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1015" windowHeight="10755" activeTab="7"/>
  </bookViews>
  <sheets>
    <sheet name="Решение" sheetId="6" r:id="rId1"/>
    <sheet name="Остановка" sheetId="8" r:id="rId2"/>
    <sheet name="Другие N" sheetId="7" r:id="rId3"/>
    <sheet name="N" sheetId="1" r:id="rId4"/>
    <sheet name="ro" sheetId="2" r:id="rId5"/>
    <sheet name="Q" sheetId="3" r:id="rId6"/>
    <sheet name="Пар Элитн Ранж" sheetId="4" r:id="rId7"/>
    <sheet name="Другие параметры" sheetId="9" r:id="rId8"/>
  </sheets>
  <calcPr calcId="124519"/>
</workbook>
</file>

<file path=xl/calcChain.xml><?xml version="1.0" encoding="utf-8"?>
<calcChain xmlns="http://schemas.openxmlformats.org/spreadsheetml/2006/main">
  <c r="I256" i="8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J255"/>
  <c r="I255"/>
  <c r="I277"/>
  <c r="J277"/>
  <c r="I278"/>
  <c r="J278"/>
  <c r="I279"/>
  <c r="J279"/>
  <c r="I280"/>
  <c r="J280"/>
  <c r="J276"/>
  <c r="I276"/>
  <c r="I270"/>
  <c r="J270"/>
  <c r="I271"/>
  <c r="J271"/>
  <c r="I272"/>
  <c r="J272"/>
  <c r="I273"/>
  <c r="J273"/>
  <c r="J269"/>
  <c r="I269"/>
  <c r="Z277"/>
  <c r="AA277"/>
  <c r="Z278"/>
  <c r="AA278"/>
  <c r="Z279"/>
  <c r="AA279"/>
  <c r="Z280"/>
  <c r="AA280"/>
  <c r="AA276"/>
  <c r="Z276"/>
  <c r="Z270"/>
  <c r="AA270"/>
  <c r="Z271"/>
  <c r="AA271"/>
  <c r="Z272"/>
  <c r="AA272"/>
  <c r="Z273"/>
  <c r="AA273"/>
  <c r="AA269"/>
  <c r="Z269"/>
  <c r="Z256"/>
  <c r="AA256"/>
  <c r="Z257"/>
  <c r="AA257"/>
  <c r="Z258"/>
  <c r="AA258"/>
  <c r="Z259"/>
  <c r="AA259"/>
  <c r="Z260"/>
  <c r="AA260"/>
  <c r="Z261"/>
  <c r="AA261"/>
  <c r="Z262"/>
  <c r="AA262"/>
  <c r="Z263"/>
  <c r="AA263"/>
  <c r="Z264"/>
  <c r="AA264"/>
  <c r="AA255"/>
  <c r="Z255"/>
  <c r="H280"/>
  <c r="K280" s="1"/>
  <c r="L280"/>
  <c r="T280"/>
  <c r="U280"/>
  <c r="V280"/>
  <c r="Y280"/>
  <c r="Y273"/>
  <c r="T273"/>
  <c r="V273" s="1"/>
  <c r="H273"/>
  <c r="L273" s="1"/>
  <c r="Y277"/>
  <c r="Y278"/>
  <c r="Y279"/>
  <c r="Y276"/>
  <c r="Y270"/>
  <c r="Y271"/>
  <c r="Y272"/>
  <c r="Y269"/>
  <c r="Y256"/>
  <c r="Y257"/>
  <c r="Y258"/>
  <c r="Y259"/>
  <c r="Y260"/>
  <c r="Y261"/>
  <c r="Y262"/>
  <c r="Y263"/>
  <c r="Y264"/>
  <c r="Y255"/>
  <c r="T277"/>
  <c r="V277" s="1"/>
  <c r="T278"/>
  <c r="V278" s="1"/>
  <c r="T279"/>
  <c r="U279" s="1"/>
  <c r="T276"/>
  <c r="U276" s="1"/>
  <c r="T270"/>
  <c r="V270" s="1"/>
  <c r="T271"/>
  <c r="V271" s="1"/>
  <c r="T272"/>
  <c r="U272" s="1"/>
  <c r="V272"/>
  <c r="T269"/>
  <c r="U269" s="1"/>
  <c r="T256"/>
  <c r="V256" s="1"/>
  <c r="U256"/>
  <c r="T257"/>
  <c r="V257" s="1"/>
  <c r="T258"/>
  <c r="U258" s="1"/>
  <c r="V258"/>
  <c r="T259"/>
  <c r="V259" s="1"/>
  <c r="T260"/>
  <c r="V260" s="1"/>
  <c r="T261"/>
  <c r="U261"/>
  <c r="V261"/>
  <c r="T262"/>
  <c r="V262" s="1"/>
  <c r="T263"/>
  <c r="V263" s="1"/>
  <c r="T264"/>
  <c r="V264" s="1"/>
  <c r="T255"/>
  <c r="U255" s="1"/>
  <c r="H277"/>
  <c r="L277" s="1"/>
  <c r="H278"/>
  <c r="H279"/>
  <c r="L279" s="1"/>
  <c r="H276"/>
  <c r="H270"/>
  <c r="L270" s="1"/>
  <c r="H271"/>
  <c r="H272"/>
  <c r="L272" s="1"/>
  <c r="H269"/>
  <c r="H256"/>
  <c r="L256" s="1"/>
  <c r="H257"/>
  <c r="K257"/>
  <c r="L257"/>
  <c r="H258"/>
  <c r="L258" s="1"/>
  <c r="H259"/>
  <c r="L259" s="1"/>
  <c r="H260"/>
  <c r="K260" s="1"/>
  <c r="L260"/>
  <c r="H261"/>
  <c r="L261" s="1"/>
  <c r="H262"/>
  <c r="L262" s="1"/>
  <c r="H263"/>
  <c r="L263" s="1"/>
  <c r="H264"/>
  <c r="L264" s="1"/>
  <c r="H255"/>
  <c r="Y146" i="9"/>
  <c r="Z146" s="1"/>
  <c r="T146"/>
  <c r="U146" s="1"/>
  <c r="Q146"/>
  <c r="P146"/>
  <c r="O146"/>
  <c r="H146"/>
  <c r="I146" s="1"/>
  <c r="C146"/>
  <c r="Y148"/>
  <c r="AA148" s="1"/>
  <c r="Y149"/>
  <c r="AA149" s="1"/>
  <c r="Y150"/>
  <c r="Z150" s="1"/>
  <c r="AA150"/>
  <c r="Y151"/>
  <c r="AA151" s="1"/>
  <c r="Y152"/>
  <c r="AA152" s="1"/>
  <c r="Y153"/>
  <c r="Z153"/>
  <c r="AA153"/>
  <c r="Y154"/>
  <c r="AA154" s="1"/>
  <c r="Z154"/>
  <c r="Y155"/>
  <c r="AA155" s="1"/>
  <c r="Y156"/>
  <c r="AA156" s="1"/>
  <c r="Y157"/>
  <c r="AA157" s="1"/>
  <c r="Y158"/>
  <c r="Z158" s="1"/>
  <c r="Y159"/>
  <c r="AA159" s="1"/>
  <c r="Y160"/>
  <c r="AA160" s="1"/>
  <c r="Y147"/>
  <c r="Z147" s="1"/>
  <c r="T148"/>
  <c r="V148" s="1"/>
  <c r="U148"/>
  <c r="T149"/>
  <c r="V149" s="1"/>
  <c r="T150"/>
  <c r="U150" s="1"/>
  <c r="V150"/>
  <c r="T151"/>
  <c r="V151" s="1"/>
  <c r="T152"/>
  <c r="V152" s="1"/>
  <c r="T153"/>
  <c r="U153"/>
  <c r="V153"/>
  <c r="T154"/>
  <c r="V154" s="1"/>
  <c r="U154"/>
  <c r="T155"/>
  <c r="V155" s="1"/>
  <c r="T156"/>
  <c r="V156" s="1"/>
  <c r="U156"/>
  <c r="T157"/>
  <c r="V157" s="1"/>
  <c r="T158"/>
  <c r="U158" s="1"/>
  <c r="V158"/>
  <c r="T159"/>
  <c r="V159" s="1"/>
  <c r="T160"/>
  <c r="V160" s="1"/>
  <c r="T147"/>
  <c r="U147" s="1"/>
  <c r="O148"/>
  <c r="Q148" s="1"/>
  <c r="P148"/>
  <c r="O149"/>
  <c r="Q149" s="1"/>
  <c r="O150"/>
  <c r="P150" s="1"/>
  <c r="Q150"/>
  <c r="O151"/>
  <c r="Q151" s="1"/>
  <c r="O152"/>
  <c r="Q152" s="1"/>
  <c r="O153"/>
  <c r="P153"/>
  <c r="Q153"/>
  <c r="O154"/>
  <c r="Q154" s="1"/>
  <c r="O155"/>
  <c r="Q155" s="1"/>
  <c r="O156"/>
  <c r="Q156" s="1"/>
  <c r="P156"/>
  <c r="O157"/>
  <c r="Q157" s="1"/>
  <c r="O158"/>
  <c r="P158" s="1"/>
  <c r="Q158"/>
  <c r="O159"/>
  <c r="Q159" s="1"/>
  <c r="O160"/>
  <c r="Q160" s="1"/>
  <c r="O147"/>
  <c r="P147" s="1"/>
  <c r="H148"/>
  <c r="L148" s="1"/>
  <c r="I148"/>
  <c r="H149"/>
  <c r="J149" s="1"/>
  <c r="K149"/>
  <c r="L149"/>
  <c r="H150"/>
  <c r="L150" s="1"/>
  <c r="H151"/>
  <c r="I151"/>
  <c r="J151"/>
  <c r="K151"/>
  <c r="L151"/>
  <c r="H152"/>
  <c r="K152" s="1"/>
  <c r="L152"/>
  <c r="H153"/>
  <c r="L153" s="1"/>
  <c r="I153"/>
  <c r="J153"/>
  <c r="H154"/>
  <c r="I154" s="1"/>
  <c r="J154"/>
  <c r="K154"/>
  <c r="L154"/>
  <c r="H155"/>
  <c r="L155" s="1"/>
  <c r="H156"/>
  <c r="L156" s="1"/>
  <c r="I156"/>
  <c r="J156"/>
  <c r="K156"/>
  <c r="H157"/>
  <c r="J157" s="1"/>
  <c r="I157"/>
  <c r="K157"/>
  <c r="L157"/>
  <c r="H158"/>
  <c r="L158" s="1"/>
  <c r="H159"/>
  <c r="I159"/>
  <c r="J159"/>
  <c r="K159"/>
  <c r="L159"/>
  <c r="H160"/>
  <c r="K160" s="1"/>
  <c r="L160"/>
  <c r="L147"/>
  <c r="K147"/>
  <c r="J147"/>
  <c r="I147"/>
  <c r="H147"/>
  <c r="C148"/>
  <c r="C149"/>
  <c r="C150"/>
  <c r="C151"/>
  <c r="C152"/>
  <c r="C153"/>
  <c r="C154"/>
  <c r="C155"/>
  <c r="C156"/>
  <c r="C157"/>
  <c r="C158"/>
  <c r="C159"/>
  <c r="C160"/>
  <c r="C147"/>
  <c r="C246" i="8"/>
  <c r="C247"/>
  <c r="C248"/>
  <c r="C249"/>
  <c r="C250"/>
  <c r="C245"/>
  <c r="Y246"/>
  <c r="AA246" s="1"/>
  <c r="Y247"/>
  <c r="AA247" s="1"/>
  <c r="Y248"/>
  <c r="Z248" s="1"/>
  <c r="Y249"/>
  <c r="AA249" s="1"/>
  <c r="Y250"/>
  <c r="AA250" s="1"/>
  <c r="Y245"/>
  <c r="Z245" s="1"/>
  <c r="T246"/>
  <c r="V246" s="1"/>
  <c r="T247"/>
  <c r="V247" s="1"/>
  <c r="T248"/>
  <c r="U248" s="1"/>
  <c r="T249"/>
  <c r="V249" s="1"/>
  <c r="T250"/>
  <c r="V250" s="1"/>
  <c r="T245"/>
  <c r="U245" s="1"/>
  <c r="P246"/>
  <c r="Q246"/>
  <c r="P247"/>
  <c r="Q247"/>
  <c r="P248"/>
  <c r="Q248"/>
  <c r="P249"/>
  <c r="Q249"/>
  <c r="P250"/>
  <c r="Q250"/>
  <c r="Q245"/>
  <c r="P245"/>
  <c r="H246"/>
  <c r="L246" s="1"/>
  <c r="H247"/>
  <c r="J247" s="1"/>
  <c r="K247"/>
  <c r="L247"/>
  <c r="H248"/>
  <c r="K248" s="1"/>
  <c r="J248"/>
  <c r="L248"/>
  <c r="H249"/>
  <c r="J249" s="1"/>
  <c r="K249"/>
  <c r="L249"/>
  <c r="H250"/>
  <c r="K250" s="1"/>
  <c r="L250"/>
  <c r="L245"/>
  <c r="H245"/>
  <c r="I245" s="1"/>
  <c r="Y237"/>
  <c r="AA237" s="1"/>
  <c r="Y238"/>
  <c r="AA238" s="1"/>
  <c r="Y239"/>
  <c r="Z239" s="1"/>
  <c r="Y240"/>
  <c r="AA240" s="1"/>
  <c r="Y241"/>
  <c r="AA241" s="1"/>
  <c r="Y236"/>
  <c r="Z236" s="1"/>
  <c r="Y228"/>
  <c r="AA228" s="1"/>
  <c r="Y229"/>
  <c r="AA229" s="1"/>
  <c r="Y230"/>
  <c r="Z230" s="1"/>
  <c r="Y231"/>
  <c r="AA231" s="1"/>
  <c r="Y232"/>
  <c r="AA232" s="1"/>
  <c r="Y227"/>
  <c r="Z227" s="1"/>
  <c r="Y219"/>
  <c r="AA219" s="1"/>
  <c r="Y220"/>
  <c r="AA220" s="1"/>
  <c r="Y221"/>
  <c r="Z221" s="1"/>
  <c r="Y222"/>
  <c r="AA222" s="1"/>
  <c r="Y223"/>
  <c r="AA223" s="1"/>
  <c r="AA218"/>
  <c r="Z218"/>
  <c r="Y218"/>
  <c r="Y210"/>
  <c r="AA210" s="1"/>
  <c r="Y211"/>
  <c r="AA211" s="1"/>
  <c r="Y212"/>
  <c r="Z212" s="1"/>
  <c r="Y213"/>
  <c r="AA213" s="1"/>
  <c r="Y214"/>
  <c r="AA214" s="1"/>
  <c r="Z209"/>
  <c r="Y209"/>
  <c r="AA209" s="1"/>
  <c r="T237"/>
  <c r="V237" s="1"/>
  <c r="T238"/>
  <c r="V238" s="1"/>
  <c r="T239"/>
  <c r="U239" s="1"/>
  <c r="T240"/>
  <c r="V240" s="1"/>
  <c r="T241"/>
  <c r="V241" s="1"/>
  <c r="T236"/>
  <c r="U236" s="1"/>
  <c r="T228"/>
  <c r="V228" s="1"/>
  <c r="T229"/>
  <c r="V229" s="1"/>
  <c r="T230"/>
  <c r="U230" s="1"/>
  <c r="T231"/>
  <c r="V231" s="1"/>
  <c r="T232"/>
  <c r="V232" s="1"/>
  <c r="T227"/>
  <c r="U227" s="1"/>
  <c r="T219"/>
  <c r="V219" s="1"/>
  <c r="T220"/>
  <c r="V220" s="1"/>
  <c r="T221"/>
  <c r="U221" s="1"/>
  <c r="V221"/>
  <c r="T222"/>
  <c r="V222" s="1"/>
  <c r="T223"/>
  <c r="V223" s="1"/>
  <c r="T218"/>
  <c r="U218" s="1"/>
  <c r="T210"/>
  <c r="V210" s="1"/>
  <c r="T211"/>
  <c r="V211" s="1"/>
  <c r="T212"/>
  <c r="U212" s="1"/>
  <c r="T213"/>
  <c r="V213" s="1"/>
  <c r="T214"/>
  <c r="V214" s="1"/>
  <c r="T209"/>
  <c r="U209" s="1"/>
  <c r="P237"/>
  <c r="Q237"/>
  <c r="P238"/>
  <c r="Q238"/>
  <c r="P239"/>
  <c r="Q239"/>
  <c r="P240"/>
  <c r="Q240"/>
  <c r="P241"/>
  <c r="Q241"/>
  <c r="Q236"/>
  <c r="P236"/>
  <c r="P228"/>
  <c r="Q228"/>
  <c r="P229"/>
  <c r="Q229"/>
  <c r="P230"/>
  <c r="Q230"/>
  <c r="P231"/>
  <c r="Q231"/>
  <c r="P232"/>
  <c r="Q232"/>
  <c r="Q227"/>
  <c r="P227"/>
  <c r="P219"/>
  <c r="Q219"/>
  <c r="P220"/>
  <c r="Q220"/>
  <c r="P221"/>
  <c r="Q221"/>
  <c r="P222"/>
  <c r="Q222"/>
  <c r="P223"/>
  <c r="Q223"/>
  <c r="Q218"/>
  <c r="P218"/>
  <c r="P210"/>
  <c r="Q210"/>
  <c r="P211"/>
  <c r="Q211"/>
  <c r="P212"/>
  <c r="Q212"/>
  <c r="P213"/>
  <c r="Q213"/>
  <c r="P214"/>
  <c r="Q214"/>
  <c r="Q209"/>
  <c r="P209"/>
  <c r="H237"/>
  <c r="L237" s="1"/>
  <c r="H238"/>
  <c r="J238" s="1"/>
  <c r="K238"/>
  <c r="L238"/>
  <c r="H239"/>
  <c r="L239" s="1"/>
  <c r="H240"/>
  <c r="L240" s="1"/>
  <c r="I240"/>
  <c r="H241"/>
  <c r="K241" s="1"/>
  <c r="K236"/>
  <c r="J236"/>
  <c r="H236"/>
  <c r="I236" s="1"/>
  <c r="H228"/>
  <c r="L228" s="1"/>
  <c r="H229"/>
  <c r="J229" s="1"/>
  <c r="K229"/>
  <c r="L229"/>
  <c r="H230"/>
  <c r="L230" s="1"/>
  <c r="H231"/>
  <c r="L231" s="1"/>
  <c r="I231"/>
  <c r="H232"/>
  <c r="K232" s="1"/>
  <c r="L227"/>
  <c r="K227"/>
  <c r="J227"/>
  <c r="I227"/>
  <c r="H227"/>
  <c r="H219"/>
  <c r="L219" s="1"/>
  <c r="I219"/>
  <c r="H220"/>
  <c r="J220" s="1"/>
  <c r="L220"/>
  <c r="H221"/>
  <c r="L221" s="1"/>
  <c r="H222"/>
  <c r="L222" s="1"/>
  <c r="H223"/>
  <c r="K223" s="1"/>
  <c r="L223"/>
  <c r="L218"/>
  <c r="K218"/>
  <c r="H218"/>
  <c r="I218" s="1"/>
  <c r="H210"/>
  <c r="L210" s="1"/>
  <c r="H211"/>
  <c r="J211" s="1"/>
  <c r="K211"/>
  <c r="L211"/>
  <c r="H212"/>
  <c r="L212" s="1"/>
  <c r="H213"/>
  <c r="I213"/>
  <c r="J213"/>
  <c r="K213"/>
  <c r="L213"/>
  <c r="H214"/>
  <c r="K214" s="1"/>
  <c r="H209"/>
  <c r="J209" s="1"/>
  <c r="C237"/>
  <c r="C238"/>
  <c r="C239"/>
  <c r="C240"/>
  <c r="C241"/>
  <c r="C228"/>
  <c r="C229"/>
  <c r="C230"/>
  <c r="C231"/>
  <c r="C232"/>
  <c r="C227"/>
  <c r="C236"/>
  <c r="C219"/>
  <c r="C220"/>
  <c r="C221"/>
  <c r="C222"/>
  <c r="C223"/>
  <c r="C218"/>
  <c r="C210"/>
  <c r="C211"/>
  <c r="C212"/>
  <c r="C213"/>
  <c r="C214"/>
  <c r="C209"/>
  <c r="C200"/>
  <c r="C201"/>
  <c r="C202"/>
  <c r="C203"/>
  <c r="C204"/>
  <c r="C199"/>
  <c r="C191"/>
  <c r="C192"/>
  <c r="C193"/>
  <c r="C194"/>
  <c r="C195"/>
  <c r="C190"/>
  <c r="C182"/>
  <c r="C183"/>
  <c r="C184"/>
  <c r="C185"/>
  <c r="C186"/>
  <c r="C181"/>
  <c r="C173"/>
  <c r="C174"/>
  <c r="C175"/>
  <c r="C176"/>
  <c r="C177"/>
  <c r="C172"/>
  <c r="C164"/>
  <c r="C165"/>
  <c r="C166"/>
  <c r="C167"/>
  <c r="C168"/>
  <c r="C163"/>
  <c r="C155"/>
  <c r="C156"/>
  <c r="C157"/>
  <c r="C158"/>
  <c r="C159"/>
  <c r="C154"/>
  <c r="C138"/>
  <c r="C139"/>
  <c r="C140"/>
  <c r="C141"/>
  <c r="C137"/>
  <c r="T138"/>
  <c r="V138" s="1"/>
  <c r="T139"/>
  <c r="U139" s="1"/>
  <c r="T140"/>
  <c r="U140" s="1"/>
  <c r="T141"/>
  <c r="V141" s="1"/>
  <c r="T155"/>
  <c r="V155" s="1"/>
  <c r="T156"/>
  <c r="V156" s="1"/>
  <c r="T157"/>
  <c r="U157" s="1"/>
  <c r="T158"/>
  <c r="U158" s="1"/>
  <c r="V158"/>
  <c r="T159"/>
  <c r="V159" s="1"/>
  <c r="T154"/>
  <c r="U154" s="1"/>
  <c r="T164"/>
  <c r="V164" s="1"/>
  <c r="T165"/>
  <c r="V165" s="1"/>
  <c r="T166"/>
  <c r="U166" s="1"/>
  <c r="T167"/>
  <c r="V167" s="1"/>
  <c r="T168"/>
  <c r="V168" s="1"/>
  <c r="T163"/>
  <c r="U163" s="1"/>
  <c r="T173"/>
  <c r="V173" s="1"/>
  <c r="T174"/>
  <c r="V174" s="1"/>
  <c r="T175"/>
  <c r="U175" s="1"/>
  <c r="V175"/>
  <c r="T176"/>
  <c r="V176" s="1"/>
  <c r="T177"/>
  <c r="V177" s="1"/>
  <c r="T172"/>
  <c r="U172" s="1"/>
  <c r="T182"/>
  <c r="V182" s="1"/>
  <c r="T183"/>
  <c r="V183" s="1"/>
  <c r="T184"/>
  <c r="U184" s="1"/>
  <c r="T185"/>
  <c r="V185" s="1"/>
  <c r="T186"/>
  <c r="V186" s="1"/>
  <c r="T181"/>
  <c r="U181" s="1"/>
  <c r="T191"/>
  <c r="V191" s="1"/>
  <c r="T192"/>
  <c r="V192" s="1"/>
  <c r="T193"/>
  <c r="U193" s="1"/>
  <c r="T194"/>
  <c r="V194" s="1"/>
  <c r="T195"/>
  <c r="V195" s="1"/>
  <c r="T200"/>
  <c r="V200" s="1"/>
  <c r="T201"/>
  <c r="V201" s="1"/>
  <c r="T202"/>
  <c r="U202" s="1"/>
  <c r="T203"/>
  <c r="V203" s="1"/>
  <c r="T204"/>
  <c r="V204" s="1"/>
  <c r="O200"/>
  <c r="Q200" s="1"/>
  <c r="O201"/>
  <c r="Q201" s="1"/>
  <c r="O202"/>
  <c r="P202" s="1"/>
  <c r="Q202"/>
  <c r="O203"/>
  <c r="Q203" s="1"/>
  <c r="O204"/>
  <c r="Q204" s="1"/>
  <c r="O191"/>
  <c r="Q191" s="1"/>
  <c r="O192"/>
  <c r="Q192" s="1"/>
  <c r="O193"/>
  <c r="P193" s="1"/>
  <c r="O194"/>
  <c r="Q194" s="1"/>
  <c r="O195"/>
  <c r="Q195" s="1"/>
  <c r="O182"/>
  <c r="Q182" s="1"/>
  <c r="O183"/>
  <c r="Q183" s="1"/>
  <c r="O184"/>
  <c r="P184" s="1"/>
  <c r="Q184"/>
  <c r="O185"/>
  <c r="Q185" s="1"/>
  <c r="O186"/>
  <c r="Q186" s="1"/>
  <c r="O181"/>
  <c r="P181" s="1"/>
  <c r="O173"/>
  <c r="Q173" s="1"/>
  <c r="O174"/>
  <c r="Q174" s="1"/>
  <c r="O175"/>
  <c r="P175" s="1"/>
  <c r="O176"/>
  <c r="Q176" s="1"/>
  <c r="O177"/>
  <c r="Q177" s="1"/>
  <c r="O172"/>
  <c r="P172" s="1"/>
  <c r="O164"/>
  <c r="Q164" s="1"/>
  <c r="O165"/>
  <c r="Q165" s="1"/>
  <c r="O166"/>
  <c r="P166" s="1"/>
  <c r="Q166"/>
  <c r="O167"/>
  <c r="Q167" s="1"/>
  <c r="O168"/>
  <c r="Q168" s="1"/>
  <c r="O163"/>
  <c r="P163" s="1"/>
  <c r="O155"/>
  <c r="Q155" s="1"/>
  <c r="O156"/>
  <c r="Q156" s="1"/>
  <c r="O157"/>
  <c r="P157" s="1"/>
  <c r="Q157"/>
  <c r="O158"/>
  <c r="P158" s="1"/>
  <c r="O159"/>
  <c r="Q159" s="1"/>
  <c r="O154"/>
  <c r="P154" s="1"/>
  <c r="H200"/>
  <c r="L200" s="1"/>
  <c r="H201"/>
  <c r="J201" s="1"/>
  <c r="L201"/>
  <c r="H202"/>
  <c r="L202" s="1"/>
  <c r="H203"/>
  <c r="I203"/>
  <c r="J203"/>
  <c r="K203"/>
  <c r="L203"/>
  <c r="H204"/>
  <c r="K204" s="1"/>
  <c r="L204"/>
  <c r="H191"/>
  <c r="L191" s="1"/>
  <c r="H192"/>
  <c r="J192" s="1"/>
  <c r="I192"/>
  <c r="K192"/>
  <c r="H193"/>
  <c r="K193" s="1"/>
  <c r="L193"/>
  <c r="H194"/>
  <c r="I194" s="1"/>
  <c r="J194"/>
  <c r="K194"/>
  <c r="L194"/>
  <c r="H195"/>
  <c r="K195" s="1"/>
  <c r="L195"/>
  <c r="I190"/>
  <c r="H190"/>
  <c r="L190" s="1"/>
  <c r="H182"/>
  <c r="L182" s="1"/>
  <c r="H183"/>
  <c r="J183" s="1"/>
  <c r="K183"/>
  <c r="L183"/>
  <c r="H184"/>
  <c r="L184" s="1"/>
  <c r="H185"/>
  <c r="L185" s="1"/>
  <c r="I185"/>
  <c r="J185"/>
  <c r="H186"/>
  <c r="K186" s="1"/>
  <c r="L186"/>
  <c r="K181"/>
  <c r="J181"/>
  <c r="I181"/>
  <c r="H181"/>
  <c r="L181" s="1"/>
  <c r="H173"/>
  <c r="L173" s="1"/>
  <c r="H174"/>
  <c r="J174" s="1"/>
  <c r="K174"/>
  <c r="H175"/>
  <c r="L175" s="1"/>
  <c r="H176"/>
  <c r="L176" s="1"/>
  <c r="H177"/>
  <c r="K177" s="1"/>
  <c r="L172"/>
  <c r="K172"/>
  <c r="J172"/>
  <c r="I172"/>
  <c r="H172"/>
  <c r="H164"/>
  <c r="L164" s="1"/>
  <c r="H165"/>
  <c r="J165" s="1"/>
  <c r="L165"/>
  <c r="H166"/>
  <c r="L166" s="1"/>
  <c r="H167"/>
  <c r="L167" s="1"/>
  <c r="H168"/>
  <c r="K168" s="1"/>
  <c r="L168"/>
  <c r="L163"/>
  <c r="K163"/>
  <c r="H163"/>
  <c r="I163" s="1"/>
  <c r="H155"/>
  <c r="L155" s="1"/>
  <c r="H156"/>
  <c r="J156" s="1"/>
  <c r="K156"/>
  <c r="L156"/>
  <c r="H157"/>
  <c r="L157" s="1"/>
  <c r="H158"/>
  <c r="I158" s="1"/>
  <c r="J158"/>
  <c r="K158"/>
  <c r="L158"/>
  <c r="H159"/>
  <c r="K159" s="1"/>
  <c r="L159"/>
  <c r="L154"/>
  <c r="H154"/>
  <c r="I154" s="1"/>
  <c r="Y200"/>
  <c r="AA200" s="1"/>
  <c r="Y201"/>
  <c r="AA201" s="1"/>
  <c r="Y202"/>
  <c r="Z202" s="1"/>
  <c r="Y203"/>
  <c r="AA203" s="1"/>
  <c r="Y204"/>
  <c r="AA204" s="1"/>
  <c r="Y199"/>
  <c r="Z199" s="1"/>
  <c r="Y191"/>
  <c r="AA191" s="1"/>
  <c r="Y192"/>
  <c r="AA192" s="1"/>
  <c r="Y193"/>
  <c r="Z193" s="1"/>
  <c r="Y194"/>
  <c r="AA194" s="1"/>
  <c r="Y195"/>
  <c r="AA195" s="1"/>
  <c r="Y190"/>
  <c r="Z190" s="1"/>
  <c r="Y182"/>
  <c r="AA182" s="1"/>
  <c r="Y183"/>
  <c r="AA183" s="1"/>
  <c r="Y184"/>
  <c r="Z184" s="1"/>
  <c r="AA184"/>
  <c r="Y185"/>
  <c r="AA185" s="1"/>
  <c r="Y186"/>
  <c r="AA186" s="1"/>
  <c r="Y181"/>
  <c r="Z181" s="1"/>
  <c r="Y173"/>
  <c r="AA173" s="1"/>
  <c r="Y174"/>
  <c r="AA174" s="1"/>
  <c r="Y175"/>
  <c r="Z175" s="1"/>
  <c r="AA175"/>
  <c r="Y176"/>
  <c r="AA176" s="1"/>
  <c r="Y177"/>
  <c r="AA177" s="1"/>
  <c r="Y172"/>
  <c r="Z172" s="1"/>
  <c r="Y164"/>
  <c r="AA164" s="1"/>
  <c r="Y165"/>
  <c r="AA165" s="1"/>
  <c r="Y166"/>
  <c r="Z166" s="1"/>
  <c r="AA166"/>
  <c r="Y167"/>
  <c r="AA167" s="1"/>
  <c r="Y168"/>
  <c r="AA168" s="1"/>
  <c r="Y163"/>
  <c r="Z163" s="1"/>
  <c r="Y155"/>
  <c r="AA155" s="1"/>
  <c r="Y156"/>
  <c r="AA156" s="1"/>
  <c r="Y157"/>
  <c r="Z157" s="1"/>
  <c r="Y158"/>
  <c r="AA158" s="1"/>
  <c r="Y159"/>
  <c r="AA159" s="1"/>
  <c r="AA154"/>
  <c r="Y154"/>
  <c r="Z154" s="1"/>
  <c r="Y138"/>
  <c r="AA138" s="1"/>
  <c r="Z138"/>
  <c r="Y139"/>
  <c r="AA139" s="1"/>
  <c r="Z139"/>
  <c r="Y140"/>
  <c r="Z140" s="1"/>
  <c r="Y141"/>
  <c r="AA141" s="1"/>
  <c r="Y137"/>
  <c r="Z137" s="1"/>
  <c r="T137"/>
  <c r="V137" s="1"/>
  <c r="O138"/>
  <c r="Q138" s="1"/>
  <c r="O139"/>
  <c r="Q139" s="1"/>
  <c r="O140"/>
  <c r="P140" s="1"/>
  <c r="Q140"/>
  <c r="O141"/>
  <c r="Q141" s="1"/>
  <c r="O137"/>
  <c r="P137" s="1"/>
  <c r="H138"/>
  <c r="L138" s="1"/>
  <c r="H139"/>
  <c r="J139" s="1"/>
  <c r="K139"/>
  <c r="L139"/>
  <c r="H140"/>
  <c r="L140" s="1"/>
  <c r="H141"/>
  <c r="I141"/>
  <c r="J141"/>
  <c r="K141"/>
  <c r="L141"/>
  <c r="H137"/>
  <c r="I137" s="1"/>
  <c r="C128" i="9"/>
  <c r="C129"/>
  <c r="C130"/>
  <c r="C131"/>
  <c r="C132"/>
  <c r="C133"/>
  <c r="C134"/>
  <c r="C135"/>
  <c r="C136"/>
  <c r="C137"/>
  <c r="C138"/>
  <c r="C127"/>
  <c r="C112"/>
  <c r="C113"/>
  <c r="C114"/>
  <c r="C115"/>
  <c r="C116"/>
  <c r="C117"/>
  <c r="C118"/>
  <c r="C119"/>
  <c r="C120"/>
  <c r="C121"/>
  <c r="C122"/>
  <c r="C111"/>
  <c r="T106"/>
  <c r="U106" s="1"/>
  <c r="O106"/>
  <c r="P106" s="1"/>
  <c r="H106"/>
  <c r="K106" s="1"/>
  <c r="C106"/>
  <c r="T105"/>
  <c r="V105" s="1"/>
  <c r="O105"/>
  <c r="Q105" s="1"/>
  <c r="H105"/>
  <c r="J105" s="1"/>
  <c r="C105"/>
  <c r="T104"/>
  <c r="U104" s="1"/>
  <c r="O104"/>
  <c r="P104" s="1"/>
  <c r="H104"/>
  <c r="K104" s="1"/>
  <c r="C104"/>
  <c r="T103"/>
  <c r="V103" s="1"/>
  <c r="O103"/>
  <c r="Q103" s="1"/>
  <c r="H103"/>
  <c r="J103" s="1"/>
  <c r="C103"/>
  <c r="T102"/>
  <c r="U102" s="1"/>
  <c r="O102"/>
  <c r="P102" s="1"/>
  <c r="H102"/>
  <c r="K102" s="1"/>
  <c r="C102"/>
  <c r="T101"/>
  <c r="V101" s="1"/>
  <c r="O101"/>
  <c r="Q101" s="1"/>
  <c r="H101"/>
  <c r="J101" s="1"/>
  <c r="C101"/>
  <c r="T100"/>
  <c r="U100" s="1"/>
  <c r="O100"/>
  <c r="P100" s="1"/>
  <c r="H100"/>
  <c r="K100" s="1"/>
  <c r="C100"/>
  <c r="U99"/>
  <c r="T99"/>
  <c r="V99" s="1"/>
  <c r="O99"/>
  <c r="Q99" s="1"/>
  <c r="H99"/>
  <c r="J99" s="1"/>
  <c r="C99"/>
  <c r="T98"/>
  <c r="U98" s="1"/>
  <c r="O98"/>
  <c r="P98" s="1"/>
  <c r="H98"/>
  <c r="K98" s="1"/>
  <c r="C98"/>
  <c r="T97"/>
  <c r="V97" s="1"/>
  <c r="O97"/>
  <c r="Q97" s="1"/>
  <c r="H97"/>
  <c r="J97" s="1"/>
  <c r="C97"/>
  <c r="T96"/>
  <c r="U96" s="1"/>
  <c r="O96"/>
  <c r="P96" s="1"/>
  <c r="H96"/>
  <c r="K96" s="1"/>
  <c r="C96"/>
  <c r="T95"/>
  <c r="U95" s="1"/>
  <c r="O95"/>
  <c r="P95" s="1"/>
  <c r="H95"/>
  <c r="K95" s="1"/>
  <c r="C95"/>
  <c r="H128"/>
  <c r="L128" s="1"/>
  <c r="H129"/>
  <c r="J129" s="1"/>
  <c r="H130"/>
  <c r="L130" s="1"/>
  <c r="H131"/>
  <c r="K131" s="1"/>
  <c r="J131"/>
  <c r="L131"/>
  <c r="H132"/>
  <c r="K132" s="1"/>
  <c r="H133"/>
  <c r="L133" s="1"/>
  <c r="H134"/>
  <c r="L134" s="1"/>
  <c r="H135"/>
  <c r="L135" s="1"/>
  <c r="H136"/>
  <c r="L136" s="1"/>
  <c r="H137"/>
  <c r="J137" s="1"/>
  <c r="H138"/>
  <c r="L138" s="1"/>
  <c r="H127"/>
  <c r="L127" s="1"/>
  <c r="H112"/>
  <c r="L112" s="1"/>
  <c r="I112"/>
  <c r="H113"/>
  <c r="J113" s="1"/>
  <c r="H114"/>
  <c r="L114" s="1"/>
  <c r="H115"/>
  <c r="I115" s="1"/>
  <c r="L115"/>
  <c r="H116"/>
  <c r="L116" s="1"/>
  <c r="H117"/>
  <c r="K117" s="1"/>
  <c r="I117"/>
  <c r="H118"/>
  <c r="I118" s="1"/>
  <c r="H119"/>
  <c r="L119" s="1"/>
  <c r="H120"/>
  <c r="L120" s="1"/>
  <c r="I120"/>
  <c r="J120"/>
  <c r="K120"/>
  <c r="H121"/>
  <c r="J121" s="1"/>
  <c r="H122"/>
  <c r="L122" s="1"/>
  <c r="H111"/>
  <c r="K111" s="1"/>
  <c r="O112"/>
  <c r="Q112" s="1"/>
  <c r="O113"/>
  <c r="Q113" s="1"/>
  <c r="O114"/>
  <c r="P114" s="1"/>
  <c r="O115"/>
  <c r="P115" s="1"/>
  <c r="O116"/>
  <c r="P116" s="1"/>
  <c r="O117"/>
  <c r="Q117" s="1"/>
  <c r="O118"/>
  <c r="Q118" s="1"/>
  <c r="O119"/>
  <c r="Q119" s="1"/>
  <c r="O120"/>
  <c r="Q120" s="1"/>
  <c r="O121"/>
  <c r="Q121" s="1"/>
  <c r="O122"/>
  <c r="P122" s="1"/>
  <c r="O111"/>
  <c r="P111" s="1"/>
  <c r="O128"/>
  <c r="Q128" s="1"/>
  <c r="O129"/>
  <c r="Q129" s="1"/>
  <c r="O130"/>
  <c r="P130" s="1"/>
  <c r="O131"/>
  <c r="Q131" s="1"/>
  <c r="O132"/>
  <c r="Q132" s="1"/>
  <c r="O133"/>
  <c r="P133" s="1"/>
  <c r="Q133"/>
  <c r="O134"/>
  <c r="Q134" s="1"/>
  <c r="O135"/>
  <c r="Q135" s="1"/>
  <c r="O136"/>
  <c r="Q136" s="1"/>
  <c r="O137"/>
  <c r="Q137" s="1"/>
  <c r="O138"/>
  <c r="P138" s="1"/>
  <c r="O127"/>
  <c r="P127" s="1"/>
  <c r="Y128"/>
  <c r="AA128" s="1"/>
  <c r="Y129"/>
  <c r="AA129" s="1"/>
  <c r="Y130"/>
  <c r="Z130" s="1"/>
  <c r="Y131"/>
  <c r="AA131" s="1"/>
  <c r="Y132"/>
  <c r="AA132" s="1"/>
  <c r="Y133"/>
  <c r="Z133" s="1"/>
  <c r="Y134"/>
  <c r="AA134" s="1"/>
  <c r="Y135"/>
  <c r="AA135" s="1"/>
  <c r="Y136"/>
  <c r="AA136" s="1"/>
  <c r="Y137"/>
  <c r="AA137" s="1"/>
  <c r="Y138"/>
  <c r="Z138" s="1"/>
  <c r="Y127"/>
  <c r="Z127" s="1"/>
  <c r="Y112"/>
  <c r="AA112" s="1"/>
  <c r="Y113"/>
  <c r="AA113" s="1"/>
  <c r="Y114"/>
  <c r="Z114" s="1"/>
  <c r="Y115"/>
  <c r="AA115" s="1"/>
  <c r="Y116"/>
  <c r="AA116" s="1"/>
  <c r="Y117"/>
  <c r="Z117" s="1"/>
  <c r="Y118"/>
  <c r="AA118" s="1"/>
  <c r="Y119"/>
  <c r="AA119" s="1"/>
  <c r="Y120"/>
  <c r="AA120" s="1"/>
  <c r="Y121"/>
  <c r="AA121" s="1"/>
  <c r="Y122"/>
  <c r="Z122" s="1"/>
  <c r="Y111"/>
  <c r="Z111" s="1"/>
  <c r="T128"/>
  <c r="V128" s="1"/>
  <c r="T129"/>
  <c r="V129" s="1"/>
  <c r="T130"/>
  <c r="U130" s="1"/>
  <c r="T131"/>
  <c r="V131" s="1"/>
  <c r="T132"/>
  <c r="V132" s="1"/>
  <c r="T133"/>
  <c r="U133" s="1"/>
  <c r="T134"/>
  <c r="V134" s="1"/>
  <c r="T135"/>
  <c r="V135" s="1"/>
  <c r="T136"/>
  <c r="V136" s="1"/>
  <c r="T137"/>
  <c r="V137" s="1"/>
  <c r="T138"/>
  <c r="U138" s="1"/>
  <c r="T127"/>
  <c r="U127" s="1"/>
  <c r="T112"/>
  <c r="V112" s="1"/>
  <c r="T113"/>
  <c r="V113" s="1"/>
  <c r="T114"/>
  <c r="U114" s="1"/>
  <c r="T115"/>
  <c r="U115" s="1"/>
  <c r="T116"/>
  <c r="V116" s="1"/>
  <c r="T117"/>
  <c r="U117" s="1"/>
  <c r="T118"/>
  <c r="V118" s="1"/>
  <c r="T119"/>
  <c r="V119" s="1"/>
  <c r="T120"/>
  <c r="V120" s="1"/>
  <c r="T121"/>
  <c r="U121" s="1"/>
  <c r="V121"/>
  <c r="T122"/>
  <c r="U122" s="1"/>
  <c r="T111"/>
  <c r="U111" s="1"/>
  <c r="W195" i="2"/>
  <c r="X195" s="1"/>
  <c r="Y195"/>
  <c r="R200"/>
  <c r="S200" s="1"/>
  <c r="S175"/>
  <c r="R175"/>
  <c r="T175" s="1"/>
  <c r="O200"/>
  <c r="N200"/>
  <c r="O175"/>
  <c r="N175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00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75"/>
  <c r="W201"/>
  <c r="Y201" s="1"/>
  <c r="W202"/>
  <c r="Y202" s="1"/>
  <c r="W203"/>
  <c r="X203" s="1"/>
  <c r="Y203"/>
  <c r="W204"/>
  <c r="Y204" s="1"/>
  <c r="W205"/>
  <c r="Y205" s="1"/>
  <c r="W206"/>
  <c r="X206"/>
  <c r="Y206"/>
  <c r="W207"/>
  <c r="Y207" s="1"/>
  <c r="W208"/>
  <c r="Y208" s="1"/>
  <c r="W209"/>
  <c r="Y209" s="1"/>
  <c r="W210"/>
  <c r="Y210" s="1"/>
  <c r="W211"/>
  <c r="X211" s="1"/>
  <c r="Y211"/>
  <c r="W212"/>
  <c r="Y212" s="1"/>
  <c r="W213"/>
  <c r="Y213" s="1"/>
  <c r="W214"/>
  <c r="X214"/>
  <c r="Y214"/>
  <c r="W215"/>
  <c r="Y215" s="1"/>
  <c r="X215"/>
  <c r="W216"/>
  <c r="Y216" s="1"/>
  <c r="W217"/>
  <c r="Y217" s="1"/>
  <c r="W218"/>
  <c r="Y218" s="1"/>
  <c r="W219"/>
  <c r="X219" s="1"/>
  <c r="Y219"/>
  <c r="W220"/>
  <c r="Y220" s="1"/>
  <c r="W200"/>
  <c r="X200" s="1"/>
  <c r="W176"/>
  <c r="Y176" s="1"/>
  <c r="W177"/>
  <c r="Y177" s="1"/>
  <c r="W178"/>
  <c r="X178" s="1"/>
  <c r="Y178"/>
  <c r="W179"/>
  <c r="Y179" s="1"/>
  <c r="W180"/>
  <c r="Y180" s="1"/>
  <c r="W181"/>
  <c r="X181"/>
  <c r="Y181"/>
  <c r="W182"/>
  <c r="Y182" s="1"/>
  <c r="W183"/>
  <c r="Y183" s="1"/>
  <c r="W184"/>
  <c r="Y184" s="1"/>
  <c r="W185"/>
  <c r="Y185" s="1"/>
  <c r="X185"/>
  <c r="W186"/>
  <c r="X186" s="1"/>
  <c r="Y186"/>
  <c r="W187"/>
  <c r="Y187" s="1"/>
  <c r="W188"/>
  <c r="Y188" s="1"/>
  <c r="W189"/>
  <c r="X189"/>
  <c r="Y189"/>
  <c r="W190"/>
  <c r="X190" s="1"/>
  <c r="Y190"/>
  <c r="W191"/>
  <c r="Y191" s="1"/>
  <c r="W192"/>
  <c r="Y192" s="1"/>
  <c r="W193"/>
  <c r="Y193" s="1"/>
  <c r="X193"/>
  <c r="W194"/>
  <c r="X194" s="1"/>
  <c r="Y194"/>
  <c r="W175"/>
  <c r="X175" s="1"/>
  <c r="R201"/>
  <c r="T201" s="1"/>
  <c r="R202"/>
  <c r="T202" s="1"/>
  <c r="R203"/>
  <c r="S203" s="1"/>
  <c r="T203"/>
  <c r="R204"/>
  <c r="T204" s="1"/>
  <c r="R205"/>
  <c r="T205" s="1"/>
  <c r="R206"/>
  <c r="S206"/>
  <c r="T206"/>
  <c r="R207"/>
  <c r="T207" s="1"/>
  <c r="R208"/>
  <c r="T208" s="1"/>
  <c r="R209"/>
  <c r="T209" s="1"/>
  <c r="R210"/>
  <c r="T210" s="1"/>
  <c r="R211"/>
  <c r="S211" s="1"/>
  <c r="T211"/>
  <c r="R212"/>
  <c r="T212" s="1"/>
  <c r="R213"/>
  <c r="T213" s="1"/>
  <c r="S213"/>
  <c r="R214"/>
  <c r="S214"/>
  <c r="T214"/>
  <c r="R215"/>
  <c r="T215" s="1"/>
  <c r="R216"/>
  <c r="T216" s="1"/>
  <c r="R217"/>
  <c r="T217" s="1"/>
  <c r="R218"/>
  <c r="S218" s="1"/>
  <c r="T218"/>
  <c r="R219"/>
  <c r="S219" s="1"/>
  <c r="T219"/>
  <c r="R220"/>
  <c r="T220" s="1"/>
  <c r="R176"/>
  <c r="T176" s="1"/>
  <c r="R177"/>
  <c r="T177" s="1"/>
  <c r="R178"/>
  <c r="S178" s="1"/>
  <c r="T178"/>
  <c r="R179"/>
  <c r="T179" s="1"/>
  <c r="R180"/>
  <c r="T180" s="1"/>
  <c r="R181"/>
  <c r="S181"/>
  <c r="T181"/>
  <c r="R182"/>
  <c r="T182" s="1"/>
  <c r="S182"/>
  <c r="R183"/>
  <c r="T183" s="1"/>
  <c r="R184"/>
  <c r="T184" s="1"/>
  <c r="R185"/>
  <c r="T185" s="1"/>
  <c r="R186"/>
  <c r="S186" s="1"/>
  <c r="T186"/>
  <c r="R187"/>
  <c r="T187" s="1"/>
  <c r="R188"/>
  <c r="T188" s="1"/>
  <c r="R189"/>
  <c r="S189"/>
  <c r="T189"/>
  <c r="R190"/>
  <c r="T190" s="1"/>
  <c r="S190"/>
  <c r="R191"/>
  <c r="T191" s="1"/>
  <c r="R192"/>
  <c r="T192" s="1"/>
  <c r="S192"/>
  <c r="R193"/>
  <c r="T193" s="1"/>
  <c r="R194"/>
  <c r="S194" s="1"/>
  <c r="T194"/>
  <c r="R195"/>
  <c r="T195" s="1"/>
  <c r="M201"/>
  <c r="O201" s="1"/>
  <c r="M202"/>
  <c r="O202" s="1"/>
  <c r="M203"/>
  <c r="N203" s="1"/>
  <c r="O203"/>
  <c r="M204"/>
  <c r="O204" s="1"/>
  <c r="M205"/>
  <c r="O205" s="1"/>
  <c r="M206"/>
  <c r="N206"/>
  <c r="O206"/>
  <c r="M207"/>
  <c r="O207" s="1"/>
  <c r="M208"/>
  <c r="O208" s="1"/>
  <c r="M209"/>
  <c r="N209" s="1"/>
  <c r="M210"/>
  <c r="O210" s="1"/>
  <c r="M211"/>
  <c r="N211" s="1"/>
  <c r="O211"/>
  <c r="M212"/>
  <c r="O212" s="1"/>
  <c r="M213"/>
  <c r="O213" s="1"/>
  <c r="M214"/>
  <c r="N214"/>
  <c r="O214"/>
  <c r="M215"/>
  <c r="O215" s="1"/>
  <c r="M216"/>
  <c r="O216" s="1"/>
  <c r="M217"/>
  <c r="N217" s="1"/>
  <c r="M218"/>
  <c r="O218" s="1"/>
  <c r="M219"/>
  <c r="N219" s="1"/>
  <c r="O219"/>
  <c r="M220"/>
  <c r="O220" s="1"/>
  <c r="M177"/>
  <c r="N177"/>
  <c r="O177"/>
  <c r="M178"/>
  <c r="O178" s="1"/>
  <c r="M179"/>
  <c r="N179" s="1"/>
  <c r="M180"/>
  <c r="N180"/>
  <c r="O180"/>
  <c r="M181"/>
  <c r="N181"/>
  <c r="O181"/>
  <c r="M182"/>
  <c r="N182" s="1"/>
  <c r="O182"/>
  <c r="M183"/>
  <c r="O183" s="1"/>
  <c r="M184"/>
  <c r="O184" s="1"/>
  <c r="N184"/>
  <c r="M185"/>
  <c r="N185"/>
  <c r="O185"/>
  <c r="M186"/>
  <c r="O186" s="1"/>
  <c r="M187"/>
  <c r="N187" s="1"/>
  <c r="M188"/>
  <c r="N188"/>
  <c r="O188"/>
  <c r="M189"/>
  <c r="N189"/>
  <c r="O189"/>
  <c r="M190"/>
  <c r="N190" s="1"/>
  <c r="O190"/>
  <c r="M191"/>
  <c r="O191" s="1"/>
  <c r="M192"/>
  <c r="O192" s="1"/>
  <c r="N192"/>
  <c r="M193"/>
  <c r="N193"/>
  <c r="O193"/>
  <c r="M194"/>
  <c r="O194" s="1"/>
  <c r="M195"/>
  <c r="N195" s="1"/>
  <c r="M176"/>
  <c r="O176" s="1"/>
  <c r="H201"/>
  <c r="J201" s="1"/>
  <c r="H202"/>
  <c r="J202" s="1"/>
  <c r="H203"/>
  <c r="I203" s="1"/>
  <c r="J203"/>
  <c r="H204"/>
  <c r="J204" s="1"/>
  <c r="H205"/>
  <c r="J205" s="1"/>
  <c r="H206"/>
  <c r="I206"/>
  <c r="J206"/>
  <c r="H207"/>
  <c r="J207" s="1"/>
  <c r="H208"/>
  <c r="J208" s="1"/>
  <c r="H209"/>
  <c r="J209" s="1"/>
  <c r="H210"/>
  <c r="J210" s="1"/>
  <c r="I210"/>
  <c r="H211"/>
  <c r="I211" s="1"/>
  <c r="J211"/>
  <c r="H212"/>
  <c r="J212" s="1"/>
  <c r="H213"/>
  <c r="J213" s="1"/>
  <c r="H214"/>
  <c r="I214"/>
  <c r="J214"/>
  <c r="H215"/>
  <c r="I215" s="1"/>
  <c r="J215"/>
  <c r="H216"/>
  <c r="J216" s="1"/>
  <c r="H217"/>
  <c r="J217" s="1"/>
  <c r="H218"/>
  <c r="J218" s="1"/>
  <c r="I218"/>
  <c r="H219"/>
  <c r="I219" s="1"/>
  <c r="J219"/>
  <c r="H220"/>
  <c r="J220" s="1"/>
  <c r="H200"/>
  <c r="I200" s="1"/>
  <c r="H176"/>
  <c r="J176" s="1"/>
  <c r="H177"/>
  <c r="J177" s="1"/>
  <c r="H178"/>
  <c r="I178" s="1"/>
  <c r="J178"/>
  <c r="H179"/>
  <c r="J179" s="1"/>
  <c r="H180"/>
  <c r="J180" s="1"/>
  <c r="I180"/>
  <c r="H181"/>
  <c r="I181"/>
  <c r="J181"/>
  <c r="H182"/>
  <c r="J182" s="1"/>
  <c r="H183"/>
  <c r="J183" s="1"/>
  <c r="H184"/>
  <c r="J184" s="1"/>
  <c r="H185"/>
  <c r="I185"/>
  <c r="J185"/>
  <c r="H186"/>
  <c r="I186" s="1"/>
  <c r="J186"/>
  <c r="H187"/>
  <c r="J187" s="1"/>
  <c r="H188"/>
  <c r="J188" s="1"/>
  <c r="I188"/>
  <c r="H189"/>
  <c r="I189"/>
  <c r="J189"/>
  <c r="H190"/>
  <c r="I190" s="1"/>
  <c r="J190"/>
  <c r="H191"/>
  <c r="J191" s="1"/>
  <c r="H192"/>
  <c r="J192" s="1"/>
  <c r="H193"/>
  <c r="I193"/>
  <c r="J193"/>
  <c r="H194"/>
  <c r="I194" s="1"/>
  <c r="J194"/>
  <c r="H195"/>
  <c r="J195" s="1"/>
  <c r="H175"/>
  <c r="I175" s="1"/>
  <c r="C468" i="1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67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44"/>
  <c r="T468"/>
  <c r="V468" s="1"/>
  <c r="T469"/>
  <c r="V469" s="1"/>
  <c r="T470"/>
  <c r="U470" s="1"/>
  <c r="V470"/>
  <c r="T471"/>
  <c r="V471" s="1"/>
  <c r="T472"/>
  <c r="V472" s="1"/>
  <c r="T473"/>
  <c r="U473"/>
  <c r="V473"/>
  <c r="T474"/>
  <c r="V474" s="1"/>
  <c r="U474"/>
  <c r="T475"/>
  <c r="V475" s="1"/>
  <c r="T476"/>
  <c r="V476" s="1"/>
  <c r="T477"/>
  <c r="V477" s="1"/>
  <c r="T478"/>
  <c r="U478" s="1"/>
  <c r="V478"/>
  <c r="T479"/>
  <c r="V479" s="1"/>
  <c r="T480"/>
  <c r="V480" s="1"/>
  <c r="T481"/>
  <c r="U481"/>
  <c r="V481"/>
  <c r="T467"/>
  <c r="U467" s="1"/>
  <c r="O468"/>
  <c r="Q468" s="1"/>
  <c r="O469"/>
  <c r="Q469" s="1"/>
  <c r="P469"/>
  <c r="O470"/>
  <c r="P470" s="1"/>
  <c r="Q470"/>
  <c r="O471"/>
  <c r="Q471" s="1"/>
  <c r="O472"/>
  <c r="Q472" s="1"/>
  <c r="O473"/>
  <c r="P473"/>
  <c r="Q473"/>
  <c r="O474"/>
  <c r="P474"/>
  <c r="Q474"/>
  <c r="O475"/>
  <c r="P475"/>
  <c r="Q475"/>
  <c r="O476"/>
  <c r="P476" s="1"/>
  <c r="O477"/>
  <c r="Q477" s="1"/>
  <c r="P477"/>
  <c r="O478"/>
  <c r="P478" s="1"/>
  <c r="Q478"/>
  <c r="O479"/>
  <c r="Q479" s="1"/>
  <c r="O480"/>
  <c r="Q480" s="1"/>
  <c r="O481"/>
  <c r="P481"/>
  <c r="Q481"/>
  <c r="O467"/>
  <c r="P467" s="1"/>
  <c r="H468"/>
  <c r="L468" s="1"/>
  <c r="H469"/>
  <c r="J469" s="1"/>
  <c r="K469"/>
  <c r="L469"/>
  <c r="H470"/>
  <c r="L470" s="1"/>
  <c r="H471"/>
  <c r="I471"/>
  <c r="J471"/>
  <c r="K471"/>
  <c r="L471"/>
  <c r="H472"/>
  <c r="K472" s="1"/>
  <c r="L472"/>
  <c r="H473"/>
  <c r="L473" s="1"/>
  <c r="H474"/>
  <c r="I474" s="1"/>
  <c r="J474"/>
  <c r="K474"/>
  <c r="L474"/>
  <c r="H475"/>
  <c r="L475" s="1"/>
  <c r="H476"/>
  <c r="L476" s="1"/>
  <c r="H477"/>
  <c r="J477" s="1"/>
  <c r="K477"/>
  <c r="L477"/>
  <c r="H478"/>
  <c r="L478" s="1"/>
  <c r="I478"/>
  <c r="H479"/>
  <c r="I479"/>
  <c r="J479"/>
  <c r="K479"/>
  <c r="L479"/>
  <c r="H480"/>
  <c r="K480" s="1"/>
  <c r="L480"/>
  <c r="H481"/>
  <c r="L481" s="1"/>
  <c r="L467"/>
  <c r="K467"/>
  <c r="J467"/>
  <c r="I467"/>
  <c r="H467"/>
  <c r="T486"/>
  <c r="U486" s="1"/>
  <c r="O486"/>
  <c r="P486" s="1"/>
  <c r="H486"/>
  <c r="K486" s="1"/>
  <c r="U485"/>
  <c r="T485"/>
  <c r="V485" s="1"/>
  <c r="O485"/>
  <c r="Q485" s="1"/>
  <c r="L485"/>
  <c r="I485"/>
  <c r="H485"/>
  <c r="J485" s="1"/>
  <c r="T484"/>
  <c r="U484" s="1"/>
  <c r="Q484"/>
  <c r="P484"/>
  <c r="L484"/>
  <c r="K484"/>
  <c r="H484"/>
  <c r="J484" s="1"/>
  <c r="V483"/>
  <c r="U483"/>
  <c r="T483"/>
  <c r="Q483"/>
  <c r="P483"/>
  <c r="I483"/>
  <c r="H483"/>
  <c r="L483" s="1"/>
  <c r="U482"/>
  <c r="T482"/>
  <c r="V482" s="1"/>
  <c r="Q482"/>
  <c r="P482"/>
  <c r="H482"/>
  <c r="I482" s="1"/>
  <c r="T444"/>
  <c r="U444"/>
  <c r="V444"/>
  <c r="T445"/>
  <c r="V445" s="1"/>
  <c r="T446"/>
  <c r="U446" s="1"/>
  <c r="T447"/>
  <c r="V447" s="1"/>
  <c r="T448"/>
  <c r="U448"/>
  <c r="V448"/>
  <c r="T449"/>
  <c r="U449" s="1"/>
  <c r="T450"/>
  <c r="V450" s="1"/>
  <c r="T451"/>
  <c r="V451" s="1"/>
  <c r="T452"/>
  <c r="U452" s="1"/>
  <c r="V452"/>
  <c r="T453"/>
  <c r="U453" s="1"/>
  <c r="V453"/>
  <c r="T454"/>
  <c r="U454" s="1"/>
  <c r="T455"/>
  <c r="V455" s="1"/>
  <c r="T456"/>
  <c r="U456"/>
  <c r="V456"/>
  <c r="T457"/>
  <c r="U457" s="1"/>
  <c r="T458"/>
  <c r="V458" s="1"/>
  <c r="T459"/>
  <c r="V459" s="1"/>
  <c r="T460"/>
  <c r="U460" s="1"/>
  <c r="V460"/>
  <c r="T461"/>
  <c r="U461" s="1"/>
  <c r="V461"/>
  <c r="P444"/>
  <c r="Q444"/>
  <c r="P445"/>
  <c r="Q445"/>
  <c r="P446"/>
  <c r="Q446"/>
  <c r="P447"/>
  <c r="Q447"/>
  <c r="P448"/>
  <c r="Q448"/>
  <c r="P449"/>
  <c r="Q449"/>
  <c r="P450"/>
  <c r="Q450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Q459"/>
  <c r="P460"/>
  <c r="Q460"/>
  <c r="P461"/>
  <c r="Q461"/>
  <c r="H444"/>
  <c r="L444" s="1"/>
  <c r="I444"/>
  <c r="J444"/>
  <c r="K444"/>
  <c r="H445"/>
  <c r="J445" s="1"/>
  <c r="L445"/>
  <c r="H446"/>
  <c r="L446" s="1"/>
  <c r="H447"/>
  <c r="I447" s="1"/>
  <c r="K447"/>
  <c r="L447"/>
  <c r="H448"/>
  <c r="L448" s="1"/>
  <c r="H449"/>
  <c r="L449" s="1"/>
  <c r="H450"/>
  <c r="I450" s="1"/>
  <c r="K450"/>
  <c r="L450"/>
  <c r="H451"/>
  <c r="L451" s="1"/>
  <c r="H452"/>
  <c r="L452" s="1"/>
  <c r="H453"/>
  <c r="J453" s="1"/>
  <c r="L453"/>
  <c r="H454"/>
  <c r="L454" s="1"/>
  <c r="H455"/>
  <c r="I455" s="1"/>
  <c r="J455"/>
  <c r="K455"/>
  <c r="L455"/>
  <c r="H456"/>
  <c r="I456"/>
  <c r="J456"/>
  <c r="K456"/>
  <c r="L456"/>
  <c r="H457"/>
  <c r="L457" s="1"/>
  <c r="H458"/>
  <c r="I458" s="1"/>
  <c r="H459"/>
  <c r="L459" s="1"/>
  <c r="J459"/>
  <c r="H460"/>
  <c r="L460" s="1"/>
  <c r="J460"/>
  <c r="H461"/>
  <c r="J461" s="1"/>
  <c r="T463"/>
  <c r="U463" s="1"/>
  <c r="O463"/>
  <c r="P463" s="1"/>
  <c r="H463"/>
  <c r="K463" s="1"/>
  <c r="V462"/>
  <c r="U462"/>
  <c r="T462"/>
  <c r="O462"/>
  <c r="Q462" s="1"/>
  <c r="H462"/>
  <c r="I462" s="1"/>
  <c r="C128" i="8"/>
  <c r="C129"/>
  <c r="C130"/>
  <c r="C131"/>
  <c r="C132"/>
  <c r="C127"/>
  <c r="T128"/>
  <c r="V128" s="1"/>
  <c r="T129"/>
  <c r="V129" s="1"/>
  <c r="T130"/>
  <c r="U130" s="1"/>
  <c r="T131"/>
  <c r="V131" s="1"/>
  <c r="T132"/>
  <c r="V132" s="1"/>
  <c r="O129"/>
  <c r="Q129" s="1"/>
  <c r="O130"/>
  <c r="Q130" s="1"/>
  <c r="O131"/>
  <c r="P131" s="1"/>
  <c r="O132"/>
  <c r="P132" s="1"/>
  <c r="O128"/>
  <c r="Q128" s="1"/>
  <c r="H128"/>
  <c r="J128" s="1"/>
  <c r="H129"/>
  <c r="J129" s="1"/>
  <c r="H130"/>
  <c r="I130" s="1"/>
  <c r="H131"/>
  <c r="J131" s="1"/>
  <c r="H132"/>
  <c r="J132" s="1"/>
  <c r="H80"/>
  <c r="J80" s="1"/>
  <c r="H81"/>
  <c r="J81" s="1"/>
  <c r="H82"/>
  <c r="J82" s="1"/>
  <c r="H83"/>
  <c r="J83" s="1"/>
  <c r="H84"/>
  <c r="J84" s="1"/>
  <c r="H85"/>
  <c r="J85" s="1"/>
  <c r="C152" i="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51"/>
  <c r="R152"/>
  <c r="T152" s="1"/>
  <c r="R153"/>
  <c r="T153" s="1"/>
  <c r="R154"/>
  <c r="S154" s="1"/>
  <c r="T154"/>
  <c r="R155"/>
  <c r="T155" s="1"/>
  <c r="S155"/>
  <c r="R156"/>
  <c r="T156" s="1"/>
  <c r="R157"/>
  <c r="S157"/>
  <c r="T157"/>
  <c r="R158"/>
  <c r="T158" s="1"/>
  <c r="R159"/>
  <c r="T159" s="1"/>
  <c r="R160"/>
  <c r="T160" s="1"/>
  <c r="R161"/>
  <c r="T161" s="1"/>
  <c r="S161"/>
  <c r="R162"/>
  <c r="S162" s="1"/>
  <c r="T162"/>
  <c r="R163"/>
  <c r="T163" s="1"/>
  <c r="S163"/>
  <c r="R164"/>
  <c r="T164" s="1"/>
  <c r="R165"/>
  <c r="S165"/>
  <c r="T165"/>
  <c r="R166"/>
  <c r="T166" s="1"/>
  <c r="R167"/>
  <c r="T167" s="1"/>
  <c r="R168"/>
  <c r="T168" s="1"/>
  <c r="R169"/>
  <c r="T169" s="1"/>
  <c r="S169"/>
  <c r="R170"/>
  <c r="S170" s="1"/>
  <c r="T170"/>
  <c r="R171"/>
  <c r="T171" s="1"/>
  <c r="S171"/>
  <c r="R151"/>
  <c r="S151" s="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O151"/>
  <c r="N151"/>
  <c r="H152"/>
  <c r="J152" s="1"/>
  <c r="H153"/>
  <c r="J153" s="1"/>
  <c r="H154"/>
  <c r="I154" s="1"/>
  <c r="J154"/>
  <c r="H155"/>
  <c r="J155" s="1"/>
  <c r="I155"/>
  <c r="H156"/>
  <c r="J156" s="1"/>
  <c r="I156"/>
  <c r="H157"/>
  <c r="I157"/>
  <c r="J157"/>
  <c r="H158"/>
  <c r="J158" s="1"/>
  <c r="H159"/>
  <c r="J159" s="1"/>
  <c r="H160"/>
  <c r="I160" s="1"/>
  <c r="J160"/>
  <c r="H161"/>
  <c r="J161" s="1"/>
  <c r="H162"/>
  <c r="I162" s="1"/>
  <c r="J162"/>
  <c r="H163"/>
  <c r="J163" s="1"/>
  <c r="I163"/>
  <c r="H164"/>
  <c r="J164" s="1"/>
  <c r="I164"/>
  <c r="H165"/>
  <c r="I165"/>
  <c r="J165"/>
  <c r="H166"/>
  <c r="J166" s="1"/>
  <c r="H167"/>
  <c r="J167" s="1"/>
  <c r="H168"/>
  <c r="I168" s="1"/>
  <c r="J168"/>
  <c r="H169"/>
  <c r="J169" s="1"/>
  <c r="H170"/>
  <c r="I170"/>
  <c r="J170"/>
  <c r="H171"/>
  <c r="J171" s="1"/>
  <c r="I171"/>
  <c r="H151"/>
  <c r="I151" s="1"/>
  <c r="T65" i="9"/>
  <c r="V65" s="1"/>
  <c r="T66"/>
  <c r="U66" s="1"/>
  <c r="T67"/>
  <c r="V67" s="1"/>
  <c r="T68"/>
  <c r="V68" s="1"/>
  <c r="T69"/>
  <c r="V69" s="1"/>
  <c r="T70"/>
  <c r="U70" s="1"/>
  <c r="T71"/>
  <c r="V71" s="1"/>
  <c r="T72"/>
  <c r="V72" s="1"/>
  <c r="T73"/>
  <c r="V73" s="1"/>
  <c r="T74"/>
  <c r="U74" s="1"/>
  <c r="T75"/>
  <c r="V75" s="1"/>
  <c r="T76"/>
  <c r="V76" s="1"/>
  <c r="T77"/>
  <c r="V77" s="1"/>
  <c r="T78"/>
  <c r="U78" s="1"/>
  <c r="T79"/>
  <c r="V79" s="1"/>
  <c r="T80"/>
  <c r="V80" s="1"/>
  <c r="T81"/>
  <c r="V81" s="1"/>
  <c r="T82"/>
  <c r="U82" s="1"/>
  <c r="T83"/>
  <c r="V83" s="1"/>
  <c r="T84"/>
  <c r="V84" s="1"/>
  <c r="T85"/>
  <c r="V85" s="1"/>
  <c r="T86"/>
  <c r="U86" s="1"/>
  <c r="V86"/>
  <c r="T87"/>
  <c r="V87" s="1"/>
  <c r="T88"/>
  <c r="V88" s="1"/>
  <c r="T89"/>
  <c r="V89" s="1"/>
  <c r="T90"/>
  <c r="U90" s="1"/>
  <c r="T91"/>
  <c r="V91" s="1"/>
  <c r="T64"/>
  <c r="U64" s="1"/>
  <c r="O65"/>
  <c r="P65" s="1"/>
  <c r="O66"/>
  <c r="P66" s="1"/>
  <c r="O67"/>
  <c r="P67" s="1"/>
  <c r="O68"/>
  <c r="Q68" s="1"/>
  <c r="O69"/>
  <c r="Q69" s="1"/>
  <c r="O70"/>
  <c r="Q70" s="1"/>
  <c r="O71"/>
  <c r="Q71" s="1"/>
  <c r="O72"/>
  <c r="Q72" s="1"/>
  <c r="O73"/>
  <c r="Q73" s="1"/>
  <c r="O74"/>
  <c r="P74" s="1"/>
  <c r="O75"/>
  <c r="P75" s="1"/>
  <c r="O76"/>
  <c r="Q76" s="1"/>
  <c r="O77"/>
  <c r="Q77" s="1"/>
  <c r="O78"/>
  <c r="Q78" s="1"/>
  <c r="O79"/>
  <c r="Q79" s="1"/>
  <c r="O80"/>
  <c r="Q80" s="1"/>
  <c r="O81"/>
  <c r="Q81" s="1"/>
  <c r="O82"/>
  <c r="Q82" s="1"/>
  <c r="O83"/>
  <c r="P83" s="1"/>
  <c r="O84"/>
  <c r="Q84" s="1"/>
  <c r="O85"/>
  <c r="Q85" s="1"/>
  <c r="O86"/>
  <c r="P86" s="1"/>
  <c r="O87"/>
  <c r="Q87" s="1"/>
  <c r="O88"/>
  <c r="Q88" s="1"/>
  <c r="O89"/>
  <c r="Q89" s="1"/>
  <c r="O90"/>
  <c r="Q90" s="1"/>
  <c r="O91"/>
  <c r="P91" s="1"/>
  <c r="O64"/>
  <c r="P64" s="1"/>
  <c r="H65"/>
  <c r="K65" s="1"/>
  <c r="H66"/>
  <c r="J66" s="1"/>
  <c r="H67"/>
  <c r="L67" s="1"/>
  <c r="J67"/>
  <c r="K67"/>
  <c r="H68"/>
  <c r="L68" s="1"/>
  <c r="K68"/>
  <c r="H69"/>
  <c r="K69" s="1"/>
  <c r="H70"/>
  <c r="L70" s="1"/>
  <c r="H71"/>
  <c r="I71" s="1"/>
  <c r="H72"/>
  <c r="L72" s="1"/>
  <c r="H73"/>
  <c r="I73" s="1"/>
  <c r="H74"/>
  <c r="J74" s="1"/>
  <c r="H75"/>
  <c r="I75" s="1"/>
  <c r="H76"/>
  <c r="I76" s="1"/>
  <c r="H77"/>
  <c r="K77" s="1"/>
  <c r="H78"/>
  <c r="J78" s="1"/>
  <c r="H79"/>
  <c r="I79" s="1"/>
  <c r="H80"/>
  <c r="L80" s="1"/>
  <c r="H81"/>
  <c r="I81" s="1"/>
  <c r="L81"/>
  <c r="H82"/>
  <c r="J82" s="1"/>
  <c r="H83"/>
  <c r="I83" s="1"/>
  <c r="H84"/>
  <c r="J84" s="1"/>
  <c r="I84"/>
  <c r="K84"/>
  <c r="L84"/>
  <c r="H85"/>
  <c r="K85" s="1"/>
  <c r="H86"/>
  <c r="I86" s="1"/>
  <c r="H87"/>
  <c r="I87" s="1"/>
  <c r="L87"/>
  <c r="H88"/>
  <c r="L88" s="1"/>
  <c r="H89"/>
  <c r="I89" s="1"/>
  <c r="L89"/>
  <c r="H90"/>
  <c r="J90" s="1"/>
  <c r="H91"/>
  <c r="I91" s="1"/>
  <c r="I64"/>
  <c r="H64"/>
  <c r="J64" s="1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64"/>
  <c r="C422" i="1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21"/>
  <c r="K422"/>
  <c r="L422"/>
  <c r="K426"/>
  <c r="L426"/>
  <c r="K430"/>
  <c r="L430"/>
  <c r="K431"/>
  <c r="K434"/>
  <c r="L434"/>
  <c r="K437"/>
  <c r="K439"/>
  <c r="O424"/>
  <c r="P424" s="1"/>
  <c r="O425"/>
  <c r="Q425" s="1"/>
  <c r="O426"/>
  <c r="P426" s="1"/>
  <c r="O427"/>
  <c r="Q427" s="1"/>
  <c r="P427"/>
  <c r="O428"/>
  <c r="Q428" s="1"/>
  <c r="O429"/>
  <c r="P429" s="1"/>
  <c r="O430"/>
  <c r="P430" s="1"/>
  <c r="Q430"/>
  <c r="O431"/>
  <c r="Q431" s="1"/>
  <c r="O432"/>
  <c r="P432" s="1"/>
  <c r="O433"/>
  <c r="Q433" s="1"/>
  <c r="O434"/>
  <c r="P434" s="1"/>
  <c r="O435"/>
  <c r="Q435" s="1"/>
  <c r="O436"/>
  <c r="Q436" s="1"/>
  <c r="O437"/>
  <c r="P437" s="1"/>
  <c r="O438"/>
  <c r="P438" s="1"/>
  <c r="O439"/>
  <c r="Q439" s="1"/>
  <c r="O440"/>
  <c r="P440" s="1"/>
  <c r="O423"/>
  <c r="Q423" s="1"/>
  <c r="O422"/>
  <c r="P422" s="1"/>
  <c r="O421"/>
  <c r="P421" s="1"/>
  <c r="T440"/>
  <c r="U440" s="1"/>
  <c r="T439"/>
  <c r="U439" s="1"/>
  <c r="T436"/>
  <c r="V436" s="1"/>
  <c r="T437"/>
  <c r="V437" s="1"/>
  <c r="T438"/>
  <c r="U438" s="1"/>
  <c r="V440"/>
  <c r="H436"/>
  <c r="I436" s="1"/>
  <c r="H437"/>
  <c r="I437" s="1"/>
  <c r="J437"/>
  <c r="H438"/>
  <c r="I438" s="1"/>
  <c r="H439"/>
  <c r="J439" s="1"/>
  <c r="I439"/>
  <c r="H440"/>
  <c r="I440" s="1"/>
  <c r="H422"/>
  <c r="J422" s="1"/>
  <c r="H423"/>
  <c r="J423" s="1"/>
  <c r="H424"/>
  <c r="J424" s="1"/>
  <c r="H425"/>
  <c r="J425" s="1"/>
  <c r="H426"/>
  <c r="J426" s="1"/>
  <c r="I426"/>
  <c r="H427"/>
  <c r="K427" s="1"/>
  <c r="H428"/>
  <c r="J428" s="1"/>
  <c r="H429"/>
  <c r="J429" s="1"/>
  <c r="H430"/>
  <c r="J430" s="1"/>
  <c r="H431"/>
  <c r="I431" s="1"/>
  <c r="J431"/>
  <c r="H432"/>
  <c r="J432" s="1"/>
  <c r="H433"/>
  <c r="J433" s="1"/>
  <c r="H434"/>
  <c r="J434" s="1"/>
  <c r="H435"/>
  <c r="K435" s="1"/>
  <c r="I435"/>
  <c r="J435"/>
  <c r="I421"/>
  <c r="H421"/>
  <c r="K421" s="1"/>
  <c r="T422"/>
  <c r="U422" s="1"/>
  <c r="T423"/>
  <c r="U423" s="1"/>
  <c r="T424"/>
  <c r="V424" s="1"/>
  <c r="T425"/>
  <c r="V425" s="1"/>
  <c r="T426"/>
  <c r="U426" s="1"/>
  <c r="V426"/>
  <c r="T427"/>
  <c r="U427" s="1"/>
  <c r="T428"/>
  <c r="V428" s="1"/>
  <c r="T429"/>
  <c r="V429" s="1"/>
  <c r="T430"/>
  <c r="V430" s="1"/>
  <c r="T431"/>
  <c r="U431" s="1"/>
  <c r="T432"/>
  <c r="V432" s="1"/>
  <c r="T433"/>
  <c r="V433" s="1"/>
  <c r="T434"/>
  <c r="V434" s="1"/>
  <c r="T435"/>
  <c r="U435" s="1"/>
  <c r="T421"/>
  <c r="U421" s="1"/>
  <c r="R21" i="9"/>
  <c r="T21" s="1"/>
  <c r="R22"/>
  <c r="T22" s="1"/>
  <c r="R23"/>
  <c r="S23" s="1"/>
  <c r="R24"/>
  <c r="T24" s="1"/>
  <c r="R25"/>
  <c r="T25" s="1"/>
  <c r="R26"/>
  <c r="S26" s="1"/>
  <c r="R27"/>
  <c r="T27" s="1"/>
  <c r="R28"/>
  <c r="T28" s="1"/>
  <c r="R29"/>
  <c r="S29" s="1"/>
  <c r="R30"/>
  <c r="S30" s="1"/>
  <c r="R31"/>
  <c r="S31" s="1"/>
  <c r="R32"/>
  <c r="T32" s="1"/>
  <c r="R33"/>
  <c r="T33" s="1"/>
  <c r="R34"/>
  <c r="T34" s="1"/>
  <c r="R35"/>
  <c r="T35" s="1"/>
  <c r="R36"/>
  <c r="T36" s="1"/>
  <c r="R37"/>
  <c r="S37" s="1"/>
  <c r="R38"/>
  <c r="S38" s="1"/>
  <c r="R39"/>
  <c r="S39" s="1"/>
  <c r="R40"/>
  <c r="T40" s="1"/>
  <c r="R41"/>
  <c r="T41" s="1"/>
  <c r="R42"/>
  <c r="T42" s="1"/>
  <c r="R43"/>
  <c r="T43" s="1"/>
  <c r="R44"/>
  <c r="T44" s="1"/>
  <c r="R45"/>
  <c r="S45" s="1"/>
  <c r="R46"/>
  <c r="S46" s="1"/>
  <c r="R47"/>
  <c r="S47" s="1"/>
  <c r="R48"/>
  <c r="T48" s="1"/>
  <c r="R49"/>
  <c r="T49" s="1"/>
  <c r="R50"/>
  <c r="T50" s="1"/>
  <c r="R51"/>
  <c r="T51" s="1"/>
  <c r="R52"/>
  <c r="T52" s="1"/>
  <c r="R53"/>
  <c r="T53" s="1"/>
  <c r="R54"/>
  <c r="S54" s="1"/>
  <c r="R55"/>
  <c r="S55" s="1"/>
  <c r="R56"/>
  <c r="T56" s="1"/>
  <c r="R57"/>
  <c r="S57" s="1"/>
  <c r="R58"/>
  <c r="S58" s="1"/>
  <c r="R59"/>
  <c r="T59" s="1"/>
  <c r="R20"/>
  <c r="T20" s="1"/>
  <c r="H21"/>
  <c r="L21" s="1"/>
  <c r="H22"/>
  <c r="I22" s="1"/>
  <c r="H23"/>
  <c r="I23" s="1"/>
  <c r="H24"/>
  <c r="L24" s="1"/>
  <c r="H25"/>
  <c r="L25" s="1"/>
  <c r="H26"/>
  <c r="J26" s="1"/>
  <c r="H27"/>
  <c r="J27" s="1"/>
  <c r="H28"/>
  <c r="J28" s="1"/>
  <c r="H29"/>
  <c r="L29" s="1"/>
  <c r="H30"/>
  <c r="I30" s="1"/>
  <c r="H31"/>
  <c r="I31" s="1"/>
  <c r="H32"/>
  <c r="L32" s="1"/>
  <c r="H33"/>
  <c r="L33" s="1"/>
  <c r="H34"/>
  <c r="J34" s="1"/>
  <c r="H35"/>
  <c r="J35" s="1"/>
  <c r="H36"/>
  <c r="J36" s="1"/>
  <c r="H37"/>
  <c r="L37" s="1"/>
  <c r="H38"/>
  <c r="I38" s="1"/>
  <c r="H39"/>
  <c r="I39" s="1"/>
  <c r="H40"/>
  <c r="L40" s="1"/>
  <c r="H41"/>
  <c r="L41" s="1"/>
  <c r="H42"/>
  <c r="J42" s="1"/>
  <c r="H43"/>
  <c r="J43" s="1"/>
  <c r="H44"/>
  <c r="J44" s="1"/>
  <c r="H45"/>
  <c r="L45" s="1"/>
  <c r="H46"/>
  <c r="I46" s="1"/>
  <c r="H47"/>
  <c r="I47" s="1"/>
  <c r="H48"/>
  <c r="L48" s="1"/>
  <c r="H49"/>
  <c r="L49" s="1"/>
  <c r="H50"/>
  <c r="J50" s="1"/>
  <c r="H51"/>
  <c r="J51" s="1"/>
  <c r="H52"/>
  <c r="J52" s="1"/>
  <c r="H53"/>
  <c r="L53" s="1"/>
  <c r="H54"/>
  <c r="I54" s="1"/>
  <c r="H55"/>
  <c r="I55" s="1"/>
  <c r="H56"/>
  <c r="L56" s="1"/>
  <c r="H57"/>
  <c r="L57" s="1"/>
  <c r="H58"/>
  <c r="J58" s="1"/>
  <c r="H59"/>
  <c r="J59" s="1"/>
  <c r="H20"/>
  <c r="I20" s="1"/>
  <c r="H98" i="4"/>
  <c r="I98"/>
  <c r="J98"/>
  <c r="P123"/>
  <c r="Q123" s="1"/>
  <c r="R123"/>
  <c r="P124"/>
  <c r="Q124" s="1"/>
  <c r="R124"/>
  <c r="P125"/>
  <c r="Q125" s="1"/>
  <c r="P126"/>
  <c r="Q126"/>
  <c r="R126"/>
  <c r="P127"/>
  <c r="Q127"/>
  <c r="R127"/>
  <c r="P128"/>
  <c r="Q128"/>
  <c r="R128"/>
  <c r="P129"/>
  <c r="R129" s="1"/>
  <c r="P130"/>
  <c r="R130" s="1"/>
  <c r="P131"/>
  <c r="Q131"/>
  <c r="R131"/>
  <c r="P132"/>
  <c r="Q132" s="1"/>
  <c r="R132"/>
  <c r="P133"/>
  <c r="Q133" s="1"/>
  <c r="P134"/>
  <c r="Q134"/>
  <c r="R134"/>
  <c r="P135"/>
  <c r="Q135"/>
  <c r="R135"/>
  <c r="P136"/>
  <c r="Q136"/>
  <c r="R136"/>
  <c r="P137"/>
  <c r="R137" s="1"/>
  <c r="P138"/>
  <c r="R138" s="1"/>
  <c r="P139"/>
  <c r="Q139"/>
  <c r="R139"/>
  <c r="P140"/>
  <c r="Q140" s="1"/>
  <c r="R140"/>
  <c r="P141"/>
  <c r="Q141" s="1"/>
  <c r="P122"/>
  <c r="Q122" s="1"/>
  <c r="P99"/>
  <c r="Q99"/>
  <c r="R99"/>
  <c r="P100"/>
  <c r="Q100" s="1"/>
  <c r="R100"/>
  <c r="P101"/>
  <c r="Q101" s="1"/>
  <c r="P102"/>
  <c r="Q102"/>
  <c r="R102"/>
  <c r="P103"/>
  <c r="Q103"/>
  <c r="R103"/>
  <c r="P104"/>
  <c r="Q104" s="1"/>
  <c r="R104"/>
  <c r="P105"/>
  <c r="R105" s="1"/>
  <c r="P106"/>
  <c r="R106" s="1"/>
  <c r="P107"/>
  <c r="Q107"/>
  <c r="R107"/>
  <c r="P108"/>
  <c r="Q108" s="1"/>
  <c r="R108"/>
  <c r="P109"/>
  <c r="Q109" s="1"/>
  <c r="P110"/>
  <c r="Q110"/>
  <c r="R110"/>
  <c r="P111"/>
  <c r="Q111"/>
  <c r="R111"/>
  <c r="P112"/>
  <c r="Q112" s="1"/>
  <c r="R112"/>
  <c r="P113"/>
  <c r="R113" s="1"/>
  <c r="P114"/>
  <c r="R114" s="1"/>
  <c r="Q114"/>
  <c r="P115"/>
  <c r="Q115"/>
  <c r="R115"/>
  <c r="P116"/>
  <c r="Q116" s="1"/>
  <c r="R116"/>
  <c r="P117"/>
  <c r="Q117" s="1"/>
  <c r="P98"/>
  <c r="Q98" s="1"/>
  <c r="P43"/>
  <c r="Q43"/>
  <c r="R43"/>
  <c r="P44"/>
  <c r="R44" s="1"/>
  <c r="P45"/>
  <c r="R45" s="1"/>
  <c r="P46"/>
  <c r="R46" s="1"/>
  <c r="Q46"/>
  <c r="P47"/>
  <c r="Q47"/>
  <c r="R47"/>
  <c r="P48"/>
  <c r="Q48" s="1"/>
  <c r="R48"/>
  <c r="P49"/>
  <c r="R49" s="1"/>
  <c r="P50"/>
  <c r="R50" s="1"/>
  <c r="P51"/>
  <c r="Q51"/>
  <c r="R51"/>
  <c r="P52"/>
  <c r="Q52" s="1"/>
  <c r="R52"/>
  <c r="P53"/>
  <c r="Q53" s="1"/>
  <c r="P54"/>
  <c r="R54" s="1"/>
  <c r="Q54"/>
  <c r="P55"/>
  <c r="Q55"/>
  <c r="R55"/>
  <c r="P56"/>
  <c r="Q56" s="1"/>
  <c r="R56"/>
  <c r="P57"/>
  <c r="R57" s="1"/>
  <c r="P58"/>
  <c r="R58" s="1"/>
  <c r="P59"/>
  <c r="Q59"/>
  <c r="R59"/>
  <c r="P60"/>
  <c r="Q60" s="1"/>
  <c r="R60"/>
  <c r="P61"/>
  <c r="R61" s="1"/>
  <c r="P42"/>
  <c r="Q42" s="1"/>
  <c r="P20"/>
  <c r="Q20"/>
  <c r="R20"/>
  <c r="P21"/>
  <c r="Q21" s="1"/>
  <c r="R21"/>
  <c r="P22"/>
  <c r="Q22" s="1"/>
  <c r="P23"/>
  <c r="Q23"/>
  <c r="R23"/>
  <c r="P24"/>
  <c r="Q24"/>
  <c r="R24"/>
  <c r="P25"/>
  <c r="Q25"/>
  <c r="R25"/>
  <c r="P26"/>
  <c r="R26" s="1"/>
  <c r="P27"/>
  <c r="R27" s="1"/>
  <c r="P28"/>
  <c r="Q28"/>
  <c r="R28"/>
  <c r="P29"/>
  <c r="Q29" s="1"/>
  <c r="R29"/>
  <c r="P30"/>
  <c r="Q30" s="1"/>
  <c r="P31"/>
  <c r="Q31"/>
  <c r="R31"/>
  <c r="P32"/>
  <c r="Q32"/>
  <c r="R32"/>
  <c r="P33"/>
  <c r="Q33"/>
  <c r="R33"/>
  <c r="P34"/>
  <c r="R34" s="1"/>
  <c r="P35"/>
  <c r="R35" s="1"/>
  <c r="P36"/>
  <c r="Q36"/>
  <c r="R36"/>
  <c r="P37"/>
  <c r="Q37" s="1"/>
  <c r="R37"/>
  <c r="P38"/>
  <c r="Q38" s="1"/>
  <c r="P19"/>
  <c r="Q19" s="1"/>
  <c r="H123"/>
  <c r="I123"/>
  <c r="J123"/>
  <c r="H124"/>
  <c r="I124" s="1"/>
  <c r="J124"/>
  <c r="H125"/>
  <c r="J125" s="1"/>
  <c r="H126"/>
  <c r="J126" s="1"/>
  <c r="I126"/>
  <c r="H127"/>
  <c r="I127"/>
  <c r="J127"/>
  <c r="H128"/>
  <c r="I128" s="1"/>
  <c r="J128"/>
  <c r="H129"/>
  <c r="J129" s="1"/>
  <c r="H130"/>
  <c r="J130" s="1"/>
  <c r="H131"/>
  <c r="I131"/>
  <c r="J131"/>
  <c r="H132"/>
  <c r="I132" s="1"/>
  <c r="J132"/>
  <c r="H133"/>
  <c r="J133" s="1"/>
  <c r="H134"/>
  <c r="J134" s="1"/>
  <c r="I134"/>
  <c r="H135"/>
  <c r="I135"/>
  <c r="J135"/>
  <c r="H136"/>
  <c r="I136" s="1"/>
  <c r="J136"/>
  <c r="H137"/>
  <c r="J137" s="1"/>
  <c r="H138"/>
  <c r="J138" s="1"/>
  <c r="H139"/>
  <c r="I139"/>
  <c r="J139"/>
  <c r="H140"/>
  <c r="I140" s="1"/>
  <c r="J140"/>
  <c r="H141"/>
  <c r="I141" s="1"/>
  <c r="H122"/>
  <c r="I122" s="1"/>
  <c r="H99"/>
  <c r="I99"/>
  <c r="J99"/>
  <c r="H100"/>
  <c r="I100" s="1"/>
  <c r="J100"/>
  <c r="H101"/>
  <c r="J101" s="1"/>
  <c r="H102"/>
  <c r="J102" s="1"/>
  <c r="H103"/>
  <c r="I103"/>
  <c r="J103"/>
  <c r="H104"/>
  <c r="I104" s="1"/>
  <c r="J104"/>
  <c r="H105"/>
  <c r="J105" s="1"/>
  <c r="H106"/>
  <c r="J106" s="1"/>
  <c r="H107"/>
  <c r="I107"/>
  <c r="J107"/>
  <c r="H108"/>
  <c r="I108" s="1"/>
  <c r="J108"/>
  <c r="H109"/>
  <c r="J109" s="1"/>
  <c r="H110"/>
  <c r="J110" s="1"/>
  <c r="H111"/>
  <c r="I111"/>
  <c r="J111"/>
  <c r="H112"/>
  <c r="I112" s="1"/>
  <c r="J112"/>
  <c r="H113"/>
  <c r="J113" s="1"/>
  <c r="H114"/>
  <c r="J114" s="1"/>
  <c r="H115"/>
  <c r="I115"/>
  <c r="J115"/>
  <c r="H116"/>
  <c r="I116" s="1"/>
  <c r="J116"/>
  <c r="H117"/>
  <c r="J117" s="1"/>
  <c r="H43"/>
  <c r="I43"/>
  <c r="J43"/>
  <c r="H44"/>
  <c r="I44" s="1"/>
  <c r="J44"/>
  <c r="H45"/>
  <c r="J45" s="1"/>
  <c r="H46"/>
  <c r="J46" s="1"/>
  <c r="I46"/>
  <c r="H47"/>
  <c r="I47"/>
  <c r="J47"/>
  <c r="H48"/>
  <c r="I48" s="1"/>
  <c r="J48"/>
  <c r="H49"/>
  <c r="J49" s="1"/>
  <c r="H50"/>
  <c r="J50" s="1"/>
  <c r="H51"/>
  <c r="I51"/>
  <c r="J51"/>
  <c r="H52"/>
  <c r="I52" s="1"/>
  <c r="J52"/>
  <c r="H53"/>
  <c r="J53" s="1"/>
  <c r="H54"/>
  <c r="J54" s="1"/>
  <c r="I54"/>
  <c r="H55"/>
  <c r="I55"/>
  <c r="J55"/>
  <c r="H56"/>
  <c r="I56" s="1"/>
  <c r="J56"/>
  <c r="H57"/>
  <c r="J57" s="1"/>
  <c r="H58"/>
  <c r="J58" s="1"/>
  <c r="H59"/>
  <c r="I59"/>
  <c r="J59"/>
  <c r="H60"/>
  <c r="I60" s="1"/>
  <c r="J60"/>
  <c r="H61"/>
  <c r="J61" s="1"/>
  <c r="H42"/>
  <c r="I42" s="1"/>
  <c r="H20"/>
  <c r="I20"/>
  <c r="J20"/>
  <c r="H21"/>
  <c r="I21"/>
  <c r="J21"/>
  <c r="H22"/>
  <c r="I22" s="1"/>
  <c r="H23"/>
  <c r="J23" s="1"/>
  <c r="I23"/>
  <c r="H24"/>
  <c r="J24" s="1"/>
  <c r="H25"/>
  <c r="J25" s="1"/>
  <c r="H26"/>
  <c r="I26" s="1"/>
  <c r="J26"/>
  <c r="H27"/>
  <c r="J27" s="1"/>
  <c r="H28"/>
  <c r="I28"/>
  <c r="J28"/>
  <c r="H29"/>
  <c r="I29"/>
  <c r="J29"/>
  <c r="H30"/>
  <c r="I30" s="1"/>
  <c r="H31"/>
  <c r="J31" s="1"/>
  <c r="I31"/>
  <c r="H32"/>
  <c r="J32" s="1"/>
  <c r="I32"/>
  <c r="H33"/>
  <c r="I33" s="1"/>
  <c r="J33"/>
  <c r="H34"/>
  <c r="I34" s="1"/>
  <c r="J34"/>
  <c r="H35"/>
  <c r="J35" s="1"/>
  <c r="H36"/>
  <c r="I36"/>
  <c r="J36"/>
  <c r="H37"/>
  <c r="I37"/>
  <c r="J37"/>
  <c r="H38"/>
  <c r="I38" s="1"/>
  <c r="H19"/>
  <c r="I19" s="1"/>
  <c r="R128" i="2"/>
  <c r="S128"/>
  <c r="T128"/>
  <c r="R129"/>
  <c r="S129" s="1"/>
  <c r="T129"/>
  <c r="R130"/>
  <c r="T130" s="1"/>
  <c r="R131"/>
  <c r="T131" s="1"/>
  <c r="S131"/>
  <c r="R132"/>
  <c r="S132"/>
  <c r="T132"/>
  <c r="R133"/>
  <c r="S133" s="1"/>
  <c r="T133"/>
  <c r="R134"/>
  <c r="T134" s="1"/>
  <c r="R135"/>
  <c r="T135" s="1"/>
  <c r="R136"/>
  <c r="S136"/>
  <c r="T136"/>
  <c r="R137"/>
  <c r="S137" s="1"/>
  <c r="T137"/>
  <c r="R138"/>
  <c r="T138" s="1"/>
  <c r="R139"/>
  <c r="T139" s="1"/>
  <c r="S139"/>
  <c r="R140"/>
  <c r="S140"/>
  <c r="T140"/>
  <c r="R141"/>
  <c r="S141" s="1"/>
  <c r="T141"/>
  <c r="R142"/>
  <c r="T142" s="1"/>
  <c r="R143"/>
  <c r="T143" s="1"/>
  <c r="R144"/>
  <c r="S144"/>
  <c r="T144"/>
  <c r="R145"/>
  <c r="S145" s="1"/>
  <c r="T145"/>
  <c r="R146"/>
  <c r="T146" s="1"/>
  <c r="R147"/>
  <c r="T147" s="1"/>
  <c r="S147"/>
  <c r="R127"/>
  <c r="S127" s="1"/>
  <c r="H128"/>
  <c r="I128"/>
  <c r="J128"/>
  <c r="H129"/>
  <c r="I129" s="1"/>
  <c r="J129"/>
  <c r="H130"/>
  <c r="J130" s="1"/>
  <c r="H131"/>
  <c r="J131" s="1"/>
  <c r="H132"/>
  <c r="I132"/>
  <c r="J132"/>
  <c r="H133"/>
  <c r="I133" s="1"/>
  <c r="J133"/>
  <c r="H134"/>
  <c r="J134" s="1"/>
  <c r="H135"/>
  <c r="J135" s="1"/>
  <c r="H136"/>
  <c r="I136"/>
  <c r="J136"/>
  <c r="H137"/>
  <c r="I137" s="1"/>
  <c r="J137"/>
  <c r="H138"/>
  <c r="J138" s="1"/>
  <c r="H139"/>
  <c r="J139" s="1"/>
  <c r="H140"/>
  <c r="I140"/>
  <c r="J140"/>
  <c r="H141"/>
  <c r="I141" s="1"/>
  <c r="J141"/>
  <c r="H142"/>
  <c r="J142" s="1"/>
  <c r="H143"/>
  <c r="J143" s="1"/>
  <c r="H144"/>
  <c r="I144"/>
  <c r="J144"/>
  <c r="H145"/>
  <c r="I145" s="1"/>
  <c r="J145"/>
  <c r="H146"/>
  <c r="J146" s="1"/>
  <c r="H147"/>
  <c r="J147" s="1"/>
  <c r="H127"/>
  <c r="I127" s="1"/>
  <c r="Q405" i="1"/>
  <c r="Q409"/>
  <c r="R416"/>
  <c r="Q417"/>
  <c r="I401"/>
  <c r="J401"/>
  <c r="I405"/>
  <c r="I409"/>
  <c r="J409"/>
  <c r="I413"/>
  <c r="I417"/>
  <c r="J417"/>
  <c r="P417"/>
  <c r="R417" s="1"/>
  <c r="H417"/>
  <c r="P416"/>
  <c r="Q416" s="1"/>
  <c r="H416"/>
  <c r="J416" s="1"/>
  <c r="P415"/>
  <c r="R415" s="1"/>
  <c r="H415"/>
  <c r="J415" s="1"/>
  <c r="P414"/>
  <c r="Q414" s="1"/>
  <c r="H414"/>
  <c r="J414" s="1"/>
  <c r="P413"/>
  <c r="R413" s="1"/>
  <c r="H413"/>
  <c r="J413" s="1"/>
  <c r="P412"/>
  <c r="Q412" s="1"/>
  <c r="H412"/>
  <c r="J412" s="1"/>
  <c r="P411"/>
  <c r="R411" s="1"/>
  <c r="H411"/>
  <c r="J411" s="1"/>
  <c r="P410"/>
  <c r="Q410" s="1"/>
  <c r="H410"/>
  <c r="J410" s="1"/>
  <c r="P409"/>
  <c r="R409" s="1"/>
  <c r="H409"/>
  <c r="P408"/>
  <c r="Q408" s="1"/>
  <c r="H408"/>
  <c r="J408" s="1"/>
  <c r="P407"/>
  <c r="R407" s="1"/>
  <c r="H407"/>
  <c r="J407" s="1"/>
  <c r="P406"/>
  <c r="Q406" s="1"/>
  <c r="H406"/>
  <c r="J406" s="1"/>
  <c r="P405"/>
  <c r="R405" s="1"/>
  <c r="H405"/>
  <c r="J405" s="1"/>
  <c r="P404"/>
  <c r="Q404" s="1"/>
  <c r="H404"/>
  <c r="J404" s="1"/>
  <c r="P403"/>
  <c r="R403" s="1"/>
  <c r="H403"/>
  <c r="J403" s="1"/>
  <c r="P402"/>
  <c r="Q402" s="1"/>
  <c r="H402"/>
  <c r="J402" s="1"/>
  <c r="P401"/>
  <c r="R401" s="1"/>
  <c r="H401"/>
  <c r="P400"/>
  <c r="Q400" s="1"/>
  <c r="H400"/>
  <c r="J400" s="1"/>
  <c r="P399"/>
  <c r="R399" s="1"/>
  <c r="H399"/>
  <c r="J399" s="1"/>
  <c r="P398"/>
  <c r="R398" s="1"/>
  <c r="H398"/>
  <c r="I398" s="1"/>
  <c r="R3" i="9"/>
  <c r="T3" s="1"/>
  <c r="R4"/>
  <c r="T4" s="1"/>
  <c r="R5"/>
  <c r="S5" s="1"/>
  <c r="R6"/>
  <c r="T6" s="1"/>
  <c r="R7"/>
  <c r="T7" s="1"/>
  <c r="R8"/>
  <c r="T8" s="1"/>
  <c r="R9"/>
  <c r="T9" s="1"/>
  <c r="R10"/>
  <c r="T10" s="1"/>
  <c r="R11"/>
  <c r="T11" s="1"/>
  <c r="R12"/>
  <c r="S12" s="1"/>
  <c r="R13"/>
  <c r="S13" s="1"/>
  <c r="R14"/>
  <c r="T14" s="1"/>
  <c r="R15"/>
  <c r="T15" s="1"/>
  <c r="R16"/>
  <c r="T16" s="1"/>
  <c r="R2"/>
  <c r="S2" s="1"/>
  <c r="H3"/>
  <c r="L3" s="1"/>
  <c r="H4"/>
  <c r="I4" s="1"/>
  <c r="H5"/>
  <c r="I5" s="1"/>
  <c r="H6"/>
  <c r="J6" s="1"/>
  <c r="H7"/>
  <c r="J7" s="1"/>
  <c r="H8"/>
  <c r="I8" s="1"/>
  <c r="H9"/>
  <c r="J9" s="1"/>
  <c r="H10"/>
  <c r="I10" s="1"/>
  <c r="H11"/>
  <c r="L11" s="1"/>
  <c r="H12"/>
  <c r="I12" s="1"/>
  <c r="H13"/>
  <c r="J13" s="1"/>
  <c r="H14"/>
  <c r="J14" s="1"/>
  <c r="H15"/>
  <c r="L15" s="1"/>
  <c r="H16"/>
  <c r="I16" s="1"/>
  <c r="H2"/>
  <c r="I2" s="1"/>
  <c r="P318" i="1"/>
  <c r="R318" s="1"/>
  <c r="P319"/>
  <c r="Q319" s="1"/>
  <c r="P320"/>
  <c r="R320" s="1"/>
  <c r="P321"/>
  <c r="R321" s="1"/>
  <c r="P322"/>
  <c r="R322" s="1"/>
  <c r="P323"/>
  <c r="Q323" s="1"/>
  <c r="P324"/>
  <c r="Q324" s="1"/>
  <c r="P325"/>
  <c r="R325" s="1"/>
  <c r="P326"/>
  <c r="Q326" s="1"/>
  <c r="P327"/>
  <c r="R327" s="1"/>
  <c r="P328"/>
  <c r="R328" s="1"/>
  <c r="P329"/>
  <c r="R329" s="1"/>
  <c r="P330"/>
  <c r="R330" s="1"/>
  <c r="P331"/>
  <c r="Q331" s="1"/>
  <c r="P332"/>
  <c r="Q332" s="1"/>
  <c r="P333"/>
  <c r="R333" s="1"/>
  <c r="P334"/>
  <c r="R334" s="1"/>
  <c r="P335"/>
  <c r="R335" s="1"/>
  <c r="P336"/>
  <c r="R336" s="1"/>
  <c r="P337"/>
  <c r="R337" s="1"/>
  <c r="P338"/>
  <c r="Q338" s="1"/>
  <c r="P339"/>
  <c r="Q339" s="1"/>
  <c r="P340"/>
  <c r="Q340" s="1"/>
  <c r="P341"/>
  <c r="R341" s="1"/>
  <c r="P342"/>
  <c r="R342" s="1"/>
  <c r="P343"/>
  <c r="R343" s="1"/>
  <c r="P344"/>
  <c r="R344" s="1"/>
  <c r="P345"/>
  <c r="R345" s="1"/>
  <c r="P346"/>
  <c r="R346" s="1"/>
  <c r="P347"/>
  <c r="Q347" s="1"/>
  <c r="P348"/>
  <c r="Q348" s="1"/>
  <c r="P349"/>
  <c r="Q349" s="1"/>
  <c r="P350"/>
  <c r="R350" s="1"/>
  <c r="P317"/>
  <c r="Q317" s="1"/>
  <c r="H318"/>
  <c r="J318" s="1"/>
  <c r="H319"/>
  <c r="I319" s="1"/>
  <c r="H320"/>
  <c r="J320" s="1"/>
  <c r="H321"/>
  <c r="J321" s="1"/>
  <c r="H322"/>
  <c r="I322" s="1"/>
  <c r="H323"/>
  <c r="I323" s="1"/>
  <c r="H324"/>
  <c r="J324" s="1"/>
  <c r="H325"/>
  <c r="J325" s="1"/>
  <c r="H326"/>
  <c r="I326" s="1"/>
  <c r="H327"/>
  <c r="I327" s="1"/>
  <c r="H328"/>
  <c r="J328" s="1"/>
  <c r="H329"/>
  <c r="J329" s="1"/>
  <c r="H330"/>
  <c r="I330" s="1"/>
  <c r="H331"/>
  <c r="I331" s="1"/>
  <c r="H332"/>
  <c r="J332" s="1"/>
  <c r="H333"/>
  <c r="J333" s="1"/>
  <c r="H334"/>
  <c r="J334" s="1"/>
  <c r="H335"/>
  <c r="I335" s="1"/>
  <c r="H336"/>
  <c r="J336" s="1"/>
  <c r="H337"/>
  <c r="J337" s="1"/>
  <c r="H338"/>
  <c r="J338" s="1"/>
  <c r="H339"/>
  <c r="I339" s="1"/>
  <c r="H340"/>
  <c r="J340" s="1"/>
  <c r="H341"/>
  <c r="J341" s="1"/>
  <c r="H342"/>
  <c r="I342" s="1"/>
  <c r="H343"/>
  <c r="I343" s="1"/>
  <c r="H344"/>
  <c r="J344" s="1"/>
  <c r="H345"/>
  <c r="J345" s="1"/>
  <c r="H346"/>
  <c r="J346" s="1"/>
  <c r="H347"/>
  <c r="I347" s="1"/>
  <c r="H348"/>
  <c r="J348" s="1"/>
  <c r="H349"/>
  <c r="J349" s="1"/>
  <c r="H350"/>
  <c r="I350" s="1"/>
  <c r="H317"/>
  <c r="J317" s="1"/>
  <c r="N127" i="2"/>
  <c r="M127"/>
  <c r="O127" s="1"/>
  <c r="S47"/>
  <c r="R47"/>
  <c r="S46"/>
  <c r="R46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S2"/>
  <c r="R2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6"/>
  <c r="N46"/>
  <c r="M47"/>
  <c r="N47"/>
  <c r="N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S45" s="1"/>
  <c r="Q46"/>
  <c r="Q47"/>
  <c r="Q27"/>
  <c r="L28"/>
  <c r="N28" s="1"/>
  <c r="L29"/>
  <c r="N29" s="1"/>
  <c r="L30"/>
  <c r="L31"/>
  <c r="L32"/>
  <c r="L33"/>
  <c r="L34"/>
  <c r="L35"/>
  <c r="L36"/>
  <c r="L37"/>
  <c r="L38"/>
  <c r="L39"/>
  <c r="L40"/>
  <c r="L41"/>
  <c r="L42"/>
  <c r="L43"/>
  <c r="L44"/>
  <c r="L45"/>
  <c r="N45" s="1"/>
  <c r="L46"/>
  <c r="L47"/>
  <c r="L27"/>
  <c r="M27" s="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2"/>
  <c r="P2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U137" i="8" l="1"/>
  <c r="AA157"/>
  <c r="K165"/>
  <c r="L177"/>
  <c r="L174"/>
  <c r="K190"/>
  <c r="I191"/>
  <c r="Q158"/>
  <c r="P167"/>
  <c r="P177"/>
  <c r="Q193"/>
  <c r="U186"/>
  <c r="V139"/>
  <c r="I209"/>
  <c r="K220"/>
  <c r="L236"/>
  <c r="V212"/>
  <c r="V239"/>
  <c r="AA212"/>
  <c r="AA230"/>
  <c r="K255"/>
  <c r="V279"/>
  <c r="K273"/>
  <c r="I82"/>
  <c r="J190"/>
  <c r="Q172"/>
  <c r="P129"/>
  <c r="AA193"/>
  <c r="AA202"/>
  <c r="I176"/>
  <c r="V202"/>
  <c r="U141"/>
  <c r="I214"/>
  <c r="J231"/>
  <c r="J240"/>
  <c r="K262"/>
  <c r="K271"/>
  <c r="K278"/>
  <c r="U270"/>
  <c r="AA140"/>
  <c r="AA172"/>
  <c r="K154"/>
  <c r="J163"/>
  <c r="I167"/>
  <c r="J176"/>
  <c r="K185"/>
  <c r="L192"/>
  <c r="U138"/>
  <c r="L214"/>
  <c r="I212"/>
  <c r="J218"/>
  <c r="I222"/>
  <c r="K231"/>
  <c r="K240"/>
  <c r="U211"/>
  <c r="Z228"/>
  <c r="I249"/>
  <c r="V248"/>
  <c r="L271"/>
  <c r="L278"/>
  <c r="U262"/>
  <c r="U273"/>
  <c r="I132"/>
  <c r="Z203"/>
  <c r="J154"/>
  <c r="J167"/>
  <c r="K176"/>
  <c r="J195"/>
  <c r="K201"/>
  <c r="Q175"/>
  <c r="P191"/>
  <c r="V193"/>
  <c r="V184"/>
  <c r="L209"/>
  <c r="J222"/>
  <c r="AA248"/>
  <c r="U277"/>
  <c r="K167"/>
  <c r="K209"/>
  <c r="K222"/>
  <c r="V166"/>
  <c r="V157"/>
  <c r="L232"/>
  <c r="L241"/>
  <c r="V230"/>
  <c r="AA221"/>
  <c r="AA239"/>
  <c r="L255"/>
  <c r="U264"/>
  <c r="U260"/>
  <c r="AA158" i="9"/>
  <c r="K259" i="8"/>
  <c r="U278"/>
  <c r="V276"/>
  <c r="U271"/>
  <c r="V269"/>
  <c r="U259"/>
  <c r="U257"/>
  <c r="U263"/>
  <c r="V255"/>
  <c r="K277"/>
  <c r="K279"/>
  <c r="L276"/>
  <c r="K276"/>
  <c r="K270"/>
  <c r="K272"/>
  <c r="L269"/>
  <c r="K269"/>
  <c r="K264"/>
  <c r="K256"/>
  <c r="K261"/>
  <c r="K258"/>
  <c r="K263"/>
  <c r="AA146" i="9"/>
  <c r="L146"/>
  <c r="K146"/>
  <c r="J146"/>
  <c r="V146"/>
  <c r="Z156"/>
  <c r="Z148"/>
  <c r="Z159"/>
  <c r="Z151"/>
  <c r="Z157"/>
  <c r="Z149"/>
  <c r="Z160"/>
  <c r="Z152"/>
  <c r="Z155"/>
  <c r="AA147"/>
  <c r="U159"/>
  <c r="U151"/>
  <c r="U157"/>
  <c r="U149"/>
  <c r="U160"/>
  <c r="U152"/>
  <c r="U155"/>
  <c r="V147"/>
  <c r="P159"/>
  <c r="P151"/>
  <c r="P154"/>
  <c r="P157"/>
  <c r="P149"/>
  <c r="P160"/>
  <c r="P152"/>
  <c r="P155"/>
  <c r="Q147"/>
  <c r="J148"/>
  <c r="I158"/>
  <c r="I150"/>
  <c r="K148"/>
  <c r="J158"/>
  <c r="I155"/>
  <c r="K153"/>
  <c r="J150"/>
  <c r="I160"/>
  <c r="K158"/>
  <c r="J155"/>
  <c r="I152"/>
  <c r="K150"/>
  <c r="J160"/>
  <c r="K155"/>
  <c r="J152"/>
  <c r="I149"/>
  <c r="Z246" i="8"/>
  <c r="Z249"/>
  <c r="Z247"/>
  <c r="Z250"/>
  <c r="AA245"/>
  <c r="U246"/>
  <c r="U249"/>
  <c r="U247"/>
  <c r="U250"/>
  <c r="V245"/>
  <c r="I246"/>
  <c r="J246"/>
  <c r="I248"/>
  <c r="K246"/>
  <c r="I250"/>
  <c r="J250"/>
  <c r="I247"/>
  <c r="K245"/>
  <c r="J245"/>
  <c r="Z237"/>
  <c r="Z240"/>
  <c r="Z238"/>
  <c r="Z241"/>
  <c r="AA236"/>
  <c r="Z231"/>
  <c r="Z229"/>
  <c r="Z232"/>
  <c r="AA227"/>
  <c r="Z219"/>
  <c r="Z222"/>
  <c r="Z220"/>
  <c r="Z223"/>
  <c r="Z210"/>
  <c r="Z213"/>
  <c r="Z211"/>
  <c r="Z214"/>
  <c r="U237"/>
  <c r="U240"/>
  <c r="U238"/>
  <c r="U241"/>
  <c r="V236"/>
  <c r="U228"/>
  <c r="U231"/>
  <c r="U229"/>
  <c r="U232"/>
  <c r="V227"/>
  <c r="U219"/>
  <c r="U222"/>
  <c r="U220"/>
  <c r="U223"/>
  <c r="V218"/>
  <c r="U210"/>
  <c r="U213"/>
  <c r="U214"/>
  <c r="V209"/>
  <c r="I237"/>
  <c r="J237"/>
  <c r="I239"/>
  <c r="K237"/>
  <c r="J239"/>
  <c r="I241"/>
  <c r="K239"/>
  <c r="J241"/>
  <c r="I238"/>
  <c r="I228"/>
  <c r="J228"/>
  <c r="I230"/>
  <c r="K228"/>
  <c r="J230"/>
  <c r="I232"/>
  <c r="K230"/>
  <c r="J232"/>
  <c r="I229"/>
  <c r="J219"/>
  <c r="I221"/>
  <c r="K219"/>
  <c r="J221"/>
  <c r="I223"/>
  <c r="K221"/>
  <c r="J223"/>
  <c r="I220"/>
  <c r="I210"/>
  <c r="J210"/>
  <c r="K210"/>
  <c r="J212"/>
  <c r="K212"/>
  <c r="J214"/>
  <c r="I211"/>
  <c r="V140"/>
  <c r="U155"/>
  <c r="U156"/>
  <c r="U159"/>
  <c r="V154"/>
  <c r="U164"/>
  <c r="U167"/>
  <c r="U165"/>
  <c r="U168"/>
  <c r="V163"/>
  <c r="U173"/>
  <c r="U176"/>
  <c r="U174"/>
  <c r="U177"/>
  <c r="V172"/>
  <c r="U182"/>
  <c r="U185"/>
  <c r="U183"/>
  <c r="V181"/>
  <c r="U191"/>
  <c r="U194"/>
  <c r="U192"/>
  <c r="U195"/>
  <c r="U200"/>
  <c r="U203"/>
  <c r="U201"/>
  <c r="U204"/>
  <c r="P200"/>
  <c r="P203"/>
  <c r="P201"/>
  <c r="P204"/>
  <c r="P194"/>
  <c r="P192"/>
  <c r="P195"/>
  <c r="P182"/>
  <c r="P185"/>
  <c r="P183"/>
  <c r="P186"/>
  <c r="Q181"/>
  <c r="P173"/>
  <c r="P176"/>
  <c r="P174"/>
  <c r="P164"/>
  <c r="P165"/>
  <c r="P168"/>
  <c r="Q163"/>
  <c r="P155"/>
  <c r="P156"/>
  <c r="P159"/>
  <c r="Q154"/>
  <c r="I200"/>
  <c r="J200"/>
  <c r="I202"/>
  <c r="K200"/>
  <c r="J202"/>
  <c r="I204"/>
  <c r="K202"/>
  <c r="J204"/>
  <c r="I201"/>
  <c r="J191"/>
  <c r="I193"/>
  <c r="K191"/>
  <c r="J193"/>
  <c r="I195"/>
  <c r="I182"/>
  <c r="J182"/>
  <c r="I184"/>
  <c r="K182"/>
  <c r="J184"/>
  <c r="I186"/>
  <c r="K184"/>
  <c r="J186"/>
  <c r="I183"/>
  <c r="J173"/>
  <c r="I173"/>
  <c r="I175"/>
  <c r="K173"/>
  <c r="J175"/>
  <c r="I177"/>
  <c r="K175"/>
  <c r="J177"/>
  <c r="I174"/>
  <c r="I164"/>
  <c r="J164"/>
  <c r="I166"/>
  <c r="K164"/>
  <c r="J166"/>
  <c r="I168"/>
  <c r="K166"/>
  <c r="J168"/>
  <c r="I165"/>
  <c r="I155"/>
  <c r="J155"/>
  <c r="I157"/>
  <c r="K155"/>
  <c r="J157"/>
  <c r="I159"/>
  <c r="K157"/>
  <c r="J159"/>
  <c r="I156"/>
  <c r="Z200"/>
  <c r="Z201"/>
  <c r="Z204"/>
  <c r="AA199"/>
  <c r="Z191"/>
  <c r="Z194"/>
  <c r="Z192"/>
  <c r="Z195"/>
  <c r="AA190"/>
  <c r="Z182"/>
  <c r="Z185"/>
  <c r="Z183"/>
  <c r="Z186"/>
  <c r="AA181"/>
  <c r="Z173"/>
  <c r="Z176"/>
  <c r="Z174"/>
  <c r="Z177"/>
  <c r="Z164"/>
  <c r="Z167"/>
  <c r="Z165"/>
  <c r="Z168"/>
  <c r="AA163"/>
  <c r="Z155"/>
  <c r="Z158"/>
  <c r="Z156"/>
  <c r="Z159"/>
  <c r="Z141"/>
  <c r="AA137"/>
  <c r="P138"/>
  <c r="P141"/>
  <c r="P139"/>
  <c r="Q137"/>
  <c r="I138"/>
  <c r="J138"/>
  <c r="I140"/>
  <c r="K138"/>
  <c r="J140"/>
  <c r="K140"/>
  <c r="I139"/>
  <c r="L137"/>
  <c r="K137"/>
  <c r="J137"/>
  <c r="L129"/>
  <c r="Q132"/>
  <c r="J130"/>
  <c r="K130"/>
  <c r="V130"/>
  <c r="L130"/>
  <c r="K131"/>
  <c r="L131"/>
  <c r="I81"/>
  <c r="K132"/>
  <c r="K128"/>
  <c r="L132"/>
  <c r="L128"/>
  <c r="K129"/>
  <c r="L64" i="9"/>
  <c r="L86"/>
  <c r="J80"/>
  <c r="J68"/>
  <c r="P84"/>
  <c r="V70"/>
  <c r="U120"/>
  <c r="I101"/>
  <c r="K64"/>
  <c r="K80"/>
  <c r="J81"/>
  <c r="Q86"/>
  <c r="Q74"/>
  <c r="J116"/>
  <c r="K81"/>
  <c r="P82"/>
  <c r="U131"/>
  <c r="U101"/>
  <c r="J86"/>
  <c r="K72"/>
  <c r="V90"/>
  <c r="K134"/>
  <c r="L129"/>
  <c r="K86"/>
  <c r="I80"/>
  <c r="U112"/>
  <c r="V133"/>
  <c r="L101"/>
  <c r="K91"/>
  <c r="L76"/>
  <c r="L71"/>
  <c r="I68"/>
  <c r="P76"/>
  <c r="Q66"/>
  <c r="V82"/>
  <c r="U116"/>
  <c r="Q127"/>
  <c r="K116"/>
  <c r="J112"/>
  <c r="I103"/>
  <c r="K127"/>
  <c r="P78"/>
  <c r="P68"/>
  <c r="V78"/>
  <c r="V117"/>
  <c r="J117"/>
  <c r="J127"/>
  <c r="I134"/>
  <c r="J89"/>
  <c r="I69"/>
  <c r="V66"/>
  <c r="Q116"/>
  <c r="L117"/>
  <c r="K115"/>
  <c r="I127"/>
  <c r="J134"/>
  <c r="I131"/>
  <c r="U103"/>
  <c r="K75"/>
  <c r="J70"/>
  <c r="P90"/>
  <c r="P70"/>
  <c r="V74"/>
  <c r="L118"/>
  <c r="L103"/>
  <c r="J91"/>
  <c r="J88"/>
  <c r="K78"/>
  <c r="J76"/>
  <c r="K73"/>
  <c r="U85"/>
  <c r="U77"/>
  <c r="U69"/>
  <c r="V115"/>
  <c r="AA117"/>
  <c r="AA133"/>
  <c r="Q130"/>
  <c r="P119"/>
  <c r="J111"/>
  <c r="J115"/>
  <c r="K137"/>
  <c r="U97"/>
  <c r="L99"/>
  <c r="I105"/>
  <c r="K88"/>
  <c r="L78"/>
  <c r="K76"/>
  <c r="L73"/>
  <c r="I111"/>
  <c r="L137"/>
  <c r="I99"/>
  <c r="L79"/>
  <c r="I72"/>
  <c r="U91"/>
  <c r="U83"/>
  <c r="U75"/>
  <c r="U67"/>
  <c r="V130"/>
  <c r="AA114"/>
  <c r="AA130"/>
  <c r="P117"/>
  <c r="I138"/>
  <c r="L97"/>
  <c r="K89"/>
  <c r="I77"/>
  <c r="J75"/>
  <c r="J72"/>
  <c r="I70"/>
  <c r="Q138"/>
  <c r="I116"/>
  <c r="K112"/>
  <c r="K129"/>
  <c r="I97"/>
  <c r="U105"/>
  <c r="J33"/>
  <c r="I85"/>
  <c r="J83"/>
  <c r="I78"/>
  <c r="K70"/>
  <c r="J65"/>
  <c r="P89"/>
  <c r="P81"/>
  <c r="P73"/>
  <c r="U89"/>
  <c r="U84"/>
  <c r="U81"/>
  <c r="U76"/>
  <c r="U73"/>
  <c r="U68"/>
  <c r="U65"/>
  <c r="AA122"/>
  <c r="AA138"/>
  <c r="P118"/>
  <c r="L111"/>
  <c r="L132"/>
  <c r="I88"/>
  <c r="K83"/>
  <c r="J73"/>
  <c r="L65"/>
  <c r="P85"/>
  <c r="P77"/>
  <c r="P69"/>
  <c r="Q65"/>
  <c r="U118"/>
  <c r="V138"/>
  <c r="P134"/>
  <c r="Q115"/>
  <c r="J119"/>
  <c r="I130"/>
  <c r="L105"/>
  <c r="J95"/>
  <c r="V95"/>
  <c r="J96"/>
  <c r="V96"/>
  <c r="P97"/>
  <c r="J98"/>
  <c r="V98"/>
  <c r="P99"/>
  <c r="J100"/>
  <c r="V100"/>
  <c r="P101"/>
  <c r="J102"/>
  <c r="V102"/>
  <c r="P103"/>
  <c r="J104"/>
  <c r="V104"/>
  <c r="P105"/>
  <c r="J106"/>
  <c r="V106"/>
  <c r="I95"/>
  <c r="I96"/>
  <c r="I98"/>
  <c r="I100"/>
  <c r="I102"/>
  <c r="I104"/>
  <c r="I106"/>
  <c r="Q95"/>
  <c r="Q96"/>
  <c r="K97"/>
  <c r="Q98"/>
  <c r="K99"/>
  <c r="Q100"/>
  <c r="K101"/>
  <c r="Q102"/>
  <c r="K103"/>
  <c r="Q104"/>
  <c r="K105"/>
  <c r="Q106"/>
  <c r="L95"/>
  <c r="L96"/>
  <c r="L98"/>
  <c r="L100"/>
  <c r="L102"/>
  <c r="L104"/>
  <c r="L106"/>
  <c r="I136"/>
  <c r="I128"/>
  <c r="J136"/>
  <c r="I133"/>
  <c r="J128"/>
  <c r="K136"/>
  <c r="J133"/>
  <c r="K128"/>
  <c r="J138"/>
  <c r="I135"/>
  <c r="K133"/>
  <c r="J130"/>
  <c r="K138"/>
  <c r="J135"/>
  <c r="I132"/>
  <c r="K130"/>
  <c r="I137"/>
  <c r="K135"/>
  <c r="J132"/>
  <c r="I129"/>
  <c r="K121"/>
  <c r="J118"/>
  <c r="K113"/>
  <c r="L121"/>
  <c r="K118"/>
  <c r="L113"/>
  <c r="I122"/>
  <c r="I114"/>
  <c r="J122"/>
  <c r="I119"/>
  <c r="J114"/>
  <c r="K122"/>
  <c r="K114"/>
  <c r="I121"/>
  <c r="K119"/>
  <c r="I113"/>
  <c r="Q122"/>
  <c r="Q114"/>
  <c r="P120"/>
  <c r="P112"/>
  <c r="P121"/>
  <c r="P113"/>
  <c r="Q111"/>
  <c r="P136"/>
  <c r="P128"/>
  <c r="P131"/>
  <c r="P137"/>
  <c r="P129"/>
  <c r="P132"/>
  <c r="P135"/>
  <c r="Z136"/>
  <c r="Z128"/>
  <c r="Z131"/>
  <c r="Z134"/>
  <c r="Z137"/>
  <c r="Z129"/>
  <c r="Z132"/>
  <c r="Z135"/>
  <c r="AA127"/>
  <c r="Z120"/>
  <c r="Z112"/>
  <c r="Z115"/>
  <c r="Z118"/>
  <c r="Z121"/>
  <c r="Z113"/>
  <c r="Z116"/>
  <c r="Z119"/>
  <c r="AA111"/>
  <c r="U136"/>
  <c r="U128"/>
  <c r="U134"/>
  <c r="U137"/>
  <c r="U129"/>
  <c r="U132"/>
  <c r="U135"/>
  <c r="V127"/>
  <c r="V122"/>
  <c r="V114"/>
  <c r="U113"/>
  <c r="U119"/>
  <c r="V111"/>
  <c r="T200" i="2"/>
  <c r="X217"/>
  <c r="X209"/>
  <c r="X201"/>
  <c r="X220"/>
  <c r="X212"/>
  <c r="X204"/>
  <c r="X207"/>
  <c r="X218"/>
  <c r="X210"/>
  <c r="X202"/>
  <c r="X213"/>
  <c r="X205"/>
  <c r="X216"/>
  <c r="X208"/>
  <c r="Y200"/>
  <c r="X192"/>
  <c r="X184"/>
  <c r="X176"/>
  <c r="X187"/>
  <c r="X179"/>
  <c r="X182"/>
  <c r="X177"/>
  <c r="X188"/>
  <c r="X180"/>
  <c r="X191"/>
  <c r="X183"/>
  <c r="Y175"/>
  <c r="S217"/>
  <c r="S209"/>
  <c r="S201"/>
  <c r="S220"/>
  <c r="S212"/>
  <c r="S204"/>
  <c r="S215"/>
  <c r="S207"/>
  <c r="S210"/>
  <c r="S202"/>
  <c r="S205"/>
  <c r="S216"/>
  <c r="S208"/>
  <c r="S184"/>
  <c r="S176"/>
  <c r="S195"/>
  <c r="S187"/>
  <c r="S179"/>
  <c r="S193"/>
  <c r="S185"/>
  <c r="S177"/>
  <c r="S188"/>
  <c r="S180"/>
  <c r="S191"/>
  <c r="S183"/>
  <c r="N201"/>
  <c r="N220"/>
  <c r="O217"/>
  <c r="N212"/>
  <c r="O209"/>
  <c r="N204"/>
  <c r="N215"/>
  <c r="N207"/>
  <c r="N218"/>
  <c r="N210"/>
  <c r="N202"/>
  <c r="N213"/>
  <c r="N205"/>
  <c r="N216"/>
  <c r="N208"/>
  <c r="O195"/>
  <c r="O187"/>
  <c r="O179"/>
  <c r="N191"/>
  <c r="N183"/>
  <c r="N194"/>
  <c r="N186"/>
  <c r="N178"/>
  <c r="N176"/>
  <c r="I217"/>
  <c r="I209"/>
  <c r="I201"/>
  <c r="I220"/>
  <c r="I212"/>
  <c r="I204"/>
  <c r="I207"/>
  <c r="I202"/>
  <c r="I213"/>
  <c r="I205"/>
  <c r="I216"/>
  <c r="I208"/>
  <c r="J200"/>
  <c r="I192"/>
  <c r="I184"/>
  <c r="I176"/>
  <c r="I195"/>
  <c r="I187"/>
  <c r="I179"/>
  <c r="I182"/>
  <c r="I177"/>
  <c r="I191"/>
  <c r="I183"/>
  <c r="J175"/>
  <c r="U476" i="1"/>
  <c r="U468"/>
  <c r="U479"/>
  <c r="U471"/>
  <c r="U477"/>
  <c r="U469"/>
  <c r="U480"/>
  <c r="U472"/>
  <c r="U475"/>
  <c r="V467"/>
  <c r="P468"/>
  <c r="P479"/>
  <c r="Q476"/>
  <c r="P471"/>
  <c r="P480"/>
  <c r="P472"/>
  <c r="Q467"/>
  <c r="I476"/>
  <c r="I468"/>
  <c r="I481"/>
  <c r="J476"/>
  <c r="I473"/>
  <c r="J468"/>
  <c r="J481"/>
  <c r="K476"/>
  <c r="J473"/>
  <c r="I470"/>
  <c r="K468"/>
  <c r="K481"/>
  <c r="J478"/>
  <c r="I475"/>
  <c r="K473"/>
  <c r="J470"/>
  <c r="I480"/>
  <c r="K478"/>
  <c r="J475"/>
  <c r="I472"/>
  <c r="K470"/>
  <c r="J480"/>
  <c r="I477"/>
  <c r="K475"/>
  <c r="J472"/>
  <c r="I469"/>
  <c r="K483"/>
  <c r="I484"/>
  <c r="V484"/>
  <c r="P485"/>
  <c r="J486"/>
  <c r="V486"/>
  <c r="L482"/>
  <c r="J483"/>
  <c r="I486"/>
  <c r="K482"/>
  <c r="J482"/>
  <c r="K485"/>
  <c r="Q486"/>
  <c r="L486"/>
  <c r="I318"/>
  <c r="Q413"/>
  <c r="R402"/>
  <c r="I434"/>
  <c r="J440"/>
  <c r="J436"/>
  <c r="L439"/>
  <c r="L435"/>
  <c r="L431"/>
  <c r="L427"/>
  <c r="L423"/>
  <c r="L461"/>
  <c r="L458"/>
  <c r="K452"/>
  <c r="J447"/>
  <c r="R414"/>
  <c r="R404"/>
  <c r="K440"/>
  <c r="K436"/>
  <c r="K432"/>
  <c r="K428"/>
  <c r="K424"/>
  <c r="L462"/>
  <c r="L440"/>
  <c r="L436"/>
  <c r="L432"/>
  <c r="L428"/>
  <c r="L424"/>
  <c r="K462"/>
  <c r="R406"/>
  <c r="V431"/>
  <c r="U425"/>
  <c r="I432"/>
  <c r="I427"/>
  <c r="P435"/>
  <c r="L421"/>
  <c r="K433"/>
  <c r="K429"/>
  <c r="K425"/>
  <c r="J462"/>
  <c r="Q398"/>
  <c r="R408"/>
  <c r="J421"/>
  <c r="J427"/>
  <c r="I424"/>
  <c r="Q422"/>
  <c r="L437"/>
  <c r="L433"/>
  <c r="L429"/>
  <c r="L425"/>
  <c r="I460"/>
  <c r="I448"/>
  <c r="V457"/>
  <c r="V449"/>
  <c r="P423"/>
  <c r="K438"/>
  <c r="J448"/>
  <c r="R410"/>
  <c r="I433"/>
  <c r="L438"/>
  <c r="K460"/>
  <c r="I452"/>
  <c r="K448"/>
  <c r="U455"/>
  <c r="U447"/>
  <c r="R412"/>
  <c r="R400"/>
  <c r="I425"/>
  <c r="Q438"/>
  <c r="K423"/>
  <c r="K458"/>
  <c r="J452"/>
  <c r="V454"/>
  <c r="V446"/>
  <c r="U458"/>
  <c r="U450"/>
  <c r="U445"/>
  <c r="U459"/>
  <c r="U451"/>
  <c r="K461"/>
  <c r="J458"/>
  <c r="K453"/>
  <c r="J450"/>
  <c r="K445"/>
  <c r="I457"/>
  <c r="I449"/>
  <c r="J457"/>
  <c r="I454"/>
  <c r="J449"/>
  <c r="I446"/>
  <c r="I459"/>
  <c r="K457"/>
  <c r="J454"/>
  <c r="I451"/>
  <c r="K449"/>
  <c r="J446"/>
  <c r="K454"/>
  <c r="J451"/>
  <c r="K446"/>
  <c r="I461"/>
  <c r="K459"/>
  <c r="I453"/>
  <c r="K451"/>
  <c r="I445"/>
  <c r="P462"/>
  <c r="J463"/>
  <c r="V463"/>
  <c r="I463"/>
  <c r="Q463"/>
  <c r="L463"/>
  <c r="U128" i="8"/>
  <c r="U131"/>
  <c r="U129"/>
  <c r="U132"/>
  <c r="Q131"/>
  <c r="P130"/>
  <c r="P128"/>
  <c r="I128"/>
  <c r="I131"/>
  <c r="I129"/>
  <c r="I84"/>
  <c r="I85"/>
  <c r="I80"/>
  <c r="I83"/>
  <c r="S168" i="2"/>
  <c r="S160"/>
  <c r="S152"/>
  <c r="S166"/>
  <c r="S158"/>
  <c r="S153"/>
  <c r="S164"/>
  <c r="S156"/>
  <c r="S167"/>
  <c r="S159"/>
  <c r="T151"/>
  <c r="I152"/>
  <c r="I166"/>
  <c r="I158"/>
  <c r="I169"/>
  <c r="I161"/>
  <c r="I153"/>
  <c r="I167"/>
  <c r="I159"/>
  <c r="J151"/>
  <c r="U87" i="9"/>
  <c r="U79"/>
  <c r="U71"/>
  <c r="U88"/>
  <c r="U80"/>
  <c r="U72"/>
  <c r="V64"/>
  <c r="Q91"/>
  <c r="Q83"/>
  <c r="Q75"/>
  <c r="Q67"/>
  <c r="P87"/>
  <c r="P79"/>
  <c r="P71"/>
  <c r="P88"/>
  <c r="P80"/>
  <c r="P72"/>
  <c r="Q64"/>
  <c r="L83"/>
  <c r="I74"/>
  <c r="I66"/>
  <c r="K90"/>
  <c r="J87"/>
  <c r="L85"/>
  <c r="K82"/>
  <c r="J79"/>
  <c r="L77"/>
  <c r="K74"/>
  <c r="J71"/>
  <c r="L69"/>
  <c r="K66"/>
  <c r="L91"/>
  <c r="I82"/>
  <c r="L75"/>
  <c r="J69"/>
  <c r="L90"/>
  <c r="K87"/>
  <c r="L82"/>
  <c r="K79"/>
  <c r="L74"/>
  <c r="K71"/>
  <c r="L66"/>
  <c r="I65"/>
  <c r="I67"/>
  <c r="J85"/>
  <c r="I90"/>
  <c r="J77"/>
  <c r="S41"/>
  <c r="T26"/>
  <c r="T45"/>
  <c r="S49"/>
  <c r="T29"/>
  <c r="S56"/>
  <c r="I25"/>
  <c r="S40"/>
  <c r="J25"/>
  <c r="J11"/>
  <c r="J22"/>
  <c r="T12"/>
  <c r="I11"/>
  <c r="J4"/>
  <c r="S6"/>
  <c r="I56"/>
  <c r="J30"/>
  <c r="S20"/>
  <c r="S44"/>
  <c r="K25"/>
  <c r="J56"/>
  <c r="S15"/>
  <c r="I57"/>
  <c r="I45"/>
  <c r="J38"/>
  <c r="I32"/>
  <c r="J21"/>
  <c r="S25"/>
  <c r="T57"/>
  <c r="T46"/>
  <c r="T37"/>
  <c r="T30"/>
  <c r="J15"/>
  <c r="T58"/>
  <c r="T38"/>
  <c r="S21"/>
  <c r="I48"/>
  <c r="S48"/>
  <c r="J53"/>
  <c r="J8"/>
  <c r="J3"/>
  <c r="S8"/>
  <c r="J57"/>
  <c r="J45"/>
  <c r="I37"/>
  <c r="S14"/>
  <c r="J54"/>
  <c r="J49"/>
  <c r="I41"/>
  <c r="J37"/>
  <c r="I29"/>
  <c r="J24"/>
  <c r="S53"/>
  <c r="S32"/>
  <c r="S24"/>
  <c r="K58"/>
  <c r="K54"/>
  <c r="K50"/>
  <c r="K46"/>
  <c r="K42"/>
  <c r="K38"/>
  <c r="K34"/>
  <c r="K30"/>
  <c r="K26"/>
  <c r="K22"/>
  <c r="K15"/>
  <c r="K11"/>
  <c r="K7"/>
  <c r="K3"/>
  <c r="I3"/>
  <c r="T13"/>
  <c r="J40"/>
  <c r="I49"/>
  <c r="J32"/>
  <c r="I24"/>
  <c r="I15"/>
  <c r="J46"/>
  <c r="J41"/>
  <c r="I33"/>
  <c r="J29"/>
  <c r="I21"/>
  <c r="L58"/>
  <c r="L54"/>
  <c r="L50"/>
  <c r="L46"/>
  <c r="L42"/>
  <c r="L38"/>
  <c r="L34"/>
  <c r="L30"/>
  <c r="L26"/>
  <c r="L22"/>
  <c r="L7"/>
  <c r="K59"/>
  <c r="K55"/>
  <c r="K51"/>
  <c r="K47"/>
  <c r="K43"/>
  <c r="K39"/>
  <c r="K35"/>
  <c r="K31"/>
  <c r="K27"/>
  <c r="K23"/>
  <c r="K16"/>
  <c r="K12"/>
  <c r="K8"/>
  <c r="K4"/>
  <c r="T54"/>
  <c r="S33"/>
  <c r="L59"/>
  <c r="L55"/>
  <c r="L51"/>
  <c r="L47"/>
  <c r="L43"/>
  <c r="L39"/>
  <c r="L35"/>
  <c r="L31"/>
  <c r="L27"/>
  <c r="L23"/>
  <c r="L16"/>
  <c r="L12"/>
  <c r="L8"/>
  <c r="L4"/>
  <c r="L20"/>
  <c r="K56"/>
  <c r="K52"/>
  <c r="K48"/>
  <c r="K44"/>
  <c r="K40"/>
  <c r="K36"/>
  <c r="K32"/>
  <c r="K28"/>
  <c r="K24"/>
  <c r="L2"/>
  <c r="K13"/>
  <c r="K9"/>
  <c r="K5"/>
  <c r="I7"/>
  <c r="I53"/>
  <c r="J48"/>
  <c r="I40"/>
  <c r="K20"/>
  <c r="L52"/>
  <c r="L44"/>
  <c r="L36"/>
  <c r="L28"/>
  <c r="K2"/>
  <c r="L13"/>
  <c r="L9"/>
  <c r="L5"/>
  <c r="K57"/>
  <c r="K53"/>
  <c r="K49"/>
  <c r="K45"/>
  <c r="K41"/>
  <c r="K37"/>
  <c r="K33"/>
  <c r="K29"/>
  <c r="K21"/>
  <c r="K14"/>
  <c r="K10"/>
  <c r="K6"/>
  <c r="J16"/>
  <c r="L14"/>
  <c r="L10"/>
  <c r="L6"/>
  <c r="V422" i="1"/>
  <c r="Q440"/>
  <c r="P436"/>
  <c r="Q432"/>
  <c r="P428"/>
  <c r="Q424"/>
  <c r="U433"/>
  <c r="Q437"/>
  <c r="P433"/>
  <c r="Q429"/>
  <c r="P425"/>
  <c r="Q434"/>
  <c r="Q426"/>
  <c r="P439"/>
  <c r="P431"/>
  <c r="Q421"/>
  <c r="V439"/>
  <c r="U434"/>
  <c r="U430"/>
  <c r="U436"/>
  <c r="V435"/>
  <c r="V427"/>
  <c r="V423"/>
  <c r="V438"/>
  <c r="U437"/>
  <c r="J438"/>
  <c r="I430"/>
  <c r="I422"/>
  <c r="I428"/>
  <c r="I423"/>
  <c r="I429"/>
  <c r="U429"/>
  <c r="U432"/>
  <c r="U424"/>
  <c r="U428"/>
  <c r="V421"/>
  <c r="Q403"/>
  <c r="I416"/>
  <c r="I412"/>
  <c r="I408"/>
  <c r="I404"/>
  <c r="I400"/>
  <c r="Q401"/>
  <c r="J398"/>
  <c r="I414"/>
  <c r="I410"/>
  <c r="I406"/>
  <c r="I402"/>
  <c r="R319"/>
  <c r="I415"/>
  <c r="I411"/>
  <c r="I407"/>
  <c r="I403"/>
  <c r="I399"/>
  <c r="Q415"/>
  <c r="Q407"/>
  <c r="Q399"/>
  <c r="Q411"/>
  <c r="Q335"/>
  <c r="T55" i="9"/>
  <c r="S50"/>
  <c r="T47"/>
  <c r="S42"/>
  <c r="T39"/>
  <c r="S34"/>
  <c r="T31"/>
  <c r="T23"/>
  <c r="S59"/>
  <c r="S43"/>
  <c r="S35"/>
  <c r="S51"/>
  <c r="S27"/>
  <c r="S22"/>
  <c r="S52"/>
  <c r="S36"/>
  <c r="S28"/>
  <c r="I58"/>
  <c r="J55"/>
  <c r="I50"/>
  <c r="J47"/>
  <c r="I42"/>
  <c r="J39"/>
  <c r="I34"/>
  <c r="J31"/>
  <c r="I26"/>
  <c r="J23"/>
  <c r="I59"/>
  <c r="I35"/>
  <c r="I51"/>
  <c r="I43"/>
  <c r="I27"/>
  <c r="I52"/>
  <c r="I44"/>
  <c r="I36"/>
  <c r="I28"/>
  <c r="J20"/>
  <c r="Q138" i="4"/>
  <c r="R141"/>
  <c r="R133"/>
  <c r="R125"/>
  <c r="Q130"/>
  <c r="Q137"/>
  <c r="Q129"/>
  <c r="R122"/>
  <c r="R117"/>
  <c r="R109"/>
  <c r="R101"/>
  <c r="Q113"/>
  <c r="Q105"/>
  <c r="Q106"/>
  <c r="R98"/>
  <c r="Q61"/>
  <c r="Q45"/>
  <c r="R53"/>
  <c r="Q57"/>
  <c r="Q49"/>
  <c r="Q44"/>
  <c r="Q58"/>
  <c r="Q50"/>
  <c r="R42"/>
  <c r="R38"/>
  <c r="R30"/>
  <c r="R22"/>
  <c r="Q27"/>
  <c r="Q34"/>
  <c r="Q26"/>
  <c r="Q35"/>
  <c r="R19"/>
  <c r="I138"/>
  <c r="I130"/>
  <c r="I133"/>
  <c r="I125"/>
  <c r="J141"/>
  <c r="I137"/>
  <c r="I129"/>
  <c r="J122"/>
  <c r="I114"/>
  <c r="I106"/>
  <c r="I117"/>
  <c r="I109"/>
  <c r="I101"/>
  <c r="I110"/>
  <c r="I102"/>
  <c r="I113"/>
  <c r="I105"/>
  <c r="I58"/>
  <c r="I50"/>
  <c r="I61"/>
  <c r="I53"/>
  <c r="I45"/>
  <c r="I57"/>
  <c r="I49"/>
  <c r="J42"/>
  <c r="I35"/>
  <c r="I27"/>
  <c r="J38"/>
  <c r="J30"/>
  <c r="I25"/>
  <c r="J22"/>
  <c r="I24"/>
  <c r="J19"/>
  <c r="S143" i="2"/>
  <c r="S135"/>
  <c r="S146"/>
  <c r="S138"/>
  <c r="S130"/>
  <c r="S142"/>
  <c r="S134"/>
  <c r="T127"/>
  <c r="I143"/>
  <c r="I135"/>
  <c r="I146"/>
  <c r="I138"/>
  <c r="I130"/>
  <c r="I147"/>
  <c r="I139"/>
  <c r="I131"/>
  <c r="I142"/>
  <c r="I134"/>
  <c r="J127"/>
  <c r="I338" i="1"/>
  <c r="J319"/>
  <c r="R340"/>
  <c r="J322"/>
  <c r="Q343"/>
  <c r="J350"/>
  <c r="J347"/>
  <c r="I334"/>
  <c r="R331"/>
  <c r="J342"/>
  <c r="R348"/>
  <c r="R332"/>
  <c r="J331"/>
  <c r="Q327"/>
  <c r="Q350"/>
  <c r="Q334"/>
  <c r="R323"/>
  <c r="J327"/>
  <c r="R339"/>
  <c r="Q318"/>
  <c r="R326"/>
  <c r="J330"/>
  <c r="Q342"/>
  <c r="J335"/>
  <c r="J326"/>
  <c r="R347"/>
  <c r="R324"/>
  <c r="I346"/>
  <c r="I317"/>
  <c r="J323"/>
  <c r="J343"/>
  <c r="J339"/>
  <c r="J5" i="9"/>
  <c r="T5"/>
  <c r="J12"/>
  <c r="I13"/>
  <c r="S16"/>
  <c r="S7"/>
  <c r="S11"/>
  <c r="S3"/>
  <c r="S9"/>
  <c r="S4"/>
  <c r="S10"/>
  <c r="T2"/>
  <c r="J10"/>
  <c r="I14"/>
  <c r="I6"/>
  <c r="I9"/>
  <c r="J2"/>
  <c r="Q346" i="1"/>
  <c r="Q330"/>
  <c r="Q322"/>
  <c r="Q341"/>
  <c r="R338"/>
  <c r="Q333"/>
  <c r="Q325"/>
  <c r="R349"/>
  <c r="Q344"/>
  <c r="Q336"/>
  <c r="Q328"/>
  <c r="Q320"/>
  <c r="Q345"/>
  <c r="Q337"/>
  <c r="Q329"/>
  <c r="Q321"/>
  <c r="R317"/>
  <c r="I349"/>
  <c r="I341"/>
  <c r="I333"/>
  <c r="I325"/>
  <c r="I344"/>
  <c r="I336"/>
  <c r="I328"/>
  <c r="I320"/>
  <c r="I345"/>
  <c r="I337"/>
  <c r="I329"/>
  <c r="I321"/>
  <c r="I348"/>
  <c r="I340"/>
  <c r="I332"/>
  <c r="I324"/>
  <c r="R45" i="2"/>
  <c r="M45"/>
  <c r="M28"/>
  <c r="M29"/>
</calcChain>
</file>

<file path=xl/sharedStrings.xml><?xml version="1.0" encoding="utf-8"?>
<sst xmlns="http://schemas.openxmlformats.org/spreadsheetml/2006/main" count="2437" uniqueCount="967">
  <si>
    <t>Значение 0</t>
  </si>
  <si>
    <t>% зацикливаний</t>
  </si>
  <si>
    <t>МО(Время)</t>
  </si>
  <si>
    <t>LA2(Кол Решений)</t>
  </si>
  <si>
    <t>МО(Итерации)</t>
  </si>
  <si>
    <t>LA2(Итерации)</t>
  </si>
  <si>
    <t>D(Итерации)</t>
  </si>
  <si>
    <t>МО(Крит) №1</t>
  </si>
  <si>
    <t>00:00:00 - 081</t>
  </si>
  <si>
    <t>00:00:00 - 082</t>
  </si>
  <si>
    <t>Значение 9</t>
  </si>
  <si>
    <t>МО(Кол Решений)</t>
  </si>
  <si>
    <t>00:00:00 - 021</t>
  </si>
  <si>
    <t>00:00:00 - 088</t>
  </si>
  <si>
    <t>Значение 10</t>
  </si>
  <si>
    <t>00:00:00 - 054</t>
  </si>
  <si>
    <t>00:00:00 - 064</t>
  </si>
  <si>
    <t>00:00:00 - 079</t>
  </si>
  <si>
    <t>00:00:00 - 083</t>
  </si>
  <si>
    <t>00:00:00 - 085</t>
  </si>
  <si>
    <t>00:00:00 - 070</t>
  </si>
  <si>
    <t>00:00:00 - 040</t>
  </si>
  <si>
    <t>Значение 6</t>
  </si>
  <si>
    <t>560,45817717708 ;</t>
  </si>
  <si>
    <t xml:space="preserve">0-3 1-1 10-9 11-8 12-12 13-9 14-0 15-10 16-11 17-3 18-4 19-5 2-7 20-1 21-6 22-2 23-2 24-8 25-7 26-11 27-5 28-6 29-3 3-4 30-14 31-12 32-4 33-11 34-7 4-0 5-13 6-10 7-14 8-4 9-0  ; </t>
  </si>
  <si>
    <t>565,714352782107 ;</t>
  </si>
  <si>
    <t xml:space="preserve">0-9 1-11 10-9 11-0 12-12 13-7 14-8 15-2 16-3 17-7 18-4 19-8 2-7 20-1 21-6 22-2 23-11 24-8 25-4 26-6 27-5 28-6 29-10 3-12 30-14 31-5 32-14 33-13 34-14 4-0 5-13 6-10 7-12 8-14 9-3  ; </t>
  </si>
  <si>
    <t>523,962840641585 ;</t>
  </si>
  <si>
    <t xml:space="preserve">0-3 1-11 10-9 11-0 12-12 13-10 14-3 15-10 16-11 17-7 18-4 19-8 2-7 20-12 21-9 22-2 23-8 24-2 25-4 26-6 27-5 28-6 29-4 3-1 30-14 31-5 32-11 33-0 34-1 4-7 5-13 6-10 7-14 8-5 9-1  ; </t>
  </si>
  <si>
    <t>563,509832284583 ;</t>
  </si>
  <si>
    <t xml:space="preserve">0-9 1-11 10-4 11-0 12-12 13-5 14-13 15-11 16-3 17-14 18-4 19-0 2-7 20-1 21-9 22-2 23-2 24-8 25-8 26-4 27-5 28-6 29-10 3-10 30-12 31-3 32-11 33-2 34-7 4-1 5-13 6-10 7-6 8-14 9-1  ; </t>
  </si>
  <si>
    <t>563,096822608328 ;</t>
  </si>
  <si>
    <t xml:space="preserve">0-3 1-11 10-9 11-8 12-12 13-10 14-0 15-7 16-5 17-0 18-4 19-10 2-7 20-1 21-6 22-2 23-5 24-2 25-8 26-3 27-5 28-2 29-10 3-11 30-14 31-12 32-1 33-5 34-10 4-6 5-13 6-14 7-14 8-4 9-0  ; </t>
  </si>
  <si>
    <t>534,955037867128 ;</t>
  </si>
  <si>
    <t xml:space="preserve">0-9 1-11 10-10 11-0 12-12 13-3 14-3 15-8 16-5 17-1 18-4 19-8 2-7 20-1 21-6 22-2 23-9 24-2 25-8 26-3 27-5 28-6 29-10 3-9 30-14 31-12 32-9 33-11 34-7 4-0 5-13 6-14 7-14 8-4 9-3  ; </t>
  </si>
  <si>
    <t>МО(Критерий)</t>
  </si>
  <si>
    <t>LA2(Критерий)</t>
  </si>
  <si>
    <t>D(Критерий)</t>
  </si>
  <si>
    <t>МО(Кол Зацик)</t>
  </si>
  <si>
    <t>LA2(Кол Зацик)</t>
  </si>
  <si>
    <t>00:00:00 - 108</t>
  </si>
  <si>
    <t>00:00:00 - 065</t>
  </si>
  <si>
    <t>00:00:00 - 100</t>
  </si>
  <si>
    <t>00:00:00 - 016</t>
  </si>
  <si>
    <t>00:00:00 - 076</t>
  </si>
  <si>
    <t>00:00:00 - 084</t>
  </si>
  <si>
    <t>00:00:00 - 004</t>
  </si>
  <si>
    <t>00:00:00 - 006</t>
  </si>
  <si>
    <t>00:00:00 - 005</t>
  </si>
  <si>
    <t>00:00:00 - 007</t>
  </si>
  <si>
    <t>00:00:00 - 011</t>
  </si>
  <si>
    <t>00:00:00 - 015</t>
  </si>
  <si>
    <t>00:00:00 - 017</t>
  </si>
  <si>
    <t>00:00:00 - 013</t>
  </si>
  <si>
    <t>00:00:00 - 019</t>
  </si>
  <si>
    <t>00:00:00 - 020</t>
  </si>
  <si>
    <t>00:00:00 - 023</t>
  </si>
  <si>
    <t>00:00:00 - 029</t>
  </si>
  <si>
    <t>00:00:00 - 033</t>
  </si>
  <si>
    <t>00:00:00 - 053</t>
  </si>
  <si>
    <t>00:00:00 - 086</t>
  </si>
  <si>
    <t>00:00:00 - 150</t>
  </si>
  <si>
    <t>Критерий 550</t>
  </si>
  <si>
    <t>00:00:00 - 032</t>
  </si>
  <si>
    <t>00:00:00 - 091</t>
  </si>
  <si>
    <t>00:00:00 - 092</t>
  </si>
  <si>
    <t>00:00:00 - 077</t>
  </si>
  <si>
    <t>00:00:00 - 074</t>
  </si>
  <si>
    <t>00:00:00 - 072</t>
  </si>
  <si>
    <t>00:00:00 - 069</t>
  </si>
  <si>
    <t>00:00:00 - 067</t>
  </si>
  <si>
    <t>00:00:00 - 071</t>
  </si>
  <si>
    <t>00:00:00 - 061</t>
  </si>
  <si>
    <t>00:00:00 - 068</t>
  </si>
  <si>
    <t>476,885387066727 ;</t>
  </si>
  <si>
    <t xml:space="preserve">0-9 1-11 10-9 11-12 12-12 13-2 14-3 15-9 16-6 17-4 18-4 19-6 2-5 20-1 21-9 22-2 23-2 24-2 25-0 26-0 27-11 28-6 29-4 3-4 30-14 31-12 32-6 33-4 34-14 4-4 5-0 6-14 7-0 8-5 9-3  ; </t>
  </si>
  <si>
    <t>459,115693507485 ;</t>
  </si>
  <si>
    <t xml:space="preserve">0-4 1-11 10-9 11-8 12-12 13-8 14-1 15-2 16-5 17-6 18-4 19-8 2-5 20-1 21-6 22-2 23-2 24-8 25-4 26-0 27-11 28-5 29-10 3-4 30-14 31-12 32-4 33-4 34-6 4-6 5-0 6-10 7-14 8-9 9-5  ; </t>
  </si>
  <si>
    <t>570 зацикливание 1000</t>
  </si>
  <si>
    <t>00:00:00 - 000</t>
  </si>
  <si>
    <t>00:00:00 - 047</t>
  </si>
  <si>
    <t>00:00:00 - 260</t>
  </si>
  <si>
    <t>00:00:00 - 351</t>
  </si>
  <si>
    <t>00:00:00 - 329</t>
  </si>
  <si>
    <t>00:00:00 - 457</t>
  </si>
  <si>
    <t>00:00:00 - 525</t>
  </si>
  <si>
    <t>00:00:00 - 615</t>
  </si>
  <si>
    <t>00:00:00 - 714</t>
  </si>
  <si>
    <t>00:00:00 - 770</t>
  </si>
  <si>
    <t>00:00:00 - 804</t>
  </si>
  <si>
    <t>00:00:00 - 896</t>
  </si>
  <si>
    <t>00:00:00 - 972</t>
  </si>
  <si>
    <t>00:00:01 - 057</t>
  </si>
  <si>
    <t>00:00:01 - 034</t>
  </si>
  <si>
    <t>00:00:01 - 010</t>
  </si>
  <si>
    <t>00:00:01 - 150</t>
  </si>
  <si>
    <t>00:00:01 - 106</t>
  </si>
  <si>
    <t>00:00:01 - 214</t>
  </si>
  <si>
    <t>00:00:01 - 096</t>
  </si>
  <si>
    <t>00:00:01 - 164</t>
  </si>
  <si>
    <t>00:00:01 - 238</t>
  </si>
  <si>
    <t>00:00:01 - 189</t>
  </si>
  <si>
    <t>00:00:01 - 267</t>
  </si>
  <si>
    <t>00:00:01 - 199</t>
  </si>
  <si>
    <t>00:00:01 - 221</t>
  </si>
  <si>
    <t>00:00:01 - 271</t>
  </si>
  <si>
    <t>00:00:01 - 272</t>
  </si>
  <si>
    <t>460 зацикливание 1000</t>
  </si>
  <si>
    <t>00:00:00 - 052</t>
  </si>
  <si>
    <t>00:00:00 - 186</t>
  </si>
  <si>
    <t>00:00:00 - 278</t>
  </si>
  <si>
    <t>00:00:00 - 357</t>
  </si>
  <si>
    <t>00:00:00 - 465</t>
  </si>
  <si>
    <t>00:00:00 - 593</t>
  </si>
  <si>
    <t>00:00:00 - 656</t>
  </si>
  <si>
    <t>00:00:00 - 708</t>
  </si>
  <si>
    <t>00:00:00 - 913</t>
  </si>
  <si>
    <t>00:00:00 - 925</t>
  </si>
  <si>
    <t>00:00:00 - 915</t>
  </si>
  <si>
    <t>00:00:01 - 009</t>
  </si>
  <si>
    <t>00:00:01 - 098</t>
  </si>
  <si>
    <t>00:00:01 - 064</t>
  </si>
  <si>
    <t>00:00:01 - 145</t>
  </si>
  <si>
    <t>00:00:01 - 213</t>
  </si>
  <si>
    <t>00:00:01 - 240</t>
  </si>
  <si>
    <t>00:00:01 - 247</t>
  </si>
  <si>
    <t>00:00:01 - 688</t>
  </si>
  <si>
    <t>00:00:01 - 283</t>
  </si>
  <si>
    <t>00:00:01 - 469</t>
  </si>
  <si>
    <t>00:00:02 - 073</t>
  </si>
  <si>
    <t>00:00:01 - 560</t>
  </si>
  <si>
    <t>00:00:01 - 366</t>
  </si>
  <si>
    <t>00:00:01 - 281</t>
  </si>
  <si>
    <t>00:00:01 - 313</t>
  </si>
  <si>
    <t>00:00:01 - 201</t>
  </si>
  <si>
    <t>460 зацикливание 3000</t>
  </si>
  <si>
    <t>00:00:02 - 494</t>
  </si>
  <si>
    <t>00:00:01 - 464</t>
  </si>
  <si>
    <t>00:00:01 - 674</t>
  </si>
  <si>
    <t>00:00:01 - 724</t>
  </si>
  <si>
    <t>00:00:02 - 229</t>
  </si>
  <si>
    <t>00:00:02 - 463</t>
  </si>
  <si>
    <t>00:00:02 - 726</t>
  </si>
  <si>
    <t>00:00:03 - 052</t>
  </si>
  <si>
    <t>00:00:03 - 191</t>
  </si>
  <si>
    <t>00:00:03 - 193</t>
  </si>
  <si>
    <t>00:00:02 - 888</t>
  </si>
  <si>
    <t>00:00:02 - 786</t>
  </si>
  <si>
    <t>00:00:02 - 662</t>
  </si>
  <si>
    <t>00:00:02 - 524</t>
  </si>
  <si>
    <t>00:00:02 - 567</t>
  </si>
  <si>
    <t>00:00:02 - 353</t>
  </si>
  <si>
    <t>00:00:01 - 917</t>
  </si>
  <si>
    <t>00:00:02 - 118</t>
  </si>
  <si>
    <t>00:00:01 - 891</t>
  </si>
  <si>
    <t>00:00:01 - 774</t>
  </si>
  <si>
    <t>00:00:01 - 427</t>
  </si>
  <si>
    <t>00:00:01 - 903</t>
  </si>
  <si>
    <t>00:00:01 - 894</t>
  </si>
  <si>
    <t>00:00:01 - 791</t>
  </si>
  <si>
    <t>00:00:01 - 204</t>
  </si>
  <si>
    <t>00:00:01 - 369</t>
  </si>
  <si>
    <t>00:00:01 - 300</t>
  </si>
  <si>
    <t>00:00:01 - 277</t>
  </si>
  <si>
    <t>00:00:00 - 282</t>
  </si>
  <si>
    <t>00:00:00 - 424</t>
  </si>
  <si>
    <t>00:00:00 - 373</t>
  </si>
  <si>
    <t>00:00:00 - 494</t>
  </si>
  <si>
    <t>00:00:00 - 524</t>
  </si>
  <si>
    <t>00:00:00 - 637</t>
  </si>
  <si>
    <t>00:00:00 - 526</t>
  </si>
  <si>
    <t>00:00:00 - 669</t>
  </si>
  <si>
    <t>00:00:00 - 719</t>
  </si>
  <si>
    <t>00:00:00 - 823</t>
  </si>
  <si>
    <t>00:00:00 - 881</t>
  </si>
  <si>
    <t>00:00:00 - 948</t>
  </si>
  <si>
    <t>00:00:01 - 780</t>
  </si>
  <si>
    <t>00:00:01 - 047</t>
  </si>
  <si>
    <t>00:00:01 - 054</t>
  </si>
  <si>
    <t>00:00:01 - 114</t>
  </si>
  <si>
    <t>00:00:01 - 100</t>
  </si>
  <si>
    <t>460 зацикливание 1000 алг Новые решкения</t>
  </si>
  <si>
    <t>460 зацикливание 3000 алг Новые решения</t>
  </si>
  <si>
    <t>00:00:01 - 151</t>
  </si>
  <si>
    <t>00:00:01 - 183</t>
  </si>
  <si>
    <t>00:00:01 - 266</t>
  </si>
  <si>
    <t>00:00:01 - 279</t>
  </si>
  <si>
    <t>00:00:01 - 304</t>
  </si>
  <si>
    <t>00:00:01 - 217</t>
  </si>
  <si>
    <t>00:00:01 - 291</t>
  </si>
  <si>
    <t>00:00:01 - 262</t>
  </si>
  <si>
    <t>00:00:00 - 172</t>
  </si>
  <si>
    <t>00:00:00 - 197</t>
  </si>
  <si>
    <t>00:00:00 - 215</t>
  </si>
  <si>
    <t>00:00:00 - 229</t>
  </si>
  <si>
    <t>00:00:00 - 182</t>
  </si>
  <si>
    <t>00:00:00 - 143</t>
  </si>
  <si>
    <t>00:00:00 - 126</t>
  </si>
  <si>
    <t>00:00:00 - 105</t>
  </si>
  <si>
    <t>00:00:00 - 080</t>
  </si>
  <si>
    <t>00:00:00 - 063</t>
  </si>
  <si>
    <t>570 зацикливание 1000 алг Новые решкения</t>
  </si>
  <si>
    <t>00:00:00 - 370</t>
  </si>
  <si>
    <t>00:00:00 - 743</t>
  </si>
  <si>
    <t>00:00:00 - 810</t>
  </si>
  <si>
    <t>00:00:01 - 361</t>
  </si>
  <si>
    <t>00:00:01 - 400</t>
  </si>
  <si>
    <t>00:00:01 - 391</t>
  </si>
  <si>
    <t>00:00:01 - 968</t>
  </si>
  <si>
    <t>00:00:02 - 104</t>
  </si>
  <si>
    <t>00:00:02 - 824</t>
  </si>
  <si>
    <t>00:00:02 - 332</t>
  </si>
  <si>
    <t>00:00:02 - 283</t>
  </si>
  <si>
    <t>00:00:01 - 990</t>
  </si>
  <si>
    <t>00:00:01 - 471</t>
  </si>
  <si>
    <t>00:00:01 - 530</t>
  </si>
  <si>
    <t>00:00:01 - 663</t>
  </si>
  <si>
    <t>00:00:01 - 326</t>
  </si>
  <si>
    <t>00:00:01 - 340</t>
  </si>
  <si>
    <t>00:00:01 - 360</t>
  </si>
  <si>
    <t>00:00:01 - 297</t>
  </si>
  <si>
    <t>00:00:01 - 243</t>
  </si>
  <si>
    <t>00:00:01 - 305</t>
  </si>
  <si>
    <t>00:00:01 - 287</t>
  </si>
  <si>
    <t>00:00:01 - 349</t>
  </si>
  <si>
    <t>00:00:01 - 280</t>
  </si>
  <si>
    <t>00:00:01 - 168</t>
  </si>
  <si>
    <t>00:00:01 - 263</t>
  </si>
  <si>
    <t>00:00:01 - 232</t>
  </si>
  <si>
    <t>460 зацикливание 3000 алг Итерации</t>
  </si>
  <si>
    <t>00:00:00 - 237</t>
  </si>
  <si>
    <t>00:00:00 - 365</t>
  </si>
  <si>
    <t>00:00:00 - 195</t>
  </si>
  <si>
    <t>00:00:00 - 256</t>
  </si>
  <si>
    <t>00:00:00 - 338</t>
  </si>
  <si>
    <t>00:00:00 - 391</t>
  </si>
  <si>
    <t>00:00:00 - 898</t>
  </si>
  <si>
    <t>00:00:00 - 626</t>
  </si>
  <si>
    <t>00:00:00 - 685</t>
  </si>
  <si>
    <t>00:00:00 - 814</t>
  </si>
  <si>
    <t>00:00:00 - 873</t>
  </si>
  <si>
    <t>00:00:00 - 929</t>
  </si>
  <si>
    <t>00:00:00 - 980</t>
  </si>
  <si>
    <t>00:00:01 - 044</t>
  </si>
  <si>
    <t>00:00:01 - 068</t>
  </si>
  <si>
    <t>00:00:01 - 125</t>
  </si>
  <si>
    <t>00:00:01 - 087</t>
  </si>
  <si>
    <t>00:00:01 - 172</t>
  </si>
  <si>
    <t>00:00:01 - 203</t>
  </si>
  <si>
    <t>00:00:01 - 188</t>
  </si>
  <si>
    <t>00:00:01 - 242</t>
  </si>
  <si>
    <t>00:00:01 - 285</t>
  </si>
  <si>
    <t>460 зацикливание 1000 алг Итерации</t>
  </si>
  <si>
    <t>00:00:00 - 119</t>
  </si>
  <si>
    <t>00:00:00 - 167</t>
  </si>
  <si>
    <t>00:00:00 - 128</t>
  </si>
  <si>
    <t>00:00:00 - 095</t>
  </si>
  <si>
    <t>00:00:00 - 096</t>
  </si>
  <si>
    <t>00:00:00 - 103</t>
  </si>
  <si>
    <t>00:00:00 - 087</t>
  </si>
  <si>
    <t>00:00:00 - 073</t>
  </si>
  <si>
    <t>00:00:00 - 066</t>
  </si>
  <si>
    <t>570 зацикливание 1000 алг Итерации</t>
  </si>
  <si>
    <t>00:00:00 - 042</t>
  </si>
  <si>
    <t>00:00:00 - 055</t>
  </si>
  <si>
    <t>00:00:00 - 120</t>
  </si>
  <si>
    <t>00:00:00 - 207</t>
  </si>
  <si>
    <t>00:00:00 - 355</t>
  </si>
  <si>
    <t>00:00:00 - 585</t>
  </si>
  <si>
    <t>00:00:01 - 013</t>
  </si>
  <si>
    <t>00:00:01 - 033</t>
  </si>
  <si>
    <t>Критерий 470</t>
  </si>
  <si>
    <t>00:00:00 - 636</t>
  </si>
  <si>
    <t>00:00:00 - 621</t>
  </si>
  <si>
    <t>00:00:00 - 504</t>
  </si>
  <si>
    <t>00:00:00 - 735</t>
  </si>
  <si>
    <t>00:00:01 - 147</t>
  </si>
  <si>
    <t>00:00:01 - 197</t>
  </si>
  <si>
    <t>00:00:00 - 808</t>
  </si>
  <si>
    <t>00:00:00 - 901</t>
  </si>
  <si>
    <t>00:00:00 - 663</t>
  </si>
  <si>
    <t>00:00:00 - 839</t>
  </si>
  <si>
    <t>00:00:00 - 716</t>
  </si>
  <si>
    <t>00:00:01 - 789</t>
  </si>
  <si>
    <t>00:00:01 - 139</t>
  </si>
  <si>
    <t>00:00:00 - 798</t>
  </si>
  <si>
    <t>00:00:00 - 705</t>
  </si>
  <si>
    <t>00:00:00 - 659</t>
  </si>
  <si>
    <t>00:00:01 - 052</t>
  </si>
  <si>
    <t>00:00:01 - 088</t>
  </si>
  <si>
    <t>Критерий 470 алгоритм Решения</t>
  </si>
  <si>
    <t>00:00:00 - 620</t>
  </si>
  <si>
    <t>00:00:00 - 906</t>
  </si>
  <si>
    <t>Критерий 470 алгоритм Итерации</t>
  </si>
  <si>
    <t>00:00:00 - 622</t>
  </si>
  <si>
    <t>00:00:00 - 242</t>
  </si>
  <si>
    <t>00:00:00 - 192</t>
  </si>
  <si>
    <t>00:00:00 - 327</t>
  </si>
  <si>
    <t>00:00:00 - 146</t>
  </si>
  <si>
    <t>00:00:00 - 112</t>
  </si>
  <si>
    <t>00:00:00 - 104</t>
  </si>
  <si>
    <t>00:00:00 - 094</t>
  </si>
  <si>
    <t>00:00:00 - 937</t>
  </si>
  <si>
    <t>00:00:00 - 361</t>
  </si>
  <si>
    <t>00:00:00 - 228</t>
  </si>
  <si>
    <t>00:00:00 - 173</t>
  </si>
  <si>
    <t>00:00:00 - 166</t>
  </si>
  <si>
    <t>00:00:00 - 157</t>
  </si>
  <si>
    <t>00:00:00 - 164</t>
  </si>
  <si>
    <t>00:00:00 - 169</t>
  </si>
  <si>
    <t>00:00:00 - 180</t>
  </si>
  <si>
    <t>00:00:00 - 209</t>
  </si>
  <si>
    <t>00:00:00 - 232</t>
  </si>
  <si>
    <t>00:00:00 - 254</t>
  </si>
  <si>
    <t>00:00:00 - 259</t>
  </si>
  <si>
    <t>00:00:00 - 291</t>
  </si>
  <si>
    <t>00:00:00 - 314</t>
  </si>
  <si>
    <t>00:00:00 - 340</t>
  </si>
  <si>
    <t>00:00:00 - 364</t>
  </si>
  <si>
    <t>00:00:00 - 382</t>
  </si>
  <si>
    <t>00:00:00 - 387</t>
  </si>
  <si>
    <t>00:00:00 - 459</t>
  </si>
  <si>
    <t>00:00:00 - 452</t>
  </si>
  <si>
    <t>00:00:00 - 433</t>
  </si>
  <si>
    <t>00:00:00 - 445</t>
  </si>
  <si>
    <t>00:00:00 - 460</t>
  </si>
  <si>
    <t>00:00:00 - 462</t>
  </si>
  <si>
    <t>00:00:00 - 307</t>
  </si>
  <si>
    <t>00:00:00 - 301</t>
  </si>
  <si>
    <t>00:00:00 - 696</t>
  </si>
  <si>
    <t>00:00:00 - 512</t>
  </si>
  <si>
    <t>00:00:00 - 899</t>
  </si>
  <si>
    <t>00:00:00 - 911</t>
  </si>
  <si>
    <t>00:00:01 - 156</t>
  </si>
  <si>
    <t>00:00:00 - 958</t>
  </si>
  <si>
    <t>00:00:01 - 051</t>
  </si>
  <si>
    <t>00:00:01 - 212</t>
  </si>
  <si>
    <t>00:00:01 - 191</t>
  </si>
  <si>
    <t>00:00:01 - 393</t>
  </si>
  <si>
    <t>00:00:01 - 290</t>
  </si>
  <si>
    <t>00:00:01 - 436</t>
  </si>
  <si>
    <t>00:00:01 - 488</t>
  </si>
  <si>
    <t>00:00:01 - 525</t>
  </si>
  <si>
    <t>00:00:01 - 543</t>
  </si>
  <si>
    <t>00:00:01 - 584</t>
  </si>
  <si>
    <t>00:00:02 - 447</t>
  </si>
  <si>
    <t>00:00:03 - 070</t>
  </si>
  <si>
    <t>00:00:02 - 363</t>
  </si>
  <si>
    <t>00:00:01 - 682</t>
  </si>
  <si>
    <t>00:00:03 - 795</t>
  </si>
  <si>
    <t>00:00:02 - 036</t>
  </si>
  <si>
    <t>00:00:01 - 698</t>
  </si>
  <si>
    <t>00:00:01 - 659</t>
  </si>
  <si>
    <t>ManyTaskPerson</t>
  </si>
  <si>
    <t>Top(Критерий)</t>
  </si>
  <si>
    <t>D(Кол Решений)</t>
  </si>
  <si>
    <t>D(Кол Зацик)</t>
  </si>
  <si>
    <t>00:00:00 - 320</t>
  </si>
  <si>
    <t>00:00:00 - 389</t>
  </si>
  <si>
    <t>00:00:00 - 668</t>
  </si>
  <si>
    <t>00:00:00 - 794</t>
  </si>
  <si>
    <t>00:00:00 - 694</t>
  </si>
  <si>
    <t>00:00:00 - 747</t>
  </si>
  <si>
    <t>00:00:00 - 891</t>
  </si>
  <si>
    <t>00:00:00 - 928</t>
  </si>
  <si>
    <t>00:00:01 - 126</t>
  </si>
  <si>
    <t>00:00:01 - 248</t>
  </si>
  <si>
    <t>00:00:01 - 375</t>
  </si>
  <si>
    <t>00:00:01 - 397</t>
  </si>
  <si>
    <t>00:00:02 - 500</t>
  </si>
  <si>
    <t>00:00:03 - 051</t>
  </si>
  <si>
    <t>00:00:01 - 617</t>
  </si>
  <si>
    <t>00:00:01 - 983</t>
  </si>
  <si>
    <t>00:00:02 - 142</t>
  </si>
  <si>
    <t>00:00:02 - 087</t>
  </si>
  <si>
    <t>00:00:02 - 162</t>
  </si>
  <si>
    <t>00:00:02 - 096</t>
  </si>
  <si>
    <t>00:00:02 - 041</t>
  </si>
  <si>
    <t>00:00:02 - 251</t>
  </si>
  <si>
    <t>00:00:02 - 265</t>
  </si>
  <si>
    <t>00:00:02 - 119</t>
  </si>
  <si>
    <t>00:00:02 - 179</t>
  </si>
  <si>
    <t>00:00:02 - 208</t>
  </si>
  <si>
    <t>Решения</t>
  </si>
  <si>
    <t>00:00:09 - 785</t>
  </si>
  <si>
    <t>00:00:07 - 616</t>
  </si>
  <si>
    <t>00:00:12 - 698</t>
  </si>
  <si>
    <t>00:00:19 - 552</t>
  </si>
  <si>
    <t>00:00:25 - 120</t>
  </si>
  <si>
    <t>00:00:41 - 278</t>
  </si>
  <si>
    <t>00:00:00 - 439</t>
  </si>
  <si>
    <t>00:00:00 - 408</t>
  </si>
  <si>
    <t>00:00:00 - 590</t>
  </si>
  <si>
    <t>00:00:00 - 706</t>
  </si>
  <si>
    <t>00:00:00 - 715</t>
  </si>
  <si>
    <t>00:00:00 - 750</t>
  </si>
  <si>
    <t>00:00:00 - 775</t>
  </si>
  <si>
    <t>00:00:00 - 883</t>
  </si>
  <si>
    <t>00:00:00 - 975</t>
  </si>
  <si>
    <t>00:00:01 - 089</t>
  </si>
  <si>
    <t>00:00:01 - 179</t>
  </si>
  <si>
    <t>00:00:01 - 175</t>
  </si>
  <si>
    <t>00:00:01 - 223</t>
  </si>
  <si>
    <t>00:00:01 - 195</t>
  </si>
  <si>
    <t>00:00:01 - 241</t>
  </si>
  <si>
    <t>00:00:01 - 296</t>
  </si>
  <si>
    <t>00:00:01 - 268</t>
  </si>
  <si>
    <t>Возможно зависимый феромон</t>
  </si>
  <si>
    <t>Значение 14</t>
  </si>
  <si>
    <t>00:00:00 - 431</t>
  </si>
  <si>
    <t>00:00:01 - 491</t>
  </si>
  <si>
    <t>00:00:02 - 875</t>
  </si>
  <si>
    <t>00:00:03 - 042</t>
  </si>
  <si>
    <t>00:00:03 - 640</t>
  </si>
  <si>
    <t>00:00:04 - 507</t>
  </si>
  <si>
    <t>00:00:05 - 457</t>
  </si>
  <si>
    <t>00:00:06 - 470</t>
  </si>
  <si>
    <t>00:00:07 - 767</t>
  </si>
  <si>
    <t>00:00:08 - 760</t>
  </si>
  <si>
    <t>00:00:10 - 013</t>
  </si>
  <si>
    <t>00:00:11 - 749</t>
  </si>
  <si>
    <t>00:00:12 - 961</t>
  </si>
  <si>
    <t>00:00:14 - 408</t>
  </si>
  <si>
    <t>00:00:16 - 074</t>
  </si>
  <si>
    <t>00:00:17 - 843</t>
  </si>
  <si>
    <t>00:00:19 - 727</t>
  </si>
  <si>
    <t>00:00:22 - 256</t>
  </si>
  <si>
    <t>00:00:25 - 223</t>
  </si>
  <si>
    <t>00:00:00 - 434</t>
  </si>
  <si>
    <t>00:00:00 - 957</t>
  </si>
  <si>
    <t>00:00:00 - 990</t>
  </si>
  <si>
    <t>00:00:01 - 205</t>
  </si>
  <si>
    <t>00:00:01 - 440</t>
  </si>
  <si>
    <t>00:00:01 - 694</t>
  </si>
  <si>
    <t>00:00:01 - 920</t>
  </si>
  <si>
    <t>00:00:02 - 196</t>
  </si>
  <si>
    <t>00:00:05 - 179</t>
  </si>
  <si>
    <t>00:00:04 - 037</t>
  </si>
  <si>
    <t>00:00:05 - 064</t>
  </si>
  <si>
    <t>00:00:03 - 136</t>
  </si>
  <si>
    <t>00:00:03 - 402</t>
  </si>
  <si>
    <t>00:00:03 - 639</t>
  </si>
  <si>
    <t>00:00:03 - 904</t>
  </si>
  <si>
    <t>00:00:04 - 135</t>
  </si>
  <si>
    <t>00:00:04 - 407</t>
  </si>
  <si>
    <t>00:00:04 - 593</t>
  </si>
  <si>
    <t>00:00:04 - 929</t>
  </si>
  <si>
    <t>00:00:05 - 116</t>
  </si>
  <si>
    <t>стандарт</t>
  </si>
  <si>
    <t>решения</t>
  </si>
  <si>
    <t>00:00:01 - 336</t>
  </si>
  <si>
    <t>00:00:01 - 855</t>
  </si>
  <si>
    <t>00:00:02 - 430</t>
  </si>
  <si>
    <t>00:00:03 - 074</t>
  </si>
  <si>
    <t>00:00:03 - 786</t>
  </si>
  <si>
    <t>00:00:04 - 548</t>
  </si>
  <si>
    <t>00:00:05 - 352</t>
  </si>
  <si>
    <t>00:00:06 - 210</t>
  </si>
  <si>
    <t>00:00:07 - 163</t>
  </si>
  <si>
    <t>00:00:08 - 141</t>
  </si>
  <si>
    <t>00:00:09 - 213</t>
  </si>
  <si>
    <t>00:00:10 - 323</t>
  </si>
  <si>
    <t>00:00:11 - 559</t>
  </si>
  <si>
    <t>00:00:12 - 808</t>
  </si>
  <si>
    <t>00:00:14 - 253</t>
  </si>
  <si>
    <t>00:00:15 - 686</t>
  </si>
  <si>
    <t>00:00:17 - 774</t>
  </si>
  <si>
    <t>00:00:19 - 931</t>
  </si>
  <si>
    <t>Итерации</t>
  </si>
  <si>
    <t>Значение 13</t>
  </si>
  <si>
    <t>00:00:00 - 171</t>
  </si>
  <si>
    <t>00:00:00 - 557</t>
  </si>
  <si>
    <t>00:00:00 - 335</t>
  </si>
  <si>
    <t>00:00:00 - 299</t>
  </si>
  <si>
    <t>00:00:00 - 262</t>
  </si>
  <si>
    <t>Стандартный До ограничения</t>
  </si>
  <si>
    <t>00:00:04 - 329</t>
  </si>
  <si>
    <t>00:00:14 - 514</t>
  </si>
  <si>
    <t>00:00:05 - 629</t>
  </si>
  <si>
    <t>00:00:05 - 941</t>
  </si>
  <si>
    <t>00:00:04 - 059</t>
  </si>
  <si>
    <t>00:00:02 - 466</t>
  </si>
  <si>
    <t>Решения 4000</t>
  </si>
  <si>
    <t>00:00:02 - 889</t>
  </si>
  <si>
    <t>00:00:05 - 419</t>
  </si>
  <si>
    <t>00:00:05 - 474</t>
  </si>
  <si>
    <t>00:00:03 - 502</t>
  </si>
  <si>
    <t>00:00:02 - 581</t>
  </si>
  <si>
    <t>00:00:01 - 429</t>
  </si>
  <si>
    <t>00:00:10 - 381</t>
  </si>
  <si>
    <t>00:00:09 - 979</t>
  </si>
  <si>
    <t>00:00:06 - 849</t>
  </si>
  <si>
    <t>00:00:04 - 114</t>
  </si>
  <si>
    <t>00:00:02 - 609</t>
  </si>
  <si>
    <t>500 агентов 50</t>
  </si>
  <si>
    <t>Итерации 4000</t>
  </si>
  <si>
    <t>Стандарт</t>
  </si>
  <si>
    <t>00:00:18 - 163</t>
  </si>
  <si>
    <t>00:00:40 - 575</t>
  </si>
  <si>
    <t>00:00:15 - 165</t>
  </si>
  <si>
    <t>00:00:08 - 181</t>
  </si>
  <si>
    <t>00:04:53 - 918</t>
  </si>
  <si>
    <t>00:02:38 - 912</t>
  </si>
  <si>
    <t>00:00:33 - 729</t>
  </si>
  <si>
    <t>00:00:06 - 124</t>
  </si>
  <si>
    <t>00:00:02 - 976</t>
  </si>
  <si>
    <t>00:00:22 - 102</t>
  </si>
  <si>
    <t>00:00:12 - 006</t>
  </si>
  <si>
    <t>00:00:09 - 849</t>
  </si>
  <si>
    <t>00:00:04 - 294</t>
  </si>
  <si>
    <t>00:00:02 - 164</t>
  </si>
  <si>
    <t>00:00:01 - 579</t>
  </si>
  <si>
    <t>2 решения</t>
  </si>
  <si>
    <t>00:00:19 - 959</t>
  </si>
  <si>
    <t>00:00:13 - 969</t>
  </si>
  <si>
    <t>00:00:09 - 757</t>
  </si>
  <si>
    <t>00:00:04 - 315</t>
  </si>
  <si>
    <t>00:00:02 - 108</t>
  </si>
  <si>
    <t>00:00:01 - 443</t>
  </si>
  <si>
    <t>00:00:13 - 611</t>
  </si>
  <si>
    <t>00:00:10 - 582</t>
  </si>
  <si>
    <t>00:00:05 - 533</t>
  </si>
  <si>
    <t>00:00:02 - 192</t>
  </si>
  <si>
    <t>00:00:01 - 237</t>
  </si>
  <si>
    <t>00:00:00 - 912</t>
  </si>
  <si>
    <t>00:00:11 - 311</t>
  </si>
  <si>
    <t>00:00:12 - 117</t>
  </si>
  <si>
    <t>00:00:05 - 720</t>
  </si>
  <si>
    <t>00:00:02 - 088</t>
  </si>
  <si>
    <t>00:00:00 - 897</t>
  </si>
  <si>
    <t>Зависимый фп=1</t>
  </si>
  <si>
    <t>00:00:01 - 672</t>
  </si>
  <si>
    <t>00:00:15 - 161</t>
  </si>
  <si>
    <t>00:00:08 - 932</t>
  </si>
  <si>
    <t>00:00:07 - 695</t>
  </si>
  <si>
    <t>00:00:02 - 093</t>
  </si>
  <si>
    <t>00:00:01 - 058</t>
  </si>
  <si>
    <t>Зависимый фп=0</t>
  </si>
  <si>
    <t>00:00:09 - 778</t>
  </si>
  <si>
    <t>00:00:10 - 153</t>
  </si>
  <si>
    <t>00:00:03 - 903</t>
  </si>
  <si>
    <t>00:00:01 - 696</t>
  </si>
  <si>
    <t>00:00:01 - 083</t>
  </si>
  <si>
    <t>00:00:00 - 847</t>
  </si>
  <si>
    <t>00:00:00 - 139</t>
  </si>
  <si>
    <t>00:00:00 - 134</t>
  </si>
  <si>
    <t>00:00:00 - 140</t>
  </si>
  <si>
    <t>00:00:00 - 131</t>
  </si>
  <si>
    <t>00:00:00 - 136</t>
  </si>
  <si>
    <t>00:00:00 - 142</t>
  </si>
  <si>
    <t>00:00:00 - 149</t>
  </si>
  <si>
    <t>00:00:00 - 178</t>
  </si>
  <si>
    <t>00:00:00 - 194</t>
  </si>
  <si>
    <t>00:00:00 - 216</t>
  </si>
  <si>
    <t>00:00:00 - 241</t>
  </si>
  <si>
    <t>00:00:00 - 281</t>
  </si>
  <si>
    <t>00:00:00 - 596</t>
  </si>
  <si>
    <t>00:00:00 - 905</t>
  </si>
  <si>
    <t>00:00:00 - 888</t>
  </si>
  <si>
    <t>Критерий 500 итераций</t>
  </si>
  <si>
    <t>00:00:00 - 153</t>
  </si>
  <si>
    <t>00:00:00 - 205</t>
  </si>
  <si>
    <t>00:00:00 - 266</t>
  </si>
  <si>
    <t>00:00:00 - 415</t>
  </si>
  <si>
    <t>00:00:00 - 501</t>
  </si>
  <si>
    <t>00:00:00 - 600</t>
  </si>
  <si>
    <t>00:00:00 - 704</t>
  </si>
  <si>
    <t>00:00:00 - 822</t>
  </si>
  <si>
    <t>00:00:00 - 938</t>
  </si>
  <si>
    <t>00:00:01 - 077</t>
  </si>
  <si>
    <t>00:00:03 - 153</t>
  </si>
  <si>
    <t>00:00:01 - 867</t>
  </si>
  <si>
    <t>00:00:01 - 704</t>
  </si>
  <si>
    <t>00:00:01 - 882</t>
  </si>
  <si>
    <t>00:00:02 - 068</t>
  </si>
  <si>
    <t>500 итераций стандарт</t>
  </si>
  <si>
    <t>00:00:03 - 162</t>
  </si>
  <si>
    <t>00:00:15 - 302</t>
  </si>
  <si>
    <t>00:00:15 - 219</t>
  </si>
  <si>
    <t>00:00:06 - 963</t>
  </si>
  <si>
    <t>00:00:08 - 433</t>
  </si>
  <si>
    <t>00:00:09 - 986</t>
  </si>
  <si>
    <t>00:00:11 - 773</t>
  </si>
  <si>
    <t>00:00:13 - 596</t>
  </si>
  <si>
    <t>00:00:15 - 844</t>
  </si>
  <si>
    <t>00:00:27 - 195</t>
  </si>
  <si>
    <t>00:00:24 - 804</t>
  </si>
  <si>
    <t>00:00:45 - 454</t>
  </si>
  <si>
    <t>00:00:25 - 300</t>
  </si>
  <si>
    <t>00:00:28 - 096</t>
  </si>
  <si>
    <t>00:01:31 - 036</t>
  </si>
  <si>
    <t>00:00:34 - 547</t>
  </si>
  <si>
    <t>Стандартный 500 итераций</t>
  </si>
  <si>
    <t>00:00:00 - 292</t>
  </si>
  <si>
    <t>00:00:00 - 482</t>
  </si>
  <si>
    <t>00:00:01 - 331</t>
  </si>
  <si>
    <t>00:00:03 - 171</t>
  </si>
  <si>
    <t>00:00:02 - 334</t>
  </si>
  <si>
    <t>00:00:03 - 879</t>
  </si>
  <si>
    <t>00:00:03 - 832</t>
  </si>
  <si>
    <t>00:00:04 - 419</t>
  </si>
  <si>
    <t>00:00:01 - 017</t>
  </si>
  <si>
    <t>00:00:01 - 215</t>
  </si>
  <si>
    <t>00:00:06 - 064</t>
  </si>
  <si>
    <t>00:00:03 - 928</t>
  </si>
  <si>
    <t>00:00:01 - 344</t>
  </si>
  <si>
    <t>00:00:01 - 431</t>
  </si>
  <si>
    <t>00:00:00 - 642</t>
  </si>
  <si>
    <t>00:00:04 - 022</t>
  </si>
  <si>
    <t>00:00:04 - 242</t>
  </si>
  <si>
    <t>00:00:00 - 783</t>
  </si>
  <si>
    <t>00:00:00 - 545</t>
  </si>
  <si>
    <t>00:00:00 - 538</t>
  </si>
  <si>
    <t>00:00:00 - 430</t>
  </si>
  <si>
    <t>00:00:00 - 629</t>
  </si>
  <si>
    <t>00:00:00 - 552</t>
  </si>
  <si>
    <t>00:00:01 - 113</t>
  </si>
  <si>
    <t>00:00:01 - 517</t>
  </si>
  <si>
    <t>00:00:01 - 347</t>
  </si>
  <si>
    <t>00:00:01 - 613</t>
  </si>
  <si>
    <t>00:00:01 - 234</t>
  </si>
  <si>
    <t>00:00:00 - 994</t>
  </si>
  <si>
    <t>00:00:00 - 724</t>
  </si>
  <si>
    <t>00:00:00 - 830</t>
  </si>
  <si>
    <t>00:00:01 - 003</t>
  </si>
  <si>
    <t>00:00:00 - 922</t>
  </si>
  <si>
    <t>00:00:00 - 900</t>
  </si>
  <si>
    <t>00:00:00 - 723</t>
  </si>
  <si>
    <t>00:00:00 - 541</t>
  </si>
  <si>
    <t>00:00:00 - 531</t>
  </si>
  <si>
    <t>00:00:00 - 540</t>
  </si>
  <si>
    <t>00:00:00 - 566</t>
  </si>
  <si>
    <t>00:00:00 - 604</t>
  </si>
  <si>
    <t>00:00:00 - 640</t>
  </si>
  <si>
    <t>00:00:00 - 757</t>
  </si>
  <si>
    <t>00:00:00 - 791</t>
  </si>
  <si>
    <t>00:00:00 - 820</t>
  </si>
  <si>
    <t>00:00:00 - 846</t>
  </si>
  <si>
    <t>00:00:00 - 863</t>
  </si>
  <si>
    <t>00:00:00 - 886</t>
  </si>
  <si>
    <t>00:00:00 - 895</t>
  </si>
  <si>
    <t>00:00:00 - 206</t>
  </si>
  <si>
    <t>00:00:00 - 270</t>
  </si>
  <si>
    <t>00:00:00 - 318</t>
  </si>
  <si>
    <t>00:00:00 - 367</t>
  </si>
  <si>
    <t>00:00:00 - 419</t>
  </si>
  <si>
    <t>00:00:00 - 463</t>
  </si>
  <si>
    <t>00:00:00 - 528</t>
  </si>
  <si>
    <t>00:00:00 - 610</t>
  </si>
  <si>
    <t>00:00:00 - 681</t>
  </si>
  <si>
    <t>00:00:00 - 738</t>
  </si>
  <si>
    <t>00:00:00 - 828</t>
  </si>
  <si>
    <t>00:00:00 - 935</t>
  </si>
  <si>
    <t>00:00:01 - 079</t>
  </si>
  <si>
    <t>00:00:04 - 474</t>
  </si>
  <si>
    <t>00:00:04 - 127</t>
  </si>
  <si>
    <t>00:00:01 - 239</t>
  </si>
  <si>
    <t>00:00:04 - 694</t>
  </si>
  <si>
    <t>00:00:02 - 000</t>
  </si>
  <si>
    <t>00:00:05 - 843</t>
  </si>
  <si>
    <t>00:00:06 - 436</t>
  </si>
  <si>
    <t>00:00:08 - 699</t>
  </si>
  <si>
    <t>00:00:10 - 145</t>
  </si>
  <si>
    <t>00:00:02 - 591</t>
  </si>
  <si>
    <t>00:00:01 - 928</t>
  </si>
  <si>
    <t>00:00:02 - 056</t>
  </si>
  <si>
    <t>00:00:02 - 194</t>
  </si>
  <si>
    <t>00:00:02 - 439</t>
  </si>
  <si>
    <t>00:00:02 - 418</t>
  </si>
  <si>
    <t>00:00:02 - 519</t>
  </si>
  <si>
    <t>Критерий 460</t>
  </si>
  <si>
    <t>00:00:00 - 025</t>
  </si>
  <si>
    <t>00:00:00 - 038</t>
  </si>
  <si>
    <t>00:00:00 - 051</t>
  </si>
  <si>
    <t>00:00:00 - 078</t>
  </si>
  <si>
    <t>00:00:00 - 179</t>
  </si>
  <si>
    <t>00:00:00 - 224</t>
  </si>
  <si>
    <t>00:00:00 - 236</t>
  </si>
  <si>
    <t>00:00:00 - 247</t>
  </si>
  <si>
    <t>00:00:00 - 261</t>
  </si>
  <si>
    <t>00:00:00 - 295</t>
  </si>
  <si>
    <t>00:00:00 - 310</t>
  </si>
  <si>
    <t>00:00:00 - 326</t>
  </si>
  <si>
    <t>00:00:00 - 341</t>
  </si>
  <si>
    <t>00:00:00 - 356</t>
  </si>
  <si>
    <t>00:00:00 - 801</t>
  </si>
  <si>
    <t>00:00:01 - 484</t>
  </si>
  <si>
    <t>00:00:01 - 160</t>
  </si>
  <si>
    <t>00:00:01 - 727</t>
  </si>
  <si>
    <t>00:00:02 - 114</t>
  </si>
  <si>
    <t>00:00:01 - 343</t>
  </si>
  <si>
    <t>00:00:01 - 371</t>
  </si>
  <si>
    <t>00:00:01 - 583</t>
  </si>
  <si>
    <t>00:00:01 - 853</t>
  </si>
  <si>
    <t>00:00:02 - 085</t>
  </si>
  <si>
    <t>00:00:00 - 523</t>
  </si>
  <si>
    <t>00:00:00 - 509</t>
  </si>
  <si>
    <t>00:00:00 - 520</t>
  </si>
  <si>
    <t>00:00:02 - 249</t>
  </si>
  <si>
    <t>00:00:02 - 311</t>
  </si>
  <si>
    <t>00:00:02 - 357</t>
  </si>
  <si>
    <t>00:00:02 - 072</t>
  </si>
  <si>
    <t>00:00:01 - 807</t>
  </si>
  <si>
    <t>00:00:01 - 597</t>
  </si>
  <si>
    <t>00:00:01 - 538</t>
  </si>
  <si>
    <t>00:00:01 - 463</t>
  </si>
  <si>
    <t>00:00:01 - 422</t>
  </si>
  <si>
    <t>00:00:01 - 457</t>
  </si>
  <si>
    <t>00:00:01 - 505</t>
  </si>
  <si>
    <t>00:00:01 - 621</t>
  </si>
  <si>
    <t>00:00:01 - 636</t>
  </si>
  <si>
    <t>00:00:01 - 669</t>
  </si>
  <si>
    <t>00:00:01 - 714</t>
  </si>
  <si>
    <t>00:00:01 - 776</t>
  </si>
  <si>
    <t>00:00:01 - 848</t>
  </si>
  <si>
    <t>00:00:01 - 930</t>
  </si>
  <si>
    <t>20 агентов</t>
  </si>
  <si>
    <t>10 агентов</t>
  </si>
  <si>
    <t>00:00:05 - 859</t>
  </si>
  <si>
    <t>00:00:10 - 257</t>
  </si>
  <si>
    <t>00:00:05 - 989</t>
  </si>
  <si>
    <t>00:00:06 - 731</t>
  </si>
  <si>
    <t>00:00:10 - 811</t>
  </si>
  <si>
    <t>00:00:07 - 310</t>
  </si>
  <si>
    <t>00:00:01 - 849</t>
  </si>
  <si>
    <t>00:00:01 - 869</t>
  </si>
  <si>
    <t>00:00:01 - 603</t>
  </si>
  <si>
    <t>00:00:01 - 356</t>
  </si>
  <si>
    <t>00:00:01 - 182</t>
  </si>
  <si>
    <t>00:00:01 - 121</t>
  </si>
  <si>
    <t>00:00:01 - 012</t>
  </si>
  <si>
    <t>00:00:01 - 646</t>
  </si>
  <si>
    <t>00:00:02 - 769</t>
  </si>
  <si>
    <t>00:00:02 - 830</t>
  </si>
  <si>
    <t>00:00:02 - 883</t>
  </si>
  <si>
    <t>00:00:02 - 851</t>
  </si>
  <si>
    <t>00:00:00 - 213</t>
  </si>
  <si>
    <t>00:00:00 - 617</t>
  </si>
  <si>
    <t>00:00:02 - 882</t>
  </si>
  <si>
    <t>00:00:08 - 380</t>
  </si>
  <si>
    <t>Проверка</t>
  </si>
  <si>
    <t>Элитн</t>
  </si>
  <si>
    <t>Ранж</t>
  </si>
  <si>
    <t>ранжированного</t>
  </si>
  <si>
    <t>00:00:00 - 667</t>
  </si>
  <si>
    <t>00:00:01 - 049</t>
  </si>
  <si>
    <t>00:00:02 - 001</t>
  </si>
  <si>
    <t>00:00:03 - 199</t>
  </si>
  <si>
    <t>00:00:03 - 912</t>
  </si>
  <si>
    <t>00:00:05 - 092</t>
  </si>
  <si>
    <t>00:00:05 - 825</t>
  </si>
  <si>
    <t>00:00:14 - 338</t>
  </si>
  <si>
    <t>00:00:09 - 286</t>
  </si>
  <si>
    <t>00:00:09 - 389</t>
  </si>
  <si>
    <t>00:00:10 - 910</t>
  </si>
  <si>
    <t>00:00:13 - 139</t>
  </si>
  <si>
    <t>00:00:42 - 613</t>
  </si>
  <si>
    <t>00:00:32 - 515</t>
  </si>
  <si>
    <t>00:00:18 - 636</t>
  </si>
  <si>
    <t>00:00:19 - 517</t>
  </si>
  <si>
    <t>00:00:30 - 324</t>
  </si>
  <si>
    <t>00:00:40 - 023</t>
  </si>
  <si>
    <t>3sigma</t>
  </si>
  <si>
    <t>Значение 15</t>
  </si>
  <si>
    <t>00:00:02 - 731</t>
  </si>
  <si>
    <t>00:00:05 - 792</t>
  </si>
  <si>
    <t>00:00:07 - 076</t>
  </si>
  <si>
    <t>00:00:07 - 155</t>
  </si>
  <si>
    <t>00:00:07 - 092</t>
  </si>
  <si>
    <t>00:00:07 - 113</t>
  </si>
  <si>
    <t>00:00:16 - 684</t>
  </si>
  <si>
    <t>00:00:07 - 796</t>
  </si>
  <si>
    <t>00:00:15 - 182</t>
  </si>
  <si>
    <t>00:00:06 - 814</t>
  </si>
  <si>
    <t>00:00:06 - 875</t>
  </si>
  <si>
    <t>00:00:07 - 152</t>
  </si>
  <si>
    <t>00:00:01 - 569</t>
  </si>
  <si>
    <t>00:00:02 - 082</t>
  </si>
  <si>
    <t>00:00:01 - 951</t>
  </si>
  <si>
    <t>00:00:02 - 027</t>
  </si>
  <si>
    <t>00:00:02 - 264</t>
  </si>
  <si>
    <t>00:00:02 - 746</t>
  </si>
  <si>
    <t>00:00:03 - 082</t>
  </si>
  <si>
    <t>00:00:03 - 490</t>
  </si>
  <si>
    <t>00:00:03 - 840</t>
  </si>
  <si>
    <t>00:00:04 - 094</t>
  </si>
  <si>
    <t>00:00:04 - 995</t>
  </si>
  <si>
    <t>00:00:05 - 250</t>
  </si>
  <si>
    <t>00:00:05 - 824</t>
  </si>
  <si>
    <t>00:00:15 - 298</t>
  </si>
  <si>
    <t>00:00:00 - 530</t>
  </si>
  <si>
    <t>00:00:00 - 296</t>
  </si>
  <si>
    <t>00:00:00 - 285</t>
  </si>
  <si>
    <t>00:00:00 - 346</t>
  </si>
  <si>
    <t>00:00:00 - 363</t>
  </si>
  <si>
    <t>00:00:00 - 411</t>
  </si>
  <si>
    <t>00:00:00 - 455</t>
  </si>
  <si>
    <t>00:00:00 - 578</t>
  </si>
  <si>
    <t>00:00:00 - 634</t>
  </si>
  <si>
    <t>00:00:00 - 838</t>
  </si>
  <si>
    <t>00:00:01 - 541</t>
  </si>
  <si>
    <t>00:00:01 - 989</t>
  </si>
  <si>
    <t>00:00:04 - 262</t>
  </si>
  <si>
    <t>00:00:28 - 024</t>
  </si>
  <si>
    <t>3СКО</t>
  </si>
  <si>
    <t>00:00:03 - 044</t>
  </si>
  <si>
    <t>00:00:02 - 820</t>
  </si>
  <si>
    <t>00:00:04 - 552</t>
  </si>
  <si>
    <t>00:00:11 - 489</t>
  </si>
  <si>
    <t>00:00:05 - 726</t>
  </si>
  <si>
    <t>00:00:06 - 347</t>
  </si>
  <si>
    <t>00:00:06 - 617</t>
  </si>
  <si>
    <t>00:00:07 - 399</t>
  </si>
  <si>
    <t>00:00:08 - 732</t>
  </si>
  <si>
    <t>00:00:10 - 130</t>
  </si>
  <si>
    <t>00:00:15 - 440</t>
  </si>
  <si>
    <t>00:00:30 - 382</t>
  </si>
  <si>
    <t>00:00:27 - 483</t>
  </si>
  <si>
    <t>00:00:15 - 433</t>
  </si>
  <si>
    <t>00:00:19 - 028</t>
  </si>
  <si>
    <t>00:00:21 - 471</t>
  </si>
  <si>
    <t>Сброс решения</t>
  </si>
  <si>
    <t>00:00:02 - 309</t>
  </si>
  <si>
    <t>00:00:03 - 269</t>
  </si>
  <si>
    <t>Сброс итерации</t>
  </si>
  <si>
    <t>00:00:06 - 129</t>
  </si>
  <si>
    <t>00:00:03 - 838</t>
  </si>
  <si>
    <t>00:00:05 - 777</t>
  </si>
  <si>
    <t>00:00:08 - 607</t>
  </si>
  <si>
    <t>00:00:07 - 185</t>
  </si>
  <si>
    <t>00:00:08 - 316</t>
  </si>
  <si>
    <t>00:00:09 - 880</t>
  </si>
  <si>
    <t>00:00:10 - 602</t>
  </si>
  <si>
    <t>00:00:12 - 524</t>
  </si>
  <si>
    <t>00:00:18 - 470</t>
  </si>
  <si>
    <t>00:00:12 - 779</t>
  </si>
  <si>
    <t>00:00:07 - 241</t>
  </si>
  <si>
    <t>00:00:04 - 575</t>
  </si>
  <si>
    <t>00:00:04 - 203</t>
  </si>
  <si>
    <t>00:00:03 - 373</t>
  </si>
  <si>
    <t>00:00:02 - 874</t>
  </si>
  <si>
    <t>00:00:02 - 444</t>
  </si>
  <si>
    <t>00:00:01 - 973</t>
  </si>
  <si>
    <t>00:00:01 - 845</t>
  </si>
  <si>
    <t>00:00:01 - 496</t>
  </si>
  <si>
    <t>00:00:01 - 458</t>
  </si>
  <si>
    <t>00:00:01 - 063</t>
  </si>
  <si>
    <t>00:00:01 - 101</t>
  </si>
  <si>
    <t>00:00:01 - 062</t>
  </si>
  <si>
    <t>00:00:01 - 273</t>
  </si>
  <si>
    <t>00:00:02 - 155</t>
  </si>
  <si>
    <t>00:00:04 - 187</t>
  </si>
  <si>
    <t>00:00:26 - 795</t>
  </si>
  <si>
    <t>00:00:07 - 652</t>
  </si>
  <si>
    <t>00:00:04 - 628</t>
  </si>
  <si>
    <t>00:00:04 - 590</t>
  </si>
  <si>
    <t>00:00:04 - 363</t>
  </si>
  <si>
    <t>00:00:03 - 909</t>
  </si>
  <si>
    <t>00:00:03 - 731</t>
  </si>
  <si>
    <t>00:00:02 - 614</t>
  </si>
  <si>
    <t>00:00:02 - 274</t>
  </si>
  <si>
    <t>00:00:01 - 911</t>
  </si>
  <si>
    <t>00:00:01 - 805</t>
  </si>
  <si>
    <t>00:00:01 - 537</t>
  </si>
  <si>
    <t>00:00:01 - 327</t>
  </si>
  <si>
    <t>00:00:01 - 218</t>
  </si>
  <si>
    <t>00:00:01 - 153</t>
  </si>
  <si>
    <t>00:00:01 - 298</t>
  </si>
  <si>
    <t>00:00:01 - 426</t>
  </si>
  <si>
    <t>00:00:02 - 038</t>
  </si>
  <si>
    <t>00:00:08 - 127</t>
  </si>
  <si>
    <t>00:00:22 - 136</t>
  </si>
  <si>
    <t>00:00:02 - 457</t>
  </si>
  <si>
    <t>00:00:07 - 156</t>
  </si>
  <si>
    <t>00:00:07 - 223</t>
  </si>
  <si>
    <t>00:00:08 - 330</t>
  </si>
  <si>
    <t>00:00:24 - 518</t>
  </si>
  <si>
    <t>00:00:15 - 399</t>
  </si>
  <si>
    <t>00:00:15 - 283</t>
  </si>
  <si>
    <t>00:00:22 - 796</t>
  </si>
  <si>
    <t>00:00:21 - 453</t>
  </si>
  <si>
    <t>00:00:20 - 772</t>
  </si>
  <si>
    <t>00:00:20 - 505</t>
  </si>
  <si>
    <t>00:00:38 - 587</t>
  </si>
  <si>
    <t>00:00:02 - 301</t>
  </si>
  <si>
    <t>00:00:05 - 597</t>
  </si>
  <si>
    <t>00:00:07 - 079</t>
  </si>
  <si>
    <t>00:00:12 - 535</t>
  </si>
  <si>
    <t>00:00:13 - 772</t>
  </si>
  <si>
    <t>00:00:17 - 528</t>
  </si>
  <si>
    <t>00:00:30 - 731</t>
  </si>
  <si>
    <t>00:00:17 - 086</t>
  </si>
  <si>
    <t>00:00:15 - 981</t>
  </si>
  <si>
    <t>00:00:27 - 895</t>
  </si>
  <si>
    <t>00:00:21 - 248</t>
  </si>
  <si>
    <t>00:00:25 - 263</t>
  </si>
  <si>
    <t>Стандарт сокращенный</t>
  </si>
  <si>
    <t>00:00:09 - 826</t>
  </si>
  <si>
    <t>00:00:09 - 523</t>
  </si>
  <si>
    <t>00:00:06 - 848</t>
  </si>
  <si>
    <t>00:00:03 - 560</t>
  </si>
  <si>
    <t>00:00:01 - 623</t>
  </si>
  <si>
    <t>00:00:10 - 195</t>
  </si>
  <si>
    <t>00:00:15 - 589</t>
  </si>
  <si>
    <t>00:00:07 - 282</t>
  </si>
  <si>
    <t>00:00:03 - 302</t>
  </si>
  <si>
    <t>00:00:01 - 137</t>
  </si>
  <si>
    <t>2 решения + Парето</t>
  </si>
  <si>
    <t>00:00:09 - 075</t>
  </si>
  <si>
    <t>00:00:10 - 120</t>
  </si>
  <si>
    <t>00:00:05 - 381</t>
  </si>
  <si>
    <t>00:00:02 - 046</t>
  </si>
  <si>
    <t>00:00:01 - 249</t>
  </si>
  <si>
    <t>00:00:00 - 882</t>
  </si>
  <si>
    <t>00:00:14 - 118</t>
  </si>
  <si>
    <t>00:00:10 - 973</t>
  </si>
  <si>
    <t>00:00:05 - 630</t>
  </si>
  <si>
    <t>00:00:02 - 401</t>
  </si>
  <si>
    <t>00:00:01 - 231</t>
  </si>
  <si>
    <t>00:00:00 - 904</t>
  </si>
  <si>
    <t>00:00:55 - 593</t>
  </si>
  <si>
    <t>00:01:51 - 772</t>
  </si>
  <si>
    <t>00:02:52 - 189</t>
  </si>
  <si>
    <t>00:03:42 - 925</t>
  </si>
  <si>
    <t xml:space="preserve">2 решения </t>
  </si>
  <si>
    <t>Постоянный</t>
  </si>
  <si>
    <t>00:04:50 - 863</t>
  </si>
  <si>
    <t>00:05:51 - 575</t>
  </si>
  <si>
    <t>00:09:10 - 384</t>
  </si>
  <si>
    <t>00:09:29 - 167</t>
  </si>
  <si>
    <t>00:09:02 - 981</t>
  </si>
  <si>
    <t>00:11:03 - 126</t>
  </si>
  <si>
    <t>00:00:15 - 915</t>
  </si>
  <si>
    <t>00:00:11 - 195</t>
  </si>
  <si>
    <t>00:00:13 - 899</t>
  </si>
  <si>
    <t>00:00:04 - 235</t>
  </si>
  <si>
    <t>00:00:02 - 190</t>
  </si>
  <si>
    <t>00:00:02 - 009</t>
  </si>
  <si>
    <t>00:02:07 - 995</t>
  </si>
  <si>
    <t>00:01:51 - 774</t>
  </si>
  <si>
    <t>00:02:51 - 818</t>
  </si>
  <si>
    <t>00:04:19 - 599</t>
  </si>
  <si>
    <t>Зависимый</t>
  </si>
  <si>
    <t>100 итераций</t>
  </si>
  <si>
    <t>00:01:35 - 725</t>
  </si>
  <si>
    <t>00:02:45 - 132</t>
  </si>
  <si>
    <t>00:02:53 - 828</t>
  </si>
  <si>
    <t>00:03:51 - 994</t>
  </si>
  <si>
    <t>2 решения + лучший</t>
  </si>
  <si>
    <t>Значение 16</t>
  </si>
  <si>
    <t>00:00:11 - 706</t>
  </si>
  <si>
    <t>00:00:11 - 023</t>
  </si>
  <si>
    <t>00:00:10 - 622</t>
  </si>
  <si>
    <t>00:00:09 - 765</t>
  </si>
  <si>
    <t>Число заносимых решений</t>
  </si>
  <si>
    <t>00:00:08 - 661</t>
  </si>
  <si>
    <t>00:00:07 - 084</t>
  </si>
  <si>
    <t>00:00:07 - 318</t>
  </si>
  <si>
    <t>00:00:06 - 469</t>
  </si>
  <si>
    <t>00:00:05 - 902</t>
  </si>
  <si>
    <t>00:00:11 - 609</t>
  </si>
  <si>
    <t>00:00:17 - 207</t>
  </si>
  <si>
    <t>00:00:09 - 434</t>
  </si>
  <si>
    <t>00:00:08 - 716</t>
  </si>
  <si>
    <t>00:00:08 - 490</t>
  </si>
  <si>
    <t>00:06:40 - 814</t>
  </si>
  <si>
    <t>00:04:57 - 540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</si>
</sst>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9" fontId="0" fillId="0" borderId="0" xfId="0" applyNumberFormat="1"/>
    <xf numFmtId="0" fontId="0" fillId="0" borderId="0" xfId="0"/>
    <xf numFmtId="19" fontId="0" fillId="0" borderId="0" xfId="0" applyNumberFormat="1"/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ost)</a:t>
            </a:r>
            <a:endParaRPr lang="ru-RU" sz="1000"/>
          </a:p>
        </c:rich>
      </c:tx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Остановка!$R$128:$R$132</c:f>
              <c:numCache>
                <c:formatCode>General</c:formatCode>
                <c:ptCount val="5"/>
                <c:pt idx="0">
                  <c:v>25747.214285714286</c:v>
                </c:pt>
                <c:pt idx="1">
                  <c:v>23365.175182481751</c:v>
                </c:pt>
                <c:pt idx="2">
                  <c:v>19845.127717391304</c:v>
                </c:pt>
                <c:pt idx="3">
                  <c:v>15090.669387755102</c:v>
                </c:pt>
                <c:pt idx="4">
                  <c:v>11307.827655310621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Остановка!$U$128:$U$132</c:f>
              <c:numCache>
                <c:formatCode>General</c:formatCode>
                <c:ptCount val="5"/>
                <c:pt idx="0">
                  <c:v>25074.505513809072</c:v>
                </c:pt>
                <c:pt idx="1">
                  <c:v>22627.55758883445</c:v>
                </c:pt>
                <c:pt idx="2">
                  <c:v>19197.619848683938</c:v>
                </c:pt>
                <c:pt idx="3">
                  <c:v>14524.316347364218</c:v>
                </c:pt>
                <c:pt idx="4">
                  <c:v>10903.715217727549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Остановка!$V$128:$V$132</c:f>
              <c:numCache>
                <c:formatCode>General</c:formatCode>
                <c:ptCount val="5"/>
                <c:pt idx="0">
                  <c:v>26419.9230576195</c:v>
                </c:pt>
                <c:pt idx="1">
                  <c:v>24102.792776129052</c:v>
                </c:pt>
                <c:pt idx="2">
                  <c:v>20492.63558609867</c:v>
                </c:pt>
                <c:pt idx="3">
                  <c:v>15657.022428145987</c:v>
                </c:pt>
                <c:pt idx="4">
                  <c:v>11711.940092893692</c:v>
                </c:pt>
              </c:numCache>
            </c:numRef>
          </c:val>
        </c:ser>
        <c:marker val="1"/>
        <c:axId val="158051328"/>
        <c:axId val="158057984"/>
      </c:lineChart>
      <c:catAx>
        <c:axId val="158051328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3952069716775601"/>
              <c:y val="0.89525427850129091"/>
            </c:manualLayout>
          </c:layout>
        </c:title>
        <c:numFmt formatCode="General" sourceLinked="1"/>
        <c:tickLblPos val="nextTo"/>
        <c:crossAx val="158057984"/>
        <c:crosses val="autoZero"/>
        <c:auto val="1"/>
        <c:lblAlgn val="ctr"/>
        <c:lblOffset val="100"/>
      </c:catAx>
      <c:valAx>
        <c:axId val="158057984"/>
        <c:scaling>
          <c:orientation val="minMax"/>
          <c:min val="1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98E-2"/>
              <c:y val="0.14421978274613831"/>
            </c:manualLayout>
          </c:layout>
        </c:title>
        <c:numFmt formatCode="General" sourceLinked="1"/>
        <c:tickLblPos val="nextTo"/>
        <c:crossAx val="158051328"/>
        <c:crosses val="max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Остановка!$R$127:$R$132</c:f>
              <c:numCache>
                <c:formatCode>General</c:formatCode>
                <c:ptCount val="6"/>
                <c:pt idx="1">
                  <c:v>25747.214285714286</c:v>
                </c:pt>
                <c:pt idx="2">
                  <c:v>23365.175182481751</c:v>
                </c:pt>
                <c:pt idx="3">
                  <c:v>19845.127717391304</c:v>
                </c:pt>
                <c:pt idx="4">
                  <c:v>15090.669387755102</c:v>
                </c:pt>
                <c:pt idx="5">
                  <c:v>11307.827655310621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Остановка!$U$127:$U$132</c:f>
              <c:numCache>
                <c:formatCode>General</c:formatCode>
                <c:ptCount val="6"/>
                <c:pt idx="1">
                  <c:v>25074.505513809072</c:v>
                </c:pt>
                <c:pt idx="2">
                  <c:v>22627.55758883445</c:v>
                </c:pt>
                <c:pt idx="3">
                  <c:v>19197.619848683938</c:v>
                </c:pt>
                <c:pt idx="4">
                  <c:v>14524.316347364218</c:v>
                </c:pt>
                <c:pt idx="5">
                  <c:v>10903.715217727549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Остановка!$V$127:$V$132</c:f>
              <c:numCache>
                <c:formatCode>General</c:formatCode>
                <c:ptCount val="6"/>
                <c:pt idx="1">
                  <c:v>26419.9230576195</c:v>
                </c:pt>
                <c:pt idx="2">
                  <c:v>24102.792776129052</c:v>
                </c:pt>
                <c:pt idx="3">
                  <c:v>20492.63558609867</c:v>
                </c:pt>
                <c:pt idx="4">
                  <c:v>15657.022428145987</c:v>
                </c:pt>
                <c:pt idx="5">
                  <c:v>11711.940092893692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Остановка!$R$172:$R$177</c:f>
              <c:numCache>
                <c:formatCode>General</c:formatCode>
                <c:ptCount val="6"/>
                <c:pt idx="0">
                  <c:v>108193</c:v>
                </c:pt>
                <c:pt idx="1">
                  <c:v>85283.075268817207</c:v>
                </c:pt>
                <c:pt idx="2">
                  <c:v>45071.271662763465</c:v>
                </c:pt>
                <c:pt idx="3">
                  <c:v>18031.661943319839</c:v>
                </c:pt>
                <c:pt idx="4">
                  <c:v>10151.425999999999</c:v>
                </c:pt>
                <c:pt idx="5">
                  <c:v>7431.9120000000003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Остановка!$U$172:$U$177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17494.740064383615</c:v>
                </c:pt>
                <c:pt idx="4">
                  <c:v>9784.4623092221336</c:v>
                </c:pt>
                <c:pt idx="5">
                  <c:v>7049.6566356662897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Остановка!$V$172:$V$177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18568.583822256063</c:v>
                </c:pt>
                <c:pt idx="4">
                  <c:v>10518.389690777865</c:v>
                </c:pt>
                <c:pt idx="5">
                  <c:v>7814.1673643337108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Остановка!$R$181:$R$186</c:f>
              <c:numCache>
                <c:formatCode>General</c:formatCode>
                <c:ptCount val="6"/>
                <c:pt idx="0">
                  <c:v>88897.75</c:v>
                </c:pt>
                <c:pt idx="1">
                  <c:v>94396.344262295082</c:v>
                </c:pt>
                <c:pt idx="2">
                  <c:v>47116.180219780217</c:v>
                </c:pt>
                <c:pt idx="3">
                  <c:v>17370.702000000001</c:v>
                </c:pt>
                <c:pt idx="4">
                  <c:v>10503.164000000001</c:v>
                </c:pt>
                <c:pt idx="5">
                  <c:v>7396.3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Остановка!$U$181:$U$186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16729.377580907763</c:v>
                </c:pt>
                <c:pt idx="4">
                  <c:v>10175.9221581234</c:v>
                </c:pt>
                <c:pt idx="5">
                  <c:v>7133.1351538942026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Остановка!$V$181:$V$186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18012.026419092239</c:v>
                </c:pt>
                <c:pt idx="4">
                  <c:v>10830.405841876602</c:v>
                </c:pt>
                <c:pt idx="5">
                  <c:v>7659.4648461057977</c:v>
                </c:pt>
              </c:numCache>
            </c:numRef>
          </c:val>
        </c:ser>
        <c:marker val="1"/>
        <c:axId val="160294400"/>
        <c:axId val="160296320"/>
      </c:lineChart>
      <c:catAx>
        <c:axId val="16029440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0296320"/>
        <c:crosses val="autoZero"/>
        <c:auto val="1"/>
        <c:lblAlgn val="ctr"/>
        <c:lblOffset val="100"/>
      </c:catAx>
      <c:valAx>
        <c:axId val="160296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06"/>
            </c:manualLayout>
          </c:layout>
        </c:title>
        <c:numFmt formatCode="General" sourceLinked="1"/>
        <c:tickLblPos val="nextTo"/>
        <c:crossAx val="160294400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Остановка!$W$172:$W$177</c:f>
              <c:numCache>
                <c:formatCode>General</c:formatCode>
                <c:ptCount val="6"/>
                <c:pt idx="0">
                  <c:v>1.8571428571428572</c:v>
                </c:pt>
                <c:pt idx="1">
                  <c:v>1.1720430107526882</c:v>
                </c:pt>
                <c:pt idx="2">
                  <c:v>0.44496487119437939</c:v>
                </c:pt>
                <c:pt idx="3">
                  <c:v>4.4534412955465584E-2</c:v>
                </c:pt>
                <c:pt idx="4">
                  <c:v>2E-3</c:v>
                </c:pt>
                <c:pt idx="5">
                  <c:v>2E-3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Остановка!$Z$172:$Z$177</c:f>
              <c:numCache>
                <c:formatCode>General</c:formatCode>
                <c:ptCount val="6"/>
                <c:pt idx="0">
                  <c:v>1.7223249451735825</c:v>
                </c:pt>
                <c:pt idx="1">
                  <c:v>1.0457591955241752</c:v>
                </c:pt>
                <c:pt idx="2">
                  <c:v>0.35335686762885216</c:v>
                </c:pt>
                <c:pt idx="3">
                  <c:v>1.7561237443175524E-2</c:v>
                </c:pt>
                <c:pt idx="4">
                  <c:v>-3.3546373173166458E-3</c:v>
                </c:pt>
                <c:pt idx="5">
                  <c:v>-3.3546373173166458E-3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Остановка!$AA$172:$AA$177</c:f>
              <c:numCache>
                <c:formatCode>General</c:formatCode>
                <c:ptCount val="6"/>
                <c:pt idx="0">
                  <c:v>1.9919607691121319</c:v>
                </c:pt>
                <c:pt idx="1">
                  <c:v>1.2983268259812013</c:v>
                </c:pt>
                <c:pt idx="2">
                  <c:v>0.53657287475990667</c:v>
                </c:pt>
                <c:pt idx="3">
                  <c:v>7.1507588467755651E-2</c:v>
                </c:pt>
                <c:pt idx="4">
                  <c:v>7.3546373173166459E-3</c:v>
                </c:pt>
                <c:pt idx="5">
                  <c:v>7.3546373173166459E-3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Остановка!$W$181:$W$186</c:f>
              <c:numCache>
                <c:formatCode>General</c:formatCode>
                <c:ptCount val="6"/>
                <c:pt idx="0">
                  <c:v>1.25</c:v>
                </c:pt>
                <c:pt idx="1">
                  <c:v>1.2704918032786885</c:v>
                </c:pt>
                <c:pt idx="2">
                  <c:v>0.46813186813186813</c:v>
                </c:pt>
                <c:pt idx="3">
                  <c:v>3.2000000000000001E-2</c:v>
                </c:pt>
                <c:pt idx="4">
                  <c:v>2E-3</c:v>
                </c:pt>
                <c:pt idx="5">
                  <c:v>0</c:v>
                </c:pt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Остановка!$Z$181:$Z$186</c:f>
              <c:numCache>
                <c:formatCode>General</c:formatCode>
                <c:ptCount val="6"/>
                <c:pt idx="0">
                  <c:v>1.150622940272918</c:v>
                </c:pt>
                <c:pt idx="1">
                  <c:v>1.1332046297359659</c:v>
                </c:pt>
                <c:pt idx="2">
                  <c:v>0.37906218804306435</c:v>
                </c:pt>
                <c:pt idx="3">
                  <c:v>1.0905829127457987E-2</c:v>
                </c:pt>
                <c:pt idx="4">
                  <c:v>-3.3546373173166458E-3</c:v>
                </c:pt>
                <c:pt idx="5">
                  <c:v>0</c:v>
                </c:pt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Остановка!$AA$181:$AA$186</c:f>
              <c:numCache>
                <c:formatCode>General</c:formatCode>
                <c:ptCount val="6"/>
                <c:pt idx="0">
                  <c:v>1.349377059727082</c:v>
                </c:pt>
                <c:pt idx="1">
                  <c:v>1.4077789768214111</c:v>
                </c:pt>
                <c:pt idx="2">
                  <c:v>0.55720154822067192</c:v>
                </c:pt>
                <c:pt idx="3">
                  <c:v>5.3094170872542014E-2</c:v>
                </c:pt>
                <c:pt idx="4">
                  <c:v>7.3546373173166459E-3</c:v>
                </c:pt>
                <c:pt idx="5">
                  <c:v>0</c:v>
                </c:pt>
              </c:numCache>
            </c:numRef>
          </c:val>
        </c:ser>
        <c:marker val="1"/>
        <c:axId val="160144768"/>
        <c:axId val="160163328"/>
      </c:lineChart>
      <c:catAx>
        <c:axId val="160144768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1"/>
              <c:y val="0.89520473875191409"/>
            </c:manualLayout>
          </c:layout>
        </c:title>
        <c:numFmt formatCode="General" sourceLinked="1"/>
        <c:tickLblPos val="nextTo"/>
        <c:crossAx val="160163328"/>
        <c:crosses val="autoZero"/>
        <c:auto val="1"/>
        <c:lblAlgn val="ctr"/>
        <c:lblOffset val="100"/>
      </c:catAx>
      <c:valAx>
        <c:axId val="160163328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12"/>
            </c:manualLayout>
          </c:layout>
        </c:title>
        <c:numFmt formatCode="General" sourceLinked="1"/>
        <c:majorTickMark val="none"/>
        <c:tickLblPos val="nextTo"/>
        <c:crossAx val="160144768"/>
        <c:crosses val="max"/>
        <c:crossBetween val="between"/>
      </c:valAx>
    </c:plotArea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Остановка!$C$127:$C$132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2.8000000000000025E-2</c:v>
                </c:pt>
                <c:pt idx="2">
                  <c:v>0.27400000000000002</c:v>
                </c:pt>
                <c:pt idx="3">
                  <c:v>0.73599999999999999</c:v>
                </c:pt>
                <c:pt idx="4">
                  <c:v>0.98</c:v>
                </c:pt>
                <c:pt idx="5">
                  <c:v>0.998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Остановка!$C$190:$C$195</c:f>
              <c:numCache>
                <c:formatCode>General</c:formatCode>
                <c:ptCount val="6"/>
                <c:pt idx="0">
                  <c:v>4.0000000000000036E-3</c:v>
                </c:pt>
                <c:pt idx="1">
                  <c:v>4.8000000000000043E-2</c:v>
                </c:pt>
                <c:pt idx="2">
                  <c:v>0.53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Остановка!$C$199:$C$204</c:f>
              <c:numCache>
                <c:formatCode>General</c:formatCode>
                <c:ptCount val="6"/>
                <c:pt idx="0">
                  <c:v>0</c:v>
                </c:pt>
                <c:pt idx="1">
                  <c:v>5.2000000000000046E-2</c:v>
                </c:pt>
                <c:pt idx="2">
                  <c:v>0.59599999999999997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60323840"/>
        <c:axId val="160338688"/>
      </c:lineChart>
      <c:catAx>
        <c:axId val="16032384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0338688"/>
        <c:crosses val="autoZero"/>
        <c:auto val="1"/>
        <c:lblAlgn val="ctr"/>
        <c:lblOffset val="100"/>
      </c:catAx>
      <c:valAx>
        <c:axId val="160338688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323840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Остановка!$M$127:$M$132</c:f>
              <c:numCache>
                <c:formatCode>General</c:formatCode>
                <c:ptCount val="6"/>
                <c:pt idx="1">
                  <c:v>534.64285714285711</c:v>
                </c:pt>
                <c:pt idx="2">
                  <c:v>475.63503649635038</c:v>
                </c:pt>
                <c:pt idx="3">
                  <c:v>398.14673913043481</c:v>
                </c:pt>
                <c:pt idx="4">
                  <c:v>302.05102040816325</c:v>
                </c:pt>
                <c:pt idx="5">
                  <c:v>226.1623246492986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Остановка!$P$127:$P$132</c:f>
              <c:numCache>
                <c:formatCode>General</c:formatCode>
                <c:ptCount val="6"/>
                <c:pt idx="1">
                  <c:v>518.06861590322899</c:v>
                </c:pt>
                <c:pt idx="2">
                  <c:v>459.64435789340871</c:v>
                </c:pt>
                <c:pt idx="3">
                  <c:v>384.94169398866705</c:v>
                </c:pt>
                <c:pt idx="4">
                  <c:v>290.61804745139892</c:v>
                </c:pt>
                <c:pt idx="5">
                  <c:v>218.07782080471267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Остановка!$Q$127:$Q$132</c:f>
              <c:numCache>
                <c:formatCode>General</c:formatCode>
                <c:ptCount val="6"/>
                <c:pt idx="1">
                  <c:v>551.21709838248523</c:v>
                </c:pt>
                <c:pt idx="2">
                  <c:v>491.62571509929205</c:v>
                </c:pt>
                <c:pt idx="3">
                  <c:v>411.35178427220256</c:v>
                </c:pt>
                <c:pt idx="4">
                  <c:v>313.48399336492758</c:v>
                </c:pt>
                <c:pt idx="5">
                  <c:v>234.24682849388452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Остановка!$M$190:$M$195</c:f>
              <c:numCache>
                <c:formatCode>General</c:formatCode>
                <c:ptCount val="6"/>
                <c:pt idx="1">
                  <c:v>2076.4166666666665</c:v>
                </c:pt>
                <c:pt idx="2">
                  <c:v>1607.9584905660377</c:v>
                </c:pt>
                <c:pt idx="3">
                  <c:v>692.02886597938141</c:v>
                </c:pt>
                <c:pt idx="4">
                  <c:v>287.32400000000001</c:v>
                </c:pt>
                <c:pt idx="5">
                  <c:v>180.36799999999999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Остановка!$P$190:$P$195</c:f>
              <c:numCache>
                <c:formatCode>General</c:formatCode>
                <c:ptCount val="6"/>
                <c:pt idx="1">
                  <c:v>1901.7840954153548</c:v>
                </c:pt>
                <c:pt idx="2">
                  <c:v>1458.0964431538098</c:v>
                </c:pt>
                <c:pt idx="3">
                  <c:v>602.14275456726716</c:v>
                </c:pt>
                <c:pt idx="4">
                  <c:v>267.25783685099827</c:v>
                </c:pt>
                <c:pt idx="5">
                  <c:v>172.54443727077461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Остановка!$Q$190:$Q$195</c:f>
              <c:numCache>
                <c:formatCode>General</c:formatCode>
                <c:ptCount val="6"/>
                <c:pt idx="1">
                  <c:v>2251.0492379179782</c:v>
                </c:pt>
                <c:pt idx="2">
                  <c:v>1757.8205379782655</c:v>
                </c:pt>
                <c:pt idx="3">
                  <c:v>781.91497739149565</c:v>
                </c:pt>
                <c:pt idx="4">
                  <c:v>307.39016314900175</c:v>
                </c:pt>
                <c:pt idx="5">
                  <c:v>188.19156272922538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Остановка!$M$199:$M$204</c:f>
              <c:numCache>
                <c:formatCode>General</c:formatCode>
                <c:ptCount val="6"/>
                <c:pt idx="1">
                  <c:v>2555.73076923077</c:v>
                </c:pt>
                <c:pt idx="2">
                  <c:v>1926.9395973154362</c:v>
                </c:pt>
                <c:pt idx="3">
                  <c:v>715.24242424242425</c:v>
                </c:pt>
                <c:pt idx="4">
                  <c:v>294.64800000000002</c:v>
                </c:pt>
                <c:pt idx="5">
                  <c:v>185.18799999999999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Остановка!$P$199:$P$204</c:f>
              <c:numCache>
                <c:formatCode>General</c:formatCode>
                <c:ptCount val="6"/>
                <c:pt idx="1">
                  <c:v>0</c:v>
                </c:pt>
                <c:pt idx="2">
                  <c:v>1759.2005503141002</c:v>
                </c:pt>
                <c:pt idx="3">
                  <c:v>625.62190586511963</c:v>
                </c:pt>
                <c:pt idx="4">
                  <c:v>268.48251228525982</c:v>
                </c:pt>
                <c:pt idx="5">
                  <c:v>175.48741826391279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Остановка!$Q$199:$Q$204</c:f>
              <c:numCache>
                <c:formatCode>General</c:formatCode>
                <c:ptCount val="6"/>
                <c:pt idx="1">
                  <c:v>0</c:v>
                </c:pt>
                <c:pt idx="2">
                  <c:v>2094.6786443167721</c:v>
                </c:pt>
                <c:pt idx="3">
                  <c:v>804.86294261972887</c:v>
                </c:pt>
                <c:pt idx="4">
                  <c:v>320.81348771474023</c:v>
                </c:pt>
                <c:pt idx="5">
                  <c:v>194.88858173608719</c:v>
                </c:pt>
              </c:numCache>
            </c:numRef>
          </c:val>
        </c:ser>
        <c:marker val="1"/>
        <c:axId val="160516736"/>
        <c:axId val="160535296"/>
      </c:lineChart>
      <c:catAx>
        <c:axId val="160516736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0535296"/>
        <c:crosses val="autoZero"/>
        <c:auto val="1"/>
        <c:lblAlgn val="ctr"/>
        <c:lblOffset val="100"/>
      </c:catAx>
      <c:valAx>
        <c:axId val="1605352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516736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Остановка!$R$127:$R$132</c:f>
              <c:numCache>
                <c:formatCode>General</c:formatCode>
                <c:ptCount val="6"/>
                <c:pt idx="1">
                  <c:v>25747.214285714286</c:v>
                </c:pt>
                <c:pt idx="2">
                  <c:v>23365.175182481751</c:v>
                </c:pt>
                <c:pt idx="3">
                  <c:v>19845.127717391304</c:v>
                </c:pt>
                <c:pt idx="4">
                  <c:v>15090.669387755102</c:v>
                </c:pt>
                <c:pt idx="5">
                  <c:v>11307.827655310621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Остановка!$U$127:$U$132</c:f>
              <c:numCache>
                <c:formatCode>General</c:formatCode>
                <c:ptCount val="6"/>
                <c:pt idx="1">
                  <c:v>25074.505513809072</c:v>
                </c:pt>
                <c:pt idx="2">
                  <c:v>22627.55758883445</c:v>
                </c:pt>
                <c:pt idx="3">
                  <c:v>19197.619848683938</c:v>
                </c:pt>
                <c:pt idx="4">
                  <c:v>14524.316347364218</c:v>
                </c:pt>
                <c:pt idx="5">
                  <c:v>10903.715217727549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Остановка!$V$127:$V$132</c:f>
              <c:numCache>
                <c:formatCode>General</c:formatCode>
                <c:ptCount val="6"/>
                <c:pt idx="1">
                  <c:v>26419.9230576195</c:v>
                </c:pt>
                <c:pt idx="2">
                  <c:v>24102.792776129052</c:v>
                </c:pt>
                <c:pt idx="3">
                  <c:v>20492.63558609867</c:v>
                </c:pt>
                <c:pt idx="4">
                  <c:v>15657.022428145987</c:v>
                </c:pt>
                <c:pt idx="5">
                  <c:v>11711.940092893692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Остановка!$R$190:$R$195</c:f>
              <c:numCache>
                <c:formatCode>General</c:formatCode>
                <c:ptCount val="6"/>
                <c:pt idx="1">
                  <c:v>92666.833333333328</c:v>
                </c:pt>
                <c:pt idx="2">
                  <c:v>72073.313207547166</c:v>
                </c:pt>
                <c:pt idx="3">
                  <c:v>31496.472164948453</c:v>
                </c:pt>
                <c:pt idx="4">
                  <c:v>14259.064</c:v>
                </c:pt>
                <c:pt idx="5">
                  <c:v>9018.3979999999992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Остановка!$U$190:$U$195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13332.409422507229</c:v>
                </c:pt>
                <c:pt idx="5">
                  <c:v>8627.2214265062976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Остановка!$V$190:$V$195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15185.718577492771</c:v>
                </c:pt>
                <c:pt idx="5">
                  <c:v>9409.5745734937009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Остановка!$R$199:$R$204</c:f>
              <c:numCache>
                <c:formatCode>General</c:formatCode>
                <c:ptCount val="6"/>
                <c:pt idx="1">
                  <c:v>81714.153846153844</c:v>
                </c:pt>
                <c:pt idx="2">
                  <c:v>85510.832214765105</c:v>
                </c:pt>
                <c:pt idx="3">
                  <c:v>33178.501010101012</c:v>
                </c:pt>
                <c:pt idx="4">
                  <c:v>14525.652</c:v>
                </c:pt>
                <c:pt idx="5">
                  <c:v>9249.7520000000004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Остановка!$U$199:$U$204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13830.37794470042</c:v>
                </c:pt>
                <c:pt idx="5">
                  <c:v>8780.9924118208601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Остановка!$V$199:$V$204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15220.92605529958</c:v>
                </c:pt>
                <c:pt idx="5">
                  <c:v>9718.5115881791407</c:v>
                </c:pt>
              </c:numCache>
            </c:numRef>
          </c:val>
        </c:ser>
        <c:marker val="1"/>
        <c:axId val="160479872"/>
        <c:axId val="160502528"/>
      </c:lineChart>
      <c:catAx>
        <c:axId val="16047987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1"/>
              <c:y val="0.89520473875191409"/>
            </c:manualLayout>
          </c:layout>
        </c:title>
        <c:numFmt formatCode="General" sourceLinked="1"/>
        <c:tickLblPos val="nextTo"/>
        <c:crossAx val="160502528"/>
        <c:crosses val="autoZero"/>
        <c:auto val="1"/>
        <c:lblAlgn val="ctr"/>
        <c:lblOffset val="100"/>
      </c:catAx>
      <c:valAx>
        <c:axId val="160502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12"/>
            </c:manualLayout>
          </c:layout>
        </c:title>
        <c:numFmt formatCode="General" sourceLinked="1"/>
        <c:tickLblPos val="nextTo"/>
        <c:crossAx val="160479872"/>
        <c:crosses val="max"/>
        <c:crossBetween val="between"/>
      </c:valAx>
    </c:plotArea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Остановка!$W$190:$W$195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0.97735849056603774</c:v>
                </c:pt>
                <c:pt idx="3">
                  <c:v>0.25154639175257731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Остановка!$Z$190:$Z$195</c:f>
              <c:numCache>
                <c:formatCode>General</c:formatCode>
                <c:ptCount val="6"/>
                <c:pt idx="0">
                  <c:v>0</c:v>
                </c:pt>
                <c:pt idx="1">
                  <c:v>1.3491879757225351</c:v>
                </c:pt>
                <c:pt idx="2">
                  <c:v>0.85071787060379378</c:v>
                </c:pt>
                <c:pt idx="3">
                  <c:v>0.18731132826682856</c:v>
                </c:pt>
                <c:pt idx="4">
                  <c:v>9.6140261859504333E-4</c:v>
                </c:pt>
                <c:pt idx="5">
                  <c:v>0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Остановка!$AA$190:$AA$195</c:f>
              <c:numCache>
                <c:formatCode>General</c:formatCode>
                <c:ptCount val="6"/>
                <c:pt idx="0">
                  <c:v>0</c:v>
                </c:pt>
                <c:pt idx="1">
                  <c:v>1.6508120242774649</c:v>
                </c:pt>
                <c:pt idx="2">
                  <c:v>1.1039991105282816</c:v>
                </c:pt>
                <c:pt idx="3">
                  <c:v>0.31578145523832607</c:v>
                </c:pt>
                <c:pt idx="4">
                  <c:v>3.1038597381404957E-2</c:v>
                </c:pt>
                <c:pt idx="5">
                  <c:v>0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Остановка!$W$199:$W$204</c:f>
              <c:numCache>
                <c:formatCode>General</c:formatCode>
                <c:ptCount val="6"/>
                <c:pt idx="0">
                  <c:v>0</c:v>
                </c:pt>
                <c:pt idx="1">
                  <c:v>1.2692307692307692</c:v>
                </c:pt>
                <c:pt idx="2">
                  <c:v>1.2315436241610738</c:v>
                </c:pt>
                <c:pt idx="3">
                  <c:v>0.26666666666666666</c:v>
                </c:pt>
                <c:pt idx="4">
                  <c:v>2.1999999999999999E-2</c:v>
                </c:pt>
                <c:pt idx="5">
                  <c:v>2E-3</c:v>
                </c:pt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Остановка!$Z$199:$Z$204</c:f>
              <c:numCache>
                <c:formatCode>General</c:formatCode>
                <c:ptCount val="6"/>
                <c:pt idx="0">
                  <c:v>0</c:v>
                </c:pt>
                <c:pt idx="1">
                  <c:v>1.1078898643927073</c:v>
                </c:pt>
                <c:pt idx="2">
                  <c:v>1.0932029903361793</c:v>
                </c:pt>
                <c:pt idx="3">
                  <c:v>0.19626367315822632</c:v>
                </c:pt>
                <c:pt idx="4">
                  <c:v>4.4195268323062448E-3</c:v>
                </c:pt>
                <c:pt idx="5">
                  <c:v>-3.3546373173166458E-3</c:v>
                </c:pt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Остановка!$AA$199:$AA$204</c:f>
              <c:numCache>
                <c:formatCode>General</c:formatCode>
                <c:ptCount val="6"/>
                <c:pt idx="0">
                  <c:v>0</c:v>
                </c:pt>
                <c:pt idx="1">
                  <c:v>1.430571674068831</c:v>
                </c:pt>
                <c:pt idx="2">
                  <c:v>1.3698842579859682</c:v>
                </c:pt>
                <c:pt idx="3">
                  <c:v>0.33706966017510698</c:v>
                </c:pt>
                <c:pt idx="4">
                  <c:v>3.9580473167693753E-2</c:v>
                </c:pt>
                <c:pt idx="5">
                  <c:v>7.3546373173166459E-3</c:v>
                </c:pt>
              </c:numCache>
            </c:numRef>
          </c:val>
        </c:ser>
        <c:marker val="1"/>
        <c:axId val="160608640"/>
        <c:axId val="160610560"/>
      </c:lineChart>
      <c:catAx>
        <c:axId val="16060864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32"/>
              <c:y val="0.89520473875191386"/>
            </c:manualLayout>
          </c:layout>
        </c:title>
        <c:numFmt formatCode="General" sourceLinked="1"/>
        <c:tickLblPos val="nextTo"/>
        <c:crossAx val="160610560"/>
        <c:crosses val="autoZero"/>
        <c:auto val="1"/>
        <c:lblAlgn val="ctr"/>
        <c:lblOffset val="100"/>
      </c:catAx>
      <c:valAx>
        <c:axId val="160610560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23"/>
            </c:manualLayout>
          </c:layout>
        </c:title>
        <c:numFmt formatCode="General" sourceLinked="1"/>
        <c:majorTickMark val="none"/>
        <c:tickLblPos val="nextTo"/>
        <c:crossAx val="160608640"/>
        <c:crosses val="max"/>
        <c:crossBetween val="between"/>
      </c:valAx>
    </c:plotArea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Остановка!$C$127:$C$132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2.8000000000000025E-2</c:v>
                </c:pt>
                <c:pt idx="2">
                  <c:v>0.27400000000000002</c:v>
                </c:pt>
                <c:pt idx="3">
                  <c:v>0.73599999999999999</c:v>
                </c:pt>
                <c:pt idx="4">
                  <c:v>0.98</c:v>
                </c:pt>
                <c:pt idx="5">
                  <c:v>0.998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Остановка!$C$136:$C$141</c:f>
              <c:numCache>
                <c:formatCode>General</c:formatCode>
                <c:ptCount val="6"/>
                <c:pt idx="0">
                  <c:v>0</c:v>
                </c:pt>
                <c:pt idx="1">
                  <c:v>0.20399999999999996</c:v>
                </c:pt>
                <c:pt idx="2">
                  <c:v>0.88200000000000001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Остановка!$C$145:$C$150</c:f>
              <c:numCache>
                <c:formatCode>General</c:formatCode>
                <c:ptCount val="6"/>
              </c:numCache>
            </c:numRef>
          </c:val>
        </c:ser>
        <c:marker val="1"/>
        <c:axId val="160648192"/>
        <c:axId val="160671232"/>
      </c:lineChart>
      <c:catAx>
        <c:axId val="16064819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0671232"/>
        <c:crosses val="autoZero"/>
        <c:auto val="1"/>
        <c:lblAlgn val="ctr"/>
        <c:lblOffset val="100"/>
      </c:catAx>
      <c:valAx>
        <c:axId val="160671232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648192"/>
        <c:crosses val="max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Остановка!$M$127:$M$132</c:f>
              <c:numCache>
                <c:formatCode>General</c:formatCode>
                <c:ptCount val="6"/>
                <c:pt idx="1">
                  <c:v>534.64285714285711</c:v>
                </c:pt>
                <c:pt idx="2">
                  <c:v>475.63503649635038</c:v>
                </c:pt>
                <c:pt idx="3">
                  <c:v>398.14673913043481</c:v>
                </c:pt>
                <c:pt idx="4">
                  <c:v>302.05102040816325</c:v>
                </c:pt>
                <c:pt idx="5">
                  <c:v>226.1623246492986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Остановка!$P$127:$P$132</c:f>
              <c:numCache>
                <c:formatCode>General</c:formatCode>
                <c:ptCount val="6"/>
                <c:pt idx="1">
                  <c:v>518.06861590322899</c:v>
                </c:pt>
                <c:pt idx="2">
                  <c:v>459.64435789340871</c:v>
                </c:pt>
                <c:pt idx="3">
                  <c:v>384.94169398866705</c:v>
                </c:pt>
                <c:pt idx="4">
                  <c:v>290.61804745139892</c:v>
                </c:pt>
                <c:pt idx="5">
                  <c:v>218.07782080471267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Остановка!$Q$127:$Q$132</c:f>
              <c:numCache>
                <c:formatCode>General</c:formatCode>
                <c:ptCount val="6"/>
                <c:pt idx="1">
                  <c:v>551.21709838248523</c:v>
                </c:pt>
                <c:pt idx="2">
                  <c:v>491.62571509929205</c:v>
                </c:pt>
                <c:pt idx="3">
                  <c:v>411.35178427220256</c:v>
                </c:pt>
                <c:pt idx="4">
                  <c:v>313.48399336492758</c:v>
                </c:pt>
                <c:pt idx="5">
                  <c:v>234.24682849388452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Остановка!$M$136:$M$141</c:f>
              <c:numCache>
                <c:formatCode>General</c:formatCode>
                <c:ptCount val="6"/>
                <c:pt idx="1">
                  <c:v>2499.2647058823532</c:v>
                </c:pt>
                <c:pt idx="2">
                  <c:v>1775.7482993197279</c:v>
                </c:pt>
                <c:pt idx="3">
                  <c:v>660.226</c:v>
                </c:pt>
                <c:pt idx="4">
                  <c:v>340.77800000000002</c:v>
                </c:pt>
                <c:pt idx="5">
                  <c:v>233.39400000000001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Остановка!$P$136:$P$141</c:f>
              <c:numCache>
                <c:formatCode>General</c:formatCode>
                <c:ptCount val="6"/>
                <c:pt idx="1">
                  <c:v>2323.6798644901064</c:v>
                </c:pt>
                <c:pt idx="2">
                  <c:v>1622.4376037472155</c:v>
                </c:pt>
                <c:pt idx="3">
                  <c:v>596.60716864887661</c:v>
                </c:pt>
                <c:pt idx="4">
                  <c:v>317.76917228400379</c:v>
                </c:pt>
                <c:pt idx="5">
                  <c:v>223.81940545658946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Остановка!$Q$136:$Q$141</c:f>
              <c:numCache>
                <c:formatCode>General</c:formatCode>
                <c:ptCount val="6"/>
                <c:pt idx="1">
                  <c:v>2674.8495472745999</c:v>
                </c:pt>
                <c:pt idx="2">
                  <c:v>1929.0589948922404</c:v>
                </c:pt>
                <c:pt idx="3">
                  <c:v>723.84483135112339</c:v>
                </c:pt>
                <c:pt idx="4">
                  <c:v>363.78682771599625</c:v>
                </c:pt>
                <c:pt idx="5">
                  <c:v>242.96859454341055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Остановка!$M$145:$M$150</c:f>
              <c:numCache>
                <c:formatCode>General</c:formatCode>
                <c:ptCount val="6"/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Остановка!$P$145:$P$150</c:f>
              <c:numCache>
                <c:formatCode>General</c:formatCode>
                <c:ptCount val="6"/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Остановка!$Q$145:$Q$150</c:f>
              <c:numCache>
                <c:formatCode>General</c:formatCode>
                <c:ptCount val="6"/>
              </c:numCache>
            </c:numRef>
          </c:val>
        </c:ser>
        <c:marker val="1"/>
        <c:axId val="160844800"/>
        <c:axId val="160863360"/>
      </c:lineChart>
      <c:catAx>
        <c:axId val="16084480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0863360"/>
        <c:crosses val="autoZero"/>
        <c:auto val="1"/>
        <c:lblAlgn val="ctr"/>
        <c:lblOffset val="100"/>
      </c:catAx>
      <c:valAx>
        <c:axId val="160863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844800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Остановка!$R$127:$R$132</c:f>
              <c:numCache>
                <c:formatCode>General</c:formatCode>
                <c:ptCount val="6"/>
                <c:pt idx="1">
                  <c:v>25747.214285714286</c:v>
                </c:pt>
                <c:pt idx="2">
                  <c:v>23365.175182481751</c:v>
                </c:pt>
                <c:pt idx="3">
                  <c:v>19845.127717391304</c:v>
                </c:pt>
                <c:pt idx="4">
                  <c:v>15090.669387755102</c:v>
                </c:pt>
                <c:pt idx="5">
                  <c:v>11307.827655310621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Остановка!$U$127:$U$132</c:f>
              <c:numCache>
                <c:formatCode>General</c:formatCode>
                <c:ptCount val="6"/>
                <c:pt idx="1">
                  <c:v>25074.505513809072</c:v>
                </c:pt>
                <c:pt idx="2">
                  <c:v>22627.55758883445</c:v>
                </c:pt>
                <c:pt idx="3">
                  <c:v>19197.619848683938</c:v>
                </c:pt>
                <c:pt idx="4">
                  <c:v>14524.316347364218</c:v>
                </c:pt>
                <c:pt idx="5">
                  <c:v>10903.715217727549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Остановка!$V$127:$V$132</c:f>
              <c:numCache>
                <c:formatCode>General</c:formatCode>
                <c:ptCount val="6"/>
                <c:pt idx="1">
                  <c:v>26419.9230576195</c:v>
                </c:pt>
                <c:pt idx="2">
                  <c:v>24102.792776129052</c:v>
                </c:pt>
                <c:pt idx="3">
                  <c:v>20492.63558609867</c:v>
                </c:pt>
                <c:pt idx="4">
                  <c:v>15657.022428145987</c:v>
                </c:pt>
                <c:pt idx="5">
                  <c:v>11711.940092893692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Остановка!$R$136:$R$141</c:f>
              <c:numCache>
                <c:formatCode>General</c:formatCode>
                <c:ptCount val="6"/>
                <c:pt idx="1">
                  <c:v>107592.99019607843</c:v>
                </c:pt>
                <c:pt idx="2">
                  <c:v>77661.172335600902</c:v>
                </c:pt>
                <c:pt idx="3">
                  <c:v>30696.412</c:v>
                </c:pt>
                <c:pt idx="4">
                  <c:v>16773.513999999999</c:v>
                </c:pt>
                <c:pt idx="5">
                  <c:v>11648.976000000001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Остановка!$U$136:$U$141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11186.135910722545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Остановка!$V$136:$V$141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12111.816089277456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Остановка!$R$145:$R$150</c:f>
              <c:numCache>
                <c:formatCode>General</c:formatCode>
                <c:ptCount val="6"/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Остановка!$U$145:$U$150</c:f>
              <c:numCache>
                <c:formatCode>General</c:formatCode>
                <c:ptCount val="6"/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Остановка!$V$145:$V$150</c:f>
              <c:numCache>
                <c:formatCode>General</c:formatCode>
                <c:ptCount val="6"/>
              </c:numCache>
            </c:numRef>
          </c:val>
        </c:ser>
        <c:marker val="1"/>
        <c:axId val="160803840"/>
        <c:axId val="160822400"/>
      </c:lineChart>
      <c:catAx>
        <c:axId val="16080384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0822400"/>
        <c:crosses val="autoZero"/>
        <c:auto val="1"/>
        <c:lblAlgn val="ctr"/>
        <c:lblOffset val="100"/>
      </c:catAx>
      <c:valAx>
        <c:axId val="160822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06"/>
            </c:manualLayout>
          </c:layout>
        </c:title>
        <c:numFmt formatCode="General" sourceLinked="1"/>
        <c:tickLblPos val="nextTo"/>
        <c:crossAx val="160803840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Остановка!$W$136:$W$141</c:f>
              <c:numCache>
                <c:formatCode>General</c:formatCode>
                <c:ptCount val="6"/>
                <c:pt idx="1">
                  <c:v>2.6372549019607843</c:v>
                </c:pt>
                <c:pt idx="2">
                  <c:v>1.691609977324263</c:v>
                </c:pt>
                <c:pt idx="3">
                  <c:v>0.35599999999999998</c:v>
                </c:pt>
                <c:pt idx="4">
                  <c:v>4.2000000000000003E-2</c:v>
                </c:pt>
                <c:pt idx="5">
                  <c:v>4.0000000000000001E-3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Остановка!$Z$136:$Z$141</c:f>
              <c:numCache>
                <c:formatCode>General</c:formatCode>
                <c:ptCount val="6"/>
                <c:pt idx="1">
                  <c:v>2.40062963664433</c:v>
                </c:pt>
                <c:pt idx="2">
                  <c:v>1.4938985422113809</c:v>
                </c:pt>
                <c:pt idx="3">
                  <c:v>0.27424778714187609</c:v>
                </c:pt>
                <c:pt idx="4">
                  <c:v>1.5676996888652692E-2</c:v>
                </c:pt>
                <c:pt idx="5">
                  <c:v>-3.5650091341650082E-3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Остановка!$AA$136:$AA$141</c:f>
              <c:numCache>
                <c:formatCode>General</c:formatCode>
                <c:ptCount val="6"/>
                <c:pt idx="1">
                  <c:v>2.8738801672772385</c:v>
                </c:pt>
                <c:pt idx="2">
                  <c:v>1.8893214124371451</c:v>
                </c:pt>
                <c:pt idx="3">
                  <c:v>0.43775221285812388</c:v>
                </c:pt>
                <c:pt idx="4">
                  <c:v>6.8323003111347314E-2</c:v>
                </c:pt>
                <c:pt idx="5">
                  <c:v>1.1565009134165008E-2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Остановка!$W$145:$W$150</c:f>
              <c:numCache>
                <c:formatCode>General</c:formatCode>
                <c:ptCount val="6"/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Остановка!$Z$145:$Z$150</c:f>
              <c:numCache>
                <c:formatCode>General</c:formatCode>
                <c:ptCount val="6"/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Остановка!$AA$145:$AA$150</c:f>
              <c:numCache>
                <c:formatCode>General</c:formatCode>
                <c:ptCount val="6"/>
              </c:numCache>
            </c:numRef>
          </c:val>
        </c:ser>
        <c:marker val="1"/>
        <c:axId val="160940800"/>
        <c:axId val="160942720"/>
      </c:lineChart>
      <c:catAx>
        <c:axId val="16094080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1"/>
              <c:y val="0.89520473875191409"/>
            </c:manualLayout>
          </c:layout>
        </c:title>
        <c:numFmt formatCode="General" sourceLinked="1"/>
        <c:tickLblPos val="nextTo"/>
        <c:crossAx val="160942720"/>
        <c:crosses val="autoZero"/>
        <c:auto val="1"/>
        <c:lblAlgn val="ctr"/>
        <c:lblOffset val="100"/>
      </c:catAx>
      <c:valAx>
        <c:axId val="160942720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12"/>
            </c:manualLayout>
          </c:layout>
        </c:title>
        <c:numFmt formatCode="General" sourceLinked="1"/>
        <c:majorTickMark val="none"/>
        <c:tickLblPos val="nextTo"/>
        <c:crossAx val="160940800"/>
        <c:crosses val="max"/>
        <c:crossBetween val="between"/>
      </c:valAx>
    </c:plotArea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Krit) </a:t>
            </a:r>
            <a:r>
              <a:rPr lang="ru-RU" sz="1000" b="1" i="0" baseline="0"/>
              <a:t>от значения критерия остановки (</a:t>
            </a:r>
            <a:r>
              <a:rPr lang="en-US" sz="1000" b="1" i="0" baseline="0"/>
              <a:t>ost</a:t>
            </a:r>
            <a:r>
              <a:rPr lang="ru-RU" sz="1000" b="1" i="0" baseline="0"/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Остановка!$E$128:$E$132</c:f>
              <c:numCache>
                <c:formatCode>General</c:formatCode>
                <c:ptCount val="5"/>
                <c:pt idx="0">
                  <c:v>367.64732832329844</c:v>
                </c:pt>
                <c:pt idx="1">
                  <c:v>376.71963044833655</c:v>
                </c:pt>
                <c:pt idx="2">
                  <c:v>385.8955343475472</c:v>
                </c:pt>
                <c:pt idx="3">
                  <c:v>394.93264255387032</c:v>
                </c:pt>
                <c:pt idx="4">
                  <c:v>403.35474954296399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Остановка!$I$128:$I$132</c:f>
              <c:numCache>
                <c:formatCode>General</c:formatCode>
                <c:ptCount val="5"/>
                <c:pt idx="0">
                  <c:v>367.40665394688352</c:v>
                </c:pt>
                <c:pt idx="1">
                  <c:v>376.352199257596</c:v>
                </c:pt>
                <c:pt idx="2">
                  <c:v>385.40872724235464</c:v>
                </c:pt>
                <c:pt idx="3">
                  <c:v>394.33963642654635</c:v>
                </c:pt>
                <c:pt idx="4">
                  <c:v>402.59855792462514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Остановка!$J$128:$J$132</c:f>
              <c:numCache>
                <c:formatCode>General</c:formatCode>
                <c:ptCount val="5"/>
                <c:pt idx="0">
                  <c:v>367.88800269971335</c:v>
                </c:pt>
                <c:pt idx="1">
                  <c:v>377.08706163907709</c:v>
                </c:pt>
                <c:pt idx="2">
                  <c:v>386.38234145273975</c:v>
                </c:pt>
                <c:pt idx="3">
                  <c:v>395.5256486811943</c:v>
                </c:pt>
                <c:pt idx="4">
                  <c:v>404.11094116130283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ymbol val="x"/>
            <c:size val="9"/>
            <c:spPr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Остановка!$F$128:$F$132</c:f>
              <c:numCache>
                <c:formatCode>General</c:formatCode>
                <c:ptCount val="5"/>
                <c:pt idx="0">
                  <c:v>364.08941995790371</c:v>
                </c:pt>
                <c:pt idx="1">
                  <c:v>361.27485474377306</c:v>
                </c:pt>
                <c:pt idx="2">
                  <c:v>366.02393598085405</c:v>
                </c:pt>
                <c:pt idx="3">
                  <c:v>368.12445321198567</c:v>
                </c:pt>
                <c:pt idx="4">
                  <c:v>374.34407535204087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val>
            <c:numRef>
              <c:f>Остановка!$K$128:$K$132</c:f>
              <c:numCache>
                <c:formatCode>General</c:formatCode>
                <c:ptCount val="5"/>
                <c:pt idx="0">
                  <c:v>361.62310146390087</c:v>
                </c:pt>
                <c:pt idx="1">
                  <c:v>367.52260299069235</c:v>
                </c:pt>
                <c:pt idx="2">
                  <c:v>373.71045473030409</c:v>
                </c:pt>
                <c:pt idx="3">
                  <c:v>380.08933645196407</c:v>
                </c:pt>
                <c:pt idx="4">
                  <c:v>384.42681078227884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val>
            <c:numRef>
              <c:f>Остановка!$L$128:$L$132</c:f>
              <c:numCache>
                <c:formatCode>General</c:formatCode>
                <c:ptCount val="5"/>
                <c:pt idx="0">
                  <c:v>373.67155518269601</c:v>
                </c:pt>
                <c:pt idx="1">
                  <c:v>385.91665790598074</c:v>
                </c:pt>
                <c:pt idx="2">
                  <c:v>398.0806139647903</c:v>
                </c:pt>
                <c:pt idx="3">
                  <c:v>409.77594865577657</c:v>
                </c:pt>
                <c:pt idx="4">
                  <c:v>422.28268830364914</c:v>
                </c:pt>
              </c:numCache>
            </c:numRef>
          </c:val>
        </c:ser>
        <c:marker val="1"/>
        <c:axId val="157594752"/>
        <c:axId val="157596672"/>
      </c:lineChart>
      <c:catAx>
        <c:axId val="15759475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896264622551655"/>
              <c:y val="0.91341967499964138"/>
            </c:manualLayout>
          </c:layout>
        </c:title>
        <c:numFmt formatCode="General" sourceLinked="1"/>
        <c:tickLblPos val="nextTo"/>
        <c:crossAx val="157596672"/>
        <c:crosses val="autoZero"/>
        <c:auto val="1"/>
        <c:lblAlgn val="ctr"/>
        <c:lblOffset val="100"/>
      </c:catAx>
      <c:valAx>
        <c:axId val="157596672"/>
        <c:scaling>
          <c:orientation val="minMax"/>
          <c:min val="36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303E-2"/>
            </c:manualLayout>
          </c:layout>
        </c:title>
        <c:numFmt formatCode="General" sourceLinked="1"/>
        <c:tickLblPos val="nextTo"/>
        <c:crossAx val="157594752"/>
        <c:crosses val="max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Остановка!$C$127:$C$132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2.8000000000000025E-2</c:v>
                </c:pt>
                <c:pt idx="2">
                  <c:v>0.27400000000000002</c:v>
                </c:pt>
                <c:pt idx="3">
                  <c:v>0.73599999999999999</c:v>
                </c:pt>
                <c:pt idx="4">
                  <c:v>0.98</c:v>
                </c:pt>
                <c:pt idx="5">
                  <c:v>0.998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val>
            <c:numRef>
              <c:f>Остановка!$C$190:$C$195</c:f>
              <c:numCache>
                <c:formatCode>General</c:formatCode>
                <c:ptCount val="6"/>
                <c:pt idx="0">
                  <c:v>4.0000000000000036E-3</c:v>
                </c:pt>
                <c:pt idx="1">
                  <c:v>4.8000000000000043E-2</c:v>
                </c:pt>
                <c:pt idx="2">
                  <c:v>0.53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2"/>
          <c:spPr>
            <a:ln w="22225"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Остановка!$C$227:$C$232</c:f>
              <c:numCache>
                <c:formatCode>General</c:formatCode>
                <c:ptCount val="6"/>
                <c:pt idx="0">
                  <c:v>1.0000000000000009E-2</c:v>
                </c:pt>
                <c:pt idx="1">
                  <c:v>0.47599999999999998</c:v>
                </c:pt>
                <c:pt idx="2">
                  <c:v>0.93599999999999994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60976256"/>
        <c:axId val="160995200"/>
      </c:lineChart>
      <c:catAx>
        <c:axId val="160976256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0995200"/>
        <c:crosses val="autoZero"/>
        <c:auto val="1"/>
        <c:lblAlgn val="ctr"/>
        <c:lblOffset val="100"/>
      </c:catAx>
      <c:valAx>
        <c:axId val="160995200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976256"/>
        <c:crosses val="max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Остановка!$M$128:$M$132</c:f>
              <c:numCache>
                <c:formatCode>General</c:formatCode>
                <c:ptCount val="5"/>
                <c:pt idx="0">
                  <c:v>534.64285714285711</c:v>
                </c:pt>
                <c:pt idx="1">
                  <c:v>475.63503649635038</c:v>
                </c:pt>
                <c:pt idx="2">
                  <c:v>398.14673913043481</c:v>
                </c:pt>
                <c:pt idx="3">
                  <c:v>302.05102040816325</c:v>
                </c:pt>
                <c:pt idx="4">
                  <c:v>226.1623246492986</c:v>
                </c:pt>
              </c:numCache>
            </c:numRef>
          </c:val>
        </c:ser>
        <c:ser>
          <c:idx val="3"/>
          <c:order val="1"/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Остановка!$M$191:$M$195</c:f>
              <c:numCache>
                <c:formatCode>General</c:formatCode>
                <c:ptCount val="5"/>
                <c:pt idx="0">
                  <c:v>2076.4166666666665</c:v>
                </c:pt>
                <c:pt idx="1">
                  <c:v>1607.9584905660377</c:v>
                </c:pt>
                <c:pt idx="2">
                  <c:v>692.02886597938141</c:v>
                </c:pt>
                <c:pt idx="3">
                  <c:v>287.32400000000001</c:v>
                </c:pt>
                <c:pt idx="4">
                  <c:v>180.36799999999999</c:v>
                </c:pt>
              </c:numCache>
            </c:numRef>
          </c:val>
        </c:ser>
        <c:ser>
          <c:idx val="1"/>
          <c:order val="2"/>
          <c:spPr>
            <a:ln w="222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Остановка!$M$228:$M$232</c:f>
              <c:numCache>
                <c:formatCode>General</c:formatCode>
                <c:ptCount val="5"/>
                <c:pt idx="0">
                  <c:v>1920.3067226890757</c:v>
                </c:pt>
                <c:pt idx="1">
                  <c:v>988.25213675213672</c:v>
                </c:pt>
                <c:pt idx="2">
                  <c:v>345.75200000000001</c:v>
                </c:pt>
                <c:pt idx="3">
                  <c:v>206.774</c:v>
                </c:pt>
                <c:pt idx="4">
                  <c:v>145.08799999999999</c:v>
                </c:pt>
              </c:numCache>
            </c:numRef>
          </c:val>
        </c:ser>
        <c:marker val="1"/>
        <c:axId val="161090560"/>
        <c:axId val="161097216"/>
      </c:lineChart>
      <c:catAx>
        <c:axId val="16109056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1097216"/>
        <c:crosses val="autoZero"/>
        <c:auto val="1"/>
        <c:lblAlgn val="ctr"/>
        <c:lblOffset val="100"/>
      </c:catAx>
      <c:valAx>
        <c:axId val="161097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090560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Остановка!$C$245:$C$250</c:f>
              <c:numCache>
                <c:formatCode>General</c:formatCode>
                <c:ptCount val="6"/>
                <c:pt idx="0">
                  <c:v>8.0000000000000071E-3</c:v>
                </c:pt>
                <c:pt idx="1">
                  <c:v>0.10999999999999999</c:v>
                </c:pt>
                <c:pt idx="2">
                  <c:v>0.7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val>
            <c:numRef>
              <c:f>Остановка!$C$199:$C$204</c:f>
              <c:numCache>
                <c:formatCode>General</c:formatCode>
                <c:ptCount val="6"/>
                <c:pt idx="0">
                  <c:v>0</c:v>
                </c:pt>
                <c:pt idx="1">
                  <c:v>5.2000000000000046E-2</c:v>
                </c:pt>
                <c:pt idx="2">
                  <c:v>0.59599999999999997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2"/>
          <c:spPr>
            <a:ln w="22225"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Остановка!$C$236:$C$241</c:f>
              <c:numCache>
                <c:formatCode>General</c:formatCode>
                <c:ptCount val="6"/>
                <c:pt idx="0">
                  <c:v>2.6000000000000023E-2</c:v>
                </c:pt>
                <c:pt idx="1">
                  <c:v>0.38600000000000001</c:v>
                </c:pt>
                <c:pt idx="2">
                  <c:v>0.92999999999999994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61030144"/>
        <c:axId val="161031296"/>
      </c:lineChart>
      <c:catAx>
        <c:axId val="161030144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1031296"/>
        <c:crosses val="autoZero"/>
        <c:auto val="1"/>
        <c:lblAlgn val="ctr"/>
        <c:lblOffset val="100"/>
      </c:catAx>
      <c:valAx>
        <c:axId val="161031296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030144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Остановка!$M$246:$M$250</c:f>
              <c:numCache>
                <c:formatCode>General</c:formatCode>
                <c:ptCount val="5"/>
                <c:pt idx="0">
                  <c:v>2202.6727272727298</c:v>
                </c:pt>
                <c:pt idx="1">
                  <c:v>1560.3428571428572</c:v>
                </c:pt>
                <c:pt idx="2">
                  <c:v>682.14314516129036</c:v>
                </c:pt>
                <c:pt idx="3">
                  <c:v>342.298</c:v>
                </c:pt>
                <c:pt idx="4">
                  <c:v>232.166</c:v>
                </c:pt>
              </c:numCache>
            </c:numRef>
          </c:val>
        </c:ser>
        <c:ser>
          <c:idx val="3"/>
          <c:order val="1"/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Остановка!$M$200:$M$204</c:f>
              <c:numCache>
                <c:formatCode>General</c:formatCode>
                <c:ptCount val="5"/>
                <c:pt idx="0">
                  <c:v>2555.73076923077</c:v>
                </c:pt>
                <c:pt idx="1">
                  <c:v>1926.9395973154362</c:v>
                </c:pt>
                <c:pt idx="2">
                  <c:v>715.24242424242425</c:v>
                </c:pt>
                <c:pt idx="3">
                  <c:v>294.64800000000002</c:v>
                </c:pt>
                <c:pt idx="4">
                  <c:v>185.18799999999999</c:v>
                </c:pt>
              </c:numCache>
            </c:numRef>
          </c:val>
        </c:ser>
        <c:ser>
          <c:idx val="1"/>
          <c:order val="2"/>
          <c:spPr>
            <a:ln w="222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Остановка!$M$237:$M$241</c:f>
              <c:numCache>
                <c:formatCode>General</c:formatCode>
                <c:ptCount val="5"/>
                <c:pt idx="0">
                  <c:v>1952.9222797927462</c:v>
                </c:pt>
                <c:pt idx="1">
                  <c:v>1005.941935483871</c:v>
                </c:pt>
                <c:pt idx="2">
                  <c:v>357.39156626506025</c:v>
                </c:pt>
                <c:pt idx="3">
                  <c:v>200.02799999999999</c:v>
                </c:pt>
                <c:pt idx="4">
                  <c:v>145.94999999999999</c:v>
                </c:pt>
              </c:numCache>
            </c:numRef>
          </c:val>
        </c:ser>
        <c:marker val="1"/>
        <c:axId val="161064832"/>
        <c:axId val="161067392"/>
      </c:lineChart>
      <c:catAx>
        <c:axId val="16106483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1"/>
              <c:y val="0.89520473875191409"/>
            </c:manualLayout>
          </c:layout>
        </c:title>
        <c:numFmt formatCode="General" sourceLinked="1"/>
        <c:tickLblPos val="nextTo"/>
        <c:crossAx val="161067392"/>
        <c:crosses val="autoZero"/>
        <c:auto val="1"/>
        <c:lblAlgn val="ctr"/>
        <c:lblOffset val="100"/>
      </c:catAx>
      <c:valAx>
        <c:axId val="1610673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064832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Остановка!$E$255:$E$258</c:f>
              <c:numCache>
                <c:formatCode>General</c:formatCode>
                <c:ptCount val="4"/>
                <c:pt idx="0">
                  <c:v>373.64176515205736</c:v>
                </c:pt>
                <c:pt idx="1">
                  <c:v>370.80478267004742</c:v>
                </c:pt>
                <c:pt idx="2">
                  <c:v>369.06382207970091</c:v>
                </c:pt>
                <c:pt idx="3">
                  <c:v>367.66945211813515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val>
            <c:numRef>
              <c:f>Остановка!$E$269:$E$272</c:f>
              <c:numCache>
                <c:formatCode>General</c:formatCode>
                <c:ptCount val="4"/>
                <c:pt idx="0">
                  <c:v>371.12473348861755</c:v>
                </c:pt>
                <c:pt idx="1">
                  <c:v>369.33876997160866</c:v>
                </c:pt>
                <c:pt idx="2">
                  <c:v>367.96309377545521</c:v>
                </c:pt>
                <c:pt idx="3">
                  <c:v>368.13827590636924</c:v>
                </c:pt>
              </c:numCache>
            </c:numRef>
          </c:val>
        </c:ser>
        <c:ser>
          <c:idx val="3"/>
          <c:order val="2"/>
          <c:spPr>
            <a:ln w="22225"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Остановка!$E$276:$E$279</c:f>
              <c:numCache>
                <c:formatCode>General</c:formatCode>
                <c:ptCount val="4"/>
                <c:pt idx="0">
                  <c:v>368.67835511217635</c:v>
                </c:pt>
                <c:pt idx="1">
                  <c:v>365.42541341869719</c:v>
                </c:pt>
                <c:pt idx="2">
                  <c:v>364.92330382476189</c:v>
                </c:pt>
                <c:pt idx="3">
                  <c:v>364.56765726861886</c:v>
                </c:pt>
              </c:numCache>
            </c:numRef>
          </c:val>
        </c:ser>
        <c:marker val="1"/>
        <c:axId val="161129600"/>
        <c:axId val="161131904"/>
      </c:lineChart>
      <c:catAx>
        <c:axId val="16112960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1"/>
              <c:y val="0.89520473875191409"/>
            </c:manualLayout>
          </c:layout>
        </c:title>
        <c:numFmt formatCode="General" sourceLinked="1"/>
        <c:tickLblPos val="nextTo"/>
        <c:crossAx val="161131904"/>
        <c:crosses val="autoZero"/>
        <c:auto val="1"/>
        <c:lblAlgn val="ctr"/>
        <c:lblOffset val="100"/>
      </c:catAx>
      <c:valAx>
        <c:axId val="161131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129600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Остановка!$M$246:$M$250</c:f>
              <c:numCache>
                <c:formatCode>General</c:formatCode>
                <c:ptCount val="5"/>
                <c:pt idx="0">
                  <c:v>2202.6727272727298</c:v>
                </c:pt>
                <c:pt idx="1">
                  <c:v>1560.3428571428572</c:v>
                </c:pt>
                <c:pt idx="2">
                  <c:v>682.14314516129036</c:v>
                </c:pt>
                <c:pt idx="3">
                  <c:v>342.298</c:v>
                </c:pt>
                <c:pt idx="4">
                  <c:v>232.166</c:v>
                </c:pt>
              </c:numCache>
            </c:numRef>
          </c:val>
        </c:ser>
        <c:ser>
          <c:idx val="3"/>
          <c:order val="1"/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Остановка!$M$200:$M$204</c:f>
              <c:numCache>
                <c:formatCode>General</c:formatCode>
                <c:ptCount val="5"/>
                <c:pt idx="0">
                  <c:v>2555.73076923077</c:v>
                </c:pt>
                <c:pt idx="1">
                  <c:v>1926.9395973154362</c:v>
                </c:pt>
                <c:pt idx="2">
                  <c:v>715.24242424242425</c:v>
                </c:pt>
                <c:pt idx="3">
                  <c:v>294.64800000000002</c:v>
                </c:pt>
                <c:pt idx="4">
                  <c:v>185.18799999999999</c:v>
                </c:pt>
              </c:numCache>
            </c:numRef>
          </c:val>
        </c:ser>
        <c:ser>
          <c:idx val="1"/>
          <c:order val="2"/>
          <c:spPr>
            <a:ln w="222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Остановка!$A$237:$A$241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Остановка!$M$237:$M$241</c:f>
              <c:numCache>
                <c:formatCode>General</c:formatCode>
                <c:ptCount val="5"/>
                <c:pt idx="0">
                  <c:v>1952.9222797927462</c:v>
                </c:pt>
                <c:pt idx="1">
                  <c:v>1005.941935483871</c:v>
                </c:pt>
                <c:pt idx="2">
                  <c:v>357.39156626506025</c:v>
                </c:pt>
                <c:pt idx="3">
                  <c:v>200.02799999999999</c:v>
                </c:pt>
                <c:pt idx="4">
                  <c:v>145.94999999999999</c:v>
                </c:pt>
              </c:numCache>
            </c:numRef>
          </c:val>
        </c:ser>
        <c:marker val="1"/>
        <c:axId val="161296384"/>
        <c:axId val="161298688"/>
      </c:lineChart>
      <c:catAx>
        <c:axId val="161296384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32"/>
              <c:y val="0.89520473875191386"/>
            </c:manualLayout>
          </c:layout>
        </c:title>
        <c:numFmt formatCode="General" sourceLinked="1"/>
        <c:tickLblPos val="nextTo"/>
        <c:crossAx val="161298688"/>
        <c:crosses val="autoZero"/>
        <c:auto val="1"/>
        <c:lblAlgn val="ctr"/>
        <c:lblOffset val="100"/>
      </c:catAx>
      <c:valAx>
        <c:axId val="161298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296384"/>
        <c:crosses val="max"/>
        <c:crossBetween val="between"/>
      </c:valAx>
    </c:plotArea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критерия (</a:t>
            </a:r>
            <a:r>
              <a:rPr lang="en-US" sz="1000" b="1" i="0" u="none" strike="noStrike" baseline="0"/>
              <a:t>Krit</a:t>
            </a:r>
            <a:r>
              <a:rPr lang="ru-RU" sz="1000" b="1" i="0" u="none" strike="noStrike" baseline="0"/>
              <a:t>)от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Остановка!$E$255:$E$259</c:f>
              <c:numCache>
                <c:formatCode>General</c:formatCode>
                <c:ptCount val="5"/>
                <c:pt idx="0">
                  <c:v>373.64176515205736</c:v>
                </c:pt>
                <c:pt idx="1">
                  <c:v>370.80478267004742</c:v>
                </c:pt>
                <c:pt idx="2">
                  <c:v>369.06382207970091</c:v>
                </c:pt>
                <c:pt idx="3">
                  <c:v>367.66945211813515</c:v>
                </c:pt>
                <c:pt idx="4">
                  <c:v>368.59506009098783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Остановка!$I$255:$I$259</c:f>
              <c:numCache>
                <c:formatCode>General</c:formatCode>
                <c:ptCount val="5"/>
                <c:pt idx="0">
                  <c:v>372.63695837763521</c:v>
                </c:pt>
                <c:pt idx="1">
                  <c:v>369.92629183298681</c:v>
                </c:pt>
                <c:pt idx="2">
                  <c:v>367.82038526481779</c:v>
                </c:pt>
                <c:pt idx="3">
                  <c:v>366.76394896412063</c:v>
                </c:pt>
                <c:pt idx="4">
                  <c:v>367.83153028263979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Остановка!$J$255:$J$259</c:f>
              <c:numCache>
                <c:formatCode>General</c:formatCode>
                <c:ptCount val="5"/>
                <c:pt idx="0">
                  <c:v>374.64657192647951</c:v>
                </c:pt>
                <c:pt idx="1">
                  <c:v>371.68327350710803</c:v>
                </c:pt>
                <c:pt idx="2">
                  <c:v>370.30725889458404</c:v>
                </c:pt>
                <c:pt idx="3">
                  <c:v>368.57495527214968</c:v>
                </c:pt>
                <c:pt idx="4">
                  <c:v>369.35858989933587</c:v>
                </c:pt>
              </c:numCache>
            </c:numRef>
          </c:val>
        </c:ser>
        <c:ser>
          <c:idx val="3"/>
          <c:order val="3"/>
          <c:spPr>
            <a:ln w="31750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Остановка!$E$276:$E$280</c:f>
              <c:numCache>
                <c:formatCode>General</c:formatCode>
                <c:ptCount val="5"/>
                <c:pt idx="0">
                  <c:v>368.67835511217635</c:v>
                </c:pt>
                <c:pt idx="1">
                  <c:v>365.42541341869719</c:v>
                </c:pt>
                <c:pt idx="2">
                  <c:v>364.92330382476189</c:v>
                </c:pt>
                <c:pt idx="3">
                  <c:v>364.56765726861886</c:v>
                </c:pt>
                <c:pt idx="4">
                  <c:v>363.45078055261149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Остановка!$I$276:$I$280</c:f>
              <c:numCache>
                <c:formatCode>General</c:formatCode>
                <c:ptCount val="5"/>
                <c:pt idx="0">
                  <c:v>367.43410382954937</c:v>
                </c:pt>
                <c:pt idx="1">
                  <c:v>364.28243046711685</c:v>
                </c:pt>
                <c:pt idx="2">
                  <c:v>363.92604378428581</c:v>
                </c:pt>
                <c:pt idx="3">
                  <c:v>363.29500643145531</c:v>
                </c:pt>
                <c:pt idx="4">
                  <c:v>362.31874510181171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Остановка!$J$276:$J$280</c:f>
              <c:numCache>
                <c:formatCode>General</c:formatCode>
                <c:ptCount val="5"/>
                <c:pt idx="0">
                  <c:v>369.92260639480332</c:v>
                </c:pt>
                <c:pt idx="1">
                  <c:v>366.56839637027753</c:v>
                </c:pt>
                <c:pt idx="2">
                  <c:v>365.92056386523797</c:v>
                </c:pt>
                <c:pt idx="3">
                  <c:v>365.84030810578241</c:v>
                </c:pt>
                <c:pt idx="4">
                  <c:v>364.58281600341127</c:v>
                </c:pt>
              </c:numCache>
            </c:numRef>
          </c:val>
        </c:ser>
        <c:ser>
          <c:idx val="6"/>
          <c:order val="6"/>
          <c:spPr>
            <a:ln w="28575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Остановка!$E$269:$E$273</c:f>
              <c:numCache>
                <c:formatCode>General</c:formatCode>
                <c:ptCount val="5"/>
                <c:pt idx="0">
                  <c:v>371.12473348861755</c:v>
                </c:pt>
                <c:pt idx="1">
                  <c:v>369.33876997160866</c:v>
                </c:pt>
                <c:pt idx="2">
                  <c:v>367.96309377545521</c:v>
                </c:pt>
                <c:pt idx="3">
                  <c:v>368.13827590636924</c:v>
                </c:pt>
                <c:pt idx="4">
                  <c:v>366.90302651282968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Остановка!$I$269:$I$273</c:f>
              <c:numCache>
                <c:formatCode>General</c:formatCode>
                <c:ptCount val="5"/>
                <c:pt idx="0">
                  <c:v>370.21102335260179</c:v>
                </c:pt>
                <c:pt idx="1">
                  <c:v>368.46772030028285</c:v>
                </c:pt>
                <c:pt idx="2">
                  <c:v>366.97331257881802</c:v>
                </c:pt>
                <c:pt idx="3">
                  <c:v>367.15722320318577</c:v>
                </c:pt>
                <c:pt idx="4">
                  <c:v>366.1386794762663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Остановка!$J$269:$J$273</c:f>
              <c:numCache>
                <c:formatCode>General</c:formatCode>
                <c:ptCount val="5"/>
                <c:pt idx="0">
                  <c:v>372.03844362463332</c:v>
                </c:pt>
                <c:pt idx="1">
                  <c:v>370.20981964293446</c:v>
                </c:pt>
                <c:pt idx="2">
                  <c:v>368.95287497209239</c:v>
                </c:pt>
                <c:pt idx="3">
                  <c:v>369.11932860955272</c:v>
                </c:pt>
                <c:pt idx="4">
                  <c:v>367.66737354939306</c:v>
                </c:pt>
              </c:numCache>
            </c:numRef>
          </c:val>
        </c:ser>
        <c:marker val="1"/>
        <c:axId val="161170176"/>
        <c:axId val="161171712"/>
      </c:lineChart>
      <c:catAx>
        <c:axId val="1611701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52776763831674"/>
              <c:y val="0.91341967499964138"/>
            </c:manualLayout>
          </c:layout>
        </c:title>
        <c:numFmt formatCode="General" sourceLinked="1"/>
        <c:tickLblPos val="nextTo"/>
        <c:crossAx val="161171712"/>
        <c:crosses val="autoZero"/>
        <c:auto val="1"/>
        <c:lblAlgn val="ctr"/>
        <c:lblOffset val="100"/>
        <c:tickLblSkip val="2"/>
      </c:catAx>
      <c:valAx>
        <c:axId val="161171712"/>
        <c:scaling>
          <c:orientation val="minMax"/>
          <c:max val="375"/>
          <c:min val="36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170176"/>
        <c:crosses val="autoZero"/>
        <c:crossBetween val="between"/>
      </c:valAx>
    </c:plotArea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Остановка!$R$255:$R$259</c:f>
              <c:numCache>
                <c:formatCode>General</c:formatCode>
                <c:ptCount val="5"/>
                <c:pt idx="0">
                  <c:v>427712.67</c:v>
                </c:pt>
                <c:pt idx="1">
                  <c:v>841960.56</c:v>
                </c:pt>
                <c:pt idx="2">
                  <c:v>1251411.6000000001</c:v>
                </c:pt>
                <c:pt idx="3">
                  <c:v>1680957.45</c:v>
                </c:pt>
                <c:pt idx="4">
                  <c:v>2084615.55</c:v>
                </c:pt>
              </c:numCache>
            </c:numRef>
          </c:val>
        </c:ser>
        <c:ser>
          <c:idx val="3"/>
          <c:order val="1"/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Остановка!$R$269:$R$273</c:f>
              <c:numCache>
                <c:formatCode>General</c:formatCode>
                <c:ptCount val="5"/>
                <c:pt idx="0">
                  <c:v>419697.45</c:v>
                </c:pt>
                <c:pt idx="1">
                  <c:v>824879.93</c:v>
                </c:pt>
                <c:pt idx="2">
                  <c:v>1222236.72</c:v>
                </c:pt>
                <c:pt idx="3">
                  <c:v>1604948.53</c:v>
                </c:pt>
                <c:pt idx="4">
                  <c:v>1985318.36</c:v>
                </c:pt>
              </c:numCache>
            </c:numRef>
          </c:val>
        </c:ser>
        <c:ser>
          <c:idx val="1"/>
          <c:order val="2"/>
          <c:spPr>
            <a:ln w="222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85000"/>
                </a:schemeClr>
              </a:solidFill>
            </c:spPr>
          </c:marker>
          <c:cat>
            <c:numRef>
              <c:f>Остановка!$A$255:$A$259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Остановка!$R$276:$R$280</c:f>
              <c:numCache>
                <c:formatCode>General</c:formatCode>
                <c:ptCount val="5"/>
                <c:pt idx="0">
                  <c:v>399968.73</c:v>
                </c:pt>
                <c:pt idx="1">
                  <c:v>795978.52</c:v>
                </c:pt>
                <c:pt idx="2">
                  <c:v>1176347.6000000001</c:v>
                </c:pt>
                <c:pt idx="3">
                  <c:v>1562242.89</c:v>
                </c:pt>
                <c:pt idx="4">
                  <c:v>1966063.07</c:v>
                </c:pt>
              </c:numCache>
            </c:numRef>
          </c:val>
        </c:ser>
        <c:marker val="1"/>
        <c:axId val="161352704"/>
        <c:axId val="161359360"/>
      </c:lineChart>
      <c:catAx>
        <c:axId val="161352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654"/>
              <c:y val="0.89520473875191353"/>
            </c:manualLayout>
          </c:layout>
        </c:title>
        <c:numFmt formatCode="General" sourceLinked="1"/>
        <c:tickLblPos val="nextTo"/>
        <c:crossAx val="161359360"/>
        <c:crosses val="autoZero"/>
        <c:auto val="1"/>
        <c:lblAlgn val="ctr"/>
        <c:lblOffset val="100"/>
        <c:tickLblSkip val="2"/>
      </c:catAx>
      <c:valAx>
        <c:axId val="161359360"/>
        <c:scaling>
          <c:orientation val="minMax"/>
        </c:scaling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1352704"/>
        <c:crosses val="max"/>
        <c:crossBetween val="between"/>
      </c:valAx>
    </c:plotArea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критерия (</a:t>
            </a:r>
            <a:r>
              <a:rPr lang="en-US" sz="1200" baseline="0"/>
              <a:t>Krit</a:t>
            </a:r>
            <a:r>
              <a:rPr lang="ru-RU" sz="1200" baseline="0"/>
              <a:t>) от количества агентов (</a:t>
            </a:r>
            <a:r>
              <a:rPr lang="en-US" sz="1200" baseline="0"/>
              <a:t>N</a:t>
            </a:r>
            <a:r>
              <a:rPr lang="ru-RU" sz="1200" baseline="0"/>
              <a:t>)</a:t>
            </a:r>
            <a:endParaRPr lang="ru-RU" sz="120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N!$E$317:$E$350</c:f>
              <c:numCache>
                <c:formatCode>General</c:formatCode>
                <c:ptCount val="34"/>
                <c:pt idx="0">
                  <c:v>651.54673531477454</c:v>
                </c:pt>
                <c:pt idx="1">
                  <c:v>604.37649236224752</c:v>
                </c:pt>
                <c:pt idx="2">
                  <c:v>554.44730565335578</c:v>
                </c:pt>
                <c:pt idx="3">
                  <c:v>527.93508071630231</c:v>
                </c:pt>
                <c:pt idx="4">
                  <c:v>499.73206687938659</c:v>
                </c:pt>
                <c:pt idx="5">
                  <c:v>488.35177489844597</c:v>
                </c:pt>
                <c:pt idx="6">
                  <c:v>472.6591448029788</c:v>
                </c:pt>
                <c:pt idx="7">
                  <c:v>461.88209058514468</c:v>
                </c:pt>
                <c:pt idx="8">
                  <c:v>451.75542284329612</c:v>
                </c:pt>
                <c:pt idx="9">
                  <c:v>444.41339493510156</c:v>
                </c:pt>
                <c:pt idx="10">
                  <c:v>438.3266472876042</c:v>
                </c:pt>
                <c:pt idx="11">
                  <c:v>430.93237118489287</c:v>
                </c:pt>
                <c:pt idx="12">
                  <c:v>427.91301317567741</c:v>
                </c:pt>
                <c:pt idx="13">
                  <c:v>424.59482646324682</c:v>
                </c:pt>
                <c:pt idx="14">
                  <c:v>420.23121150613531</c:v>
                </c:pt>
                <c:pt idx="15">
                  <c:v>417.5127468332135</c:v>
                </c:pt>
                <c:pt idx="16">
                  <c:v>415.78122798058786</c:v>
                </c:pt>
                <c:pt idx="17">
                  <c:v>412.26805751524148</c:v>
                </c:pt>
                <c:pt idx="18">
                  <c:v>404.03345728864429</c:v>
                </c:pt>
                <c:pt idx="19">
                  <c:v>396.67872640085261</c:v>
                </c:pt>
                <c:pt idx="20">
                  <c:v>393.36515755965513</c:v>
                </c:pt>
                <c:pt idx="21">
                  <c:v>390.25340382703695</c:v>
                </c:pt>
                <c:pt idx="22">
                  <c:v>388.82687204146259</c:v>
                </c:pt>
                <c:pt idx="23">
                  <c:v>387.9392806776338</c:v>
                </c:pt>
                <c:pt idx="24">
                  <c:v>386.38881734447358</c:v>
                </c:pt>
                <c:pt idx="25">
                  <c:v>386.36608937431112</c:v>
                </c:pt>
                <c:pt idx="26">
                  <c:v>385.57247704291927</c:v>
                </c:pt>
                <c:pt idx="27">
                  <c:v>385.80036071440395</c:v>
                </c:pt>
                <c:pt idx="28">
                  <c:v>384.81131192883987</c:v>
                </c:pt>
                <c:pt idx="29">
                  <c:v>384.74881232870149</c:v>
                </c:pt>
                <c:pt idx="30">
                  <c:v>384.71412970794802</c:v>
                </c:pt>
                <c:pt idx="31">
                  <c:v>384.20010646582716</c:v>
                </c:pt>
                <c:pt idx="32">
                  <c:v>384.09993526972573</c:v>
                </c:pt>
                <c:pt idx="33">
                  <c:v>383.66880537659188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N!$I$317:$I$350</c:f>
              <c:numCache>
                <c:formatCode>General</c:formatCode>
                <c:ptCount val="34"/>
                <c:pt idx="0">
                  <c:v>642.47944882798924</c:v>
                </c:pt>
                <c:pt idx="1">
                  <c:v>596.36629974802963</c:v>
                </c:pt>
                <c:pt idx="2">
                  <c:v>548.89889792372924</c:v>
                </c:pt>
                <c:pt idx="3">
                  <c:v>522.71369937574116</c:v>
                </c:pt>
                <c:pt idx="4">
                  <c:v>495.74653639469489</c:v>
                </c:pt>
                <c:pt idx="5">
                  <c:v>485.02635321410844</c:v>
                </c:pt>
                <c:pt idx="6">
                  <c:v>469.66134894998697</c:v>
                </c:pt>
                <c:pt idx="7">
                  <c:v>459.07832395581005</c:v>
                </c:pt>
                <c:pt idx="8">
                  <c:v>449.53855642709647</c:v>
                </c:pt>
                <c:pt idx="9">
                  <c:v>442.22420945814588</c:v>
                </c:pt>
                <c:pt idx="10">
                  <c:v>436.42435791838835</c:v>
                </c:pt>
                <c:pt idx="11">
                  <c:v>429.08337857017932</c:v>
                </c:pt>
                <c:pt idx="12">
                  <c:v>426.16495010972722</c:v>
                </c:pt>
                <c:pt idx="13">
                  <c:v>422.95774839982221</c:v>
                </c:pt>
                <c:pt idx="14">
                  <c:v>418.61571568876241</c:v>
                </c:pt>
                <c:pt idx="15">
                  <c:v>416.13520385357822</c:v>
                </c:pt>
                <c:pt idx="16">
                  <c:v>414.44118966857883</c:v>
                </c:pt>
                <c:pt idx="17">
                  <c:v>410.9947786514133</c:v>
                </c:pt>
                <c:pt idx="18">
                  <c:v>402.91948215485155</c:v>
                </c:pt>
                <c:pt idx="19">
                  <c:v>395.70614568345735</c:v>
                </c:pt>
                <c:pt idx="20">
                  <c:v>392.49230060773027</c:v>
                </c:pt>
                <c:pt idx="21">
                  <c:v>389.43954293884252</c:v>
                </c:pt>
                <c:pt idx="22">
                  <c:v>388.08232997651413</c:v>
                </c:pt>
                <c:pt idx="23">
                  <c:v>387.23298450519201</c:v>
                </c:pt>
                <c:pt idx="24">
                  <c:v>385.68090678533207</c:v>
                </c:pt>
                <c:pt idx="25">
                  <c:v>385.69118339407771</c:v>
                </c:pt>
                <c:pt idx="26">
                  <c:v>384.9300862058144</c:v>
                </c:pt>
                <c:pt idx="27">
                  <c:v>385.19338652936489</c:v>
                </c:pt>
                <c:pt idx="28">
                  <c:v>384.17441757504429</c:v>
                </c:pt>
                <c:pt idx="29">
                  <c:v>384.08318145874574</c:v>
                </c:pt>
                <c:pt idx="30">
                  <c:v>384.10256009930481</c:v>
                </c:pt>
                <c:pt idx="31">
                  <c:v>383.57602904657801</c:v>
                </c:pt>
                <c:pt idx="32">
                  <c:v>383.42239559239897</c:v>
                </c:pt>
                <c:pt idx="33">
                  <c:v>383.0641047833268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N!$J$317:$J$350</c:f>
              <c:numCache>
                <c:formatCode>General</c:formatCode>
                <c:ptCount val="34"/>
                <c:pt idx="0">
                  <c:v>660.61402180155983</c:v>
                </c:pt>
                <c:pt idx="1">
                  <c:v>612.3866849764654</c:v>
                </c:pt>
                <c:pt idx="2">
                  <c:v>559.99571338298233</c:v>
                </c:pt>
                <c:pt idx="3">
                  <c:v>533.15646205686346</c:v>
                </c:pt>
                <c:pt idx="4">
                  <c:v>503.7175973640783</c:v>
                </c:pt>
                <c:pt idx="5">
                  <c:v>491.67719658278349</c:v>
                </c:pt>
                <c:pt idx="6">
                  <c:v>475.65694065597063</c:v>
                </c:pt>
                <c:pt idx="7">
                  <c:v>464.68585721447931</c:v>
                </c:pt>
                <c:pt idx="8">
                  <c:v>453.97228925949577</c:v>
                </c:pt>
                <c:pt idx="9">
                  <c:v>446.60258041205725</c:v>
                </c:pt>
                <c:pt idx="10">
                  <c:v>440.22893665682005</c:v>
                </c:pt>
                <c:pt idx="11">
                  <c:v>432.78136379960642</c:v>
                </c:pt>
                <c:pt idx="12">
                  <c:v>429.6610762416276</c:v>
                </c:pt>
                <c:pt idx="13">
                  <c:v>426.23190452667143</c:v>
                </c:pt>
                <c:pt idx="14">
                  <c:v>421.84670732350821</c:v>
                </c:pt>
                <c:pt idx="15">
                  <c:v>418.89028981284878</c:v>
                </c:pt>
                <c:pt idx="16">
                  <c:v>417.12126629259689</c:v>
                </c:pt>
                <c:pt idx="17">
                  <c:v>413.54133637906966</c:v>
                </c:pt>
                <c:pt idx="18">
                  <c:v>405.14743242243702</c:v>
                </c:pt>
                <c:pt idx="19">
                  <c:v>397.65130711824787</c:v>
                </c:pt>
                <c:pt idx="20">
                  <c:v>394.23801451157999</c:v>
                </c:pt>
                <c:pt idx="21">
                  <c:v>391.06726471523137</c:v>
                </c:pt>
                <c:pt idx="22">
                  <c:v>389.57141410641105</c:v>
                </c:pt>
                <c:pt idx="23">
                  <c:v>388.6455768500756</c:v>
                </c:pt>
                <c:pt idx="24">
                  <c:v>387.09672790361509</c:v>
                </c:pt>
                <c:pt idx="25">
                  <c:v>387.04099535454452</c:v>
                </c:pt>
                <c:pt idx="26">
                  <c:v>386.21486788002414</c:v>
                </c:pt>
                <c:pt idx="27">
                  <c:v>386.40733489944301</c:v>
                </c:pt>
                <c:pt idx="28">
                  <c:v>385.44820628263545</c:v>
                </c:pt>
                <c:pt idx="29">
                  <c:v>385.41444319865724</c:v>
                </c:pt>
                <c:pt idx="30">
                  <c:v>385.32569931659123</c:v>
                </c:pt>
                <c:pt idx="31">
                  <c:v>384.82418388507631</c:v>
                </c:pt>
                <c:pt idx="32">
                  <c:v>384.7774749470525</c:v>
                </c:pt>
                <c:pt idx="33">
                  <c:v>384.27350596985696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N!$F$317:$F$350</c:f>
              <c:numCache>
                <c:formatCode>General</c:formatCode>
                <c:ptCount val="34"/>
                <c:pt idx="0">
                  <c:v>454.31010186945821</c:v>
                </c:pt>
                <c:pt idx="1">
                  <c:v>444.7155071405798</c:v>
                </c:pt>
                <c:pt idx="2">
                  <c:v>427.33457744299716</c:v>
                </c:pt>
                <c:pt idx="3">
                  <c:v>432.44038429806767</c:v>
                </c:pt>
                <c:pt idx="4">
                  <c:v>410.11316694986749</c:v>
                </c:pt>
                <c:pt idx="5">
                  <c:v>401.87229091790556</c:v>
                </c:pt>
                <c:pt idx="6">
                  <c:v>402.97002511297489</c:v>
                </c:pt>
                <c:pt idx="7">
                  <c:v>391.59377154510111</c:v>
                </c:pt>
                <c:pt idx="8">
                  <c:v>390.88189930324228</c:v>
                </c:pt>
                <c:pt idx="9">
                  <c:v>394.05915841240318</c:v>
                </c:pt>
                <c:pt idx="10">
                  <c:v>393.6625693666266</c:v>
                </c:pt>
                <c:pt idx="11">
                  <c:v>383.82426239164454</c:v>
                </c:pt>
                <c:pt idx="12">
                  <c:v>384.10748819650439</c:v>
                </c:pt>
                <c:pt idx="13">
                  <c:v>379.63421354662404</c:v>
                </c:pt>
                <c:pt idx="14">
                  <c:v>379.73517798997972</c:v>
                </c:pt>
                <c:pt idx="15">
                  <c:v>386.11416843042389</c:v>
                </c:pt>
                <c:pt idx="16">
                  <c:v>379.03296757796051</c:v>
                </c:pt>
                <c:pt idx="17">
                  <c:v>378.6314741855482</c:v>
                </c:pt>
                <c:pt idx="18">
                  <c:v>370.08626897786047</c:v>
                </c:pt>
                <c:pt idx="19">
                  <c:v>364.4621107752576</c:v>
                </c:pt>
                <c:pt idx="20">
                  <c:v>365.26915045496958</c:v>
                </c:pt>
                <c:pt idx="21">
                  <c:v>365.59759294114195</c:v>
                </c:pt>
                <c:pt idx="22">
                  <c:v>367.38825839868196</c:v>
                </c:pt>
                <c:pt idx="23">
                  <c:v>361.82461133872079</c:v>
                </c:pt>
                <c:pt idx="24">
                  <c:v>363.0743672090988</c:v>
                </c:pt>
                <c:pt idx="25">
                  <c:v>365.80749367377331</c:v>
                </c:pt>
                <c:pt idx="26">
                  <c:v>362.22125976109203</c:v>
                </c:pt>
                <c:pt idx="27">
                  <c:v>365.83466446563477</c:v>
                </c:pt>
                <c:pt idx="28">
                  <c:v>358.234640107438</c:v>
                </c:pt>
                <c:pt idx="29">
                  <c:v>362.79135306926077</c:v>
                </c:pt>
                <c:pt idx="30">
                  <c:v>356.32362882989662</c:v>
                </c:pt>
                <c:pt idx="31">
                  <c:v>358.56404102777435</c:v>
                </c:pt>
                <c:pt idx="32">
                  <c:v>360.33998599964377</c:v>
                </c:pt>
                <c:pt idx="33">
                  <c:v>359.63773450000974</c:v>
                </c:pt>
              </c:numCache>
            </c:numRef>
          </c:val>
        </c:ser>
        <c:marker val="1"/>
        <c:axId val="161635712"/>
        <c:axId val="161658752"/>
      </c:lineChart>
      <c:catAx>
        <c:axId val="1616357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4113546223390021"/>
              <c:y val="0.91341954518458912"/>
            </c:manualLayout>
          </c:layout>
        </c:title>
        <c:numFmt formatCode="General" sourceLinked="1"/>
        <c:tickLblPos val="nextTo"/>
        <c:crossAx val="161658752"/>
        <c:crosses val="autoZero"/>
        <c:auto val="1"/>
        <c:lblAlgn val="ctr"/>
        <c:lblOffset val="100"/>
      </c:catAx>
      <c:valAx>
        <c:axId val="161658752"/>
        <c:scaling>
          <c:orientation val="minMax"/>
          <c:max val="660"/>
          <c:min val="3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261E-2"/>
            </c:manualLayout>
          </c:layout>
        </c:title>
        <c:numFmt formatCode="General" sourceLinked="1"/>
        <c:tickLblPos val="nextTo"/>
        <c:crossAx val="161635712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количества расмотренных 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решений (</a:t>
            </a: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агентов (</a:t>
            </a: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N!$N$317:$N$350</c:f>
              <c:numCache>
                <c:formatCode>General</c:formatCode>
                <c:ptCount val="34"/>
                <c:pt idx="0">
                  <c:v>587.476</c:v>
                </c:pt>
                <c:pt idx="1">
                  <c:v>756.94600000000003</c:v>
                </c:pt>
                <c:pt idx="2">
                  <c:v>988.71</c:v>
                </c:pt>
                <c:pt idx="3">
                  <c:v>1240.8820000000001</c:v>
                </c:pt>
                <c:pt idx="4">
                  <c:v>1518.424</c:v>
                </c:pt>
                <c:pt idx="5">
                  <c:v>1840.5719999999999</c:v>
                </c:pt>
                <c:pt idx="6">
                  <c:v>2187.5</c:v>
                </c:pt>
                <c:pt idx="7">
                  <c:v>2564.134</c:v>
                </c:pt>
                <c:pt idx="8">
                  <c:v>2939.9780000000001</c:v>
                </c:pt>
                <c:pt idx="9">
                  <c:v>3346.4059999999999</c:v>
                </c:pt>
                <c:pt idx="10">
                  <c:v>3770.2820000000002</c:v>
                </c:pt>
                <c:pt idx="11">
                  <c:v>4283.1660000000002</c:v>
                </c:pt>
                <c:pt idx="12">
                  <c:v>4741.8620000000001</c:v>
                </c:pt>
                <c:pt idx="13">
                  <c:v>5210.732</c:v>
                </c:pt>
                <c:pt idx="14">
                  <c:v>5815.3540000000003</c:v>
                </c:pt>
                <c:pt idx="15">
                  <c:v>6330.2979999999998</c:v>
                </c:pt>
                <c:pt idx="16">
                  <c:v>6918.7039999999997</c:v>
                </c:pt>
                <c:pt idx="17">
                  <c:v>7475.7340000000004</c:v>
                </c:pt>
                <c:pt idx="18">
                  <c:v>10422.118</c:v>
                </c:pt>
                <c:pt idx="19">
                  <c:v>13655.236000000001</c:v>
                </c:pt>
                <c:pt idx="20">
                  <c:v>16693.058000000001</c:v>
                </c:pt>
                <c:pt idx="21">
                  <c:v>19521.498</c:v>
                </c:pt>
                <c:pt idx="22">
                  <c:v>22222.513999999999</c:v>
                </c:pt>
                <c:pt idx="23">
                  <c:v>24878.925999999999</c:v>
                </c:pt>
                <c:pt idx="24">
                  <c:v>27433.655999999999</c:v>
                </c:pt>
                <c:pt idx="25">
                  <c:v>29958.33</c:v>
                </c:pt>
                <c:pt idx="26">
                  <c:v>32480.63</c:v>
                </c:pt>
                <c:pt idx="27">
                  <c:v>34991.966</c:v>
                </c:pt>
                <c:pt idx="28">
                  <c:v>37492.978000000003</c:v>
                </c:pt>
                <c:pt idx="29">
                  <c:v>39995.534</c:v>
                </c:pt>
                <c:pt idx="30">
                  <c:v>42498.014000000003</c:v>
                </c:pt>
                <c:pt idx="31">
                  <c:v>44997.868000000002</c:v>
                </c:pt>
                <c:pt idx="32">
                  <c:v>47499.184000000001</c:v>
                </c:pt>
                <c:pt idx="33">
                  <c:v>49999.345999999998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N!$Q$317:$Q$350</c:f>
              <c:numCache>
                <c:formatCode>General</c:formatCode>
                <c:ptCount val="34"/>
                <c:pt idx="0">
                  <c:v>576.43032425273691</c:v>
                </c:pt>
                <c:pt idx="1">
                  <c:v>745.21773370170217</c:v>
                </c:pt>
                <c:pt idx="2">
                  <c:v>973.99352069778649</c:v>
                </c:pt>
                <c:pt idx="3">
                  <c:v>1223.9455557172612</c:v>
                </c:pt>
                <c:pt idx="4">
                  <c:v>1499.2761324804396</c:v>
                </c:pt>
                <c:pt idx="5">
                  <c:v>1817.3965878920806</c:v>
                </c:pt>
                <c:pt idx="6">
                  <c:v>2161.3129121440661</c:v>
                </c:pt>
                <c:pt idx="7">
                  <c:v>2536.0709381984848</c:v>
                </c:pt>
                <c:pt idx="8">
                  <c:v>2907.2464392405905</c:v>
                </c:pt>
                <c:pt idx="9">
                  <c:v>3310.0630534688112</c:v>
                </c:pt>
                <c:pt idx="10">
                  <c:v>3728.3758954490736</c:v>
                </c:pt>
                <c:pt idx="11">
                  <c:v>4235.4491928068937</c:v>
                </c:pt>
                <c:pt idx="12">
                  <c:v>4690.7913211675477</c:v>
                </c:pt>
                <c:pt idx="13">
                  <c:v>5155.7948394755877</c:v>
                </c:pt>
                <c:pt idx="14">
                  <c:v>5751.8254495338224</c:v>
                </c:pt>
                <c:pt idx="15">
                  <c:v>6269.6373922685079</c:v>
                </c:pt>
                <c:pt idx="16">
                  <c:v>6845.0612388399459</c:v>
                </c:pt>
                <c:pt idx="17">
                  <c:v>7402.8233657300434</c:v>
                </c:pt>
                <c:pt idx="18">
                  <c:v>10332.996325408149</c:v>
                </c:pt>
                <c:pt idx="19">
                  <c:v>13573.505265488075</c:v>
                </c:pt>
                <c:pt idx="20">
                  <c:v>16625.282418485029</c:v>
                </c:pt>
                <c:pt idx="21">
                  <c:v>19472.129414016621</c:v>
                </c:pt>
                <c:pt idx="22">
                  <c:v>22189.063106604</c:v>
                </c:pt>
                <c:pt idx="23">
                  <c:v>24861.787450553213</c:v>
                </c:pt>
                <c:pt idx="24">
                  <c:v>27423.780798092786</c:v>
                </c:pt>
                <c:pt idx="25">
                  <c:v>29950.049227966272</c:v>
                </c:pt>
                <c:pt idx="26">
                  <c:v>32477.337945467712</c:v>
                </c:pt>
                <c:pt idx="27">
                  <c:v>34990.560165234499</c:v>
                </c:pt>
                <c:pt idx="28">
                  <c:v>37491.600106016136</c:v>
                </c:pt>
                <c:pt idx="29">
                  <c:v>39994.349703044427</c:v>
                </c:pt>
                <c:pt idx="30">
                  <c:v>42497.58870435314</c:v>
                </c:pt>
                <c:pt idx="31">
                  <c:v>44997.05746676604</c:v>
                </c:pt>
                <c:pt idx="32">
                  <c:v>47499.004831041158</c:v>
                </c:pt>
                <c:pt idx="33">
                  <c:v>49999.163009378375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N!$A$317:$A$350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</c:numCache>
            </c:numRef>
          </c:cat>
          <c:val>
            <c:numRef>
              <c:f>N!$R$317:$R$350</c:f>
              <c:numCache>
                <c:formatCode>General</c:formatCode>
                <c:ptCount val="34"/>
                <c:pt idx="0">
                  <c:v>598.52167574726309</c:v>
                </c:pt>
                <c:pt idx="1">
                  <c:v>768.67426629829788</c:v>
                </c:pt>
                <c:pt idx="2">
                  <c:v>1003.4264793022136</c:v>
                </c:pt>
                <c:pt idx="3">
                  <c:v>1257.8184442827389</c:v>
                </c:pt>
                <c:pt idx="4">
                  <c:v>1537.5718675195603</c:v>
                </c:pt>
                <c:pt idx="5">
                  <c:v>1863.7474121079192</c:v>
                </c:pt>
                <c:pt idx="6">
                  <c:v>2213.6870878559339</c:v>
                </c:pt>
                <c:pt idx="7">
                  <c:v>2592.1970618015152</c:v>
                </c:pt>
                <c:pt idx="8">
                  <c:v>2972.7095607594097</c:v>
                </c:pt>
                <c:pt idx="9">
                  <c:v>3382.7489465311887</c:v>
                </c:pt>
                <c:pt idx="10">
                  <c:v>3812.1881045509267</c:v>
                </c:pt>
                <c:pt idx="11">
                  <c:v>4330.8828071931066</c:v>
                </c:pt>
                <c:pt idx="12">
                  <c:v>4792.9326788324524</c:v>
                </c:pt>
                <c:pt idx="13">
                  <c:v>5265.6691605244123</c:v>
                </c:pt>
                <c:pt idx="14">
                  <c:v>5878.8825504661781</c:v>
                </c:pt>
                <c:pt idx="15">
                  <c:v>6390.9586077314916</c:v>
                </c:pt>
                <c:pt idx="16">
                  <c:v>6992.3467611600536</c:v>
                </c:pt>
                <c:pt idx="17">
                  <c:v>7548.6446342699574</c:v>
                </c:pt>
                <c:pt idx="18">
                  <c:v>10511.239674591852</c:v>
                </c:pt>
                <c:pt idx="19">
                  <c:v>13736.966734511927</c:v>
                </c:pt>
                <c:pt idx="20">
                  <c:v>16760.833581514973</c:v>
                </c:pt>
                <c:pt idx="21">
                  <c:v>19570.866585983378</c:v>
                </c:pt>
                <c:pt idx="22">
                  <c:v>22255.964893395998</c:v>
                </c:pt>
                <c:pt idx="23">
                  <c:v>24896.064549446786</c:v>
                </c:pt>
                <c:pt idx="24">
                  <c:v>27443.531201907212</c:v>
                </c:pt>
                <c:pt idx="25">
                  <c:v>29966.610772033731</c:v>
                </c:pt>
                <c:pt idx="26">
                  <c:v>32483.92205453229</c:v>
                </c:pt>
                <c:pt idx="27">
                  <c:v>34993.371834765501</c:v>
                </c:pt>
                <c:pt idx="28">
                  <c:v>37494.355893983869</c:v>
                </c:pt>
                <c:pt idx="29">
                  <c:v>39996.718296955572</c:v>
                </c:pt>
                <c:pt idx="30">
                  <c:v>42498.439295646866</c:v>
                </c:pt>
                <c:pt idx="31">
                  <c:v>44998.678533233964</c:v>
                </c:pt>
                <c:pt idx="32">
                  <c:v>47499.363168958844</c:v>
                </c:pt>
                <c:pt idx="33">
                  <c:v>49999.52899062162</c:v>
                </c:pt>
              </c:numCache>
            </c:numRef>
          </c:val>
        </c:ser>
        <c:marker val="1"/>
        <c:axId val="161745920"/>
        <c:axId val="161776768"/>
      </c:lineChart>
      <c:catAx>
        <c:axId val="161745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70315731390065"/>
              <c:y val="0.910175425152148"/>
            </c:manualLayout>
          </c:layout>
        </c:title>
        <c:numFmt formatCode="General" sourceLinked="1"/>
        <c:tickLblPos val="nextTo"/>
        <c:crossAx val="161776768"/>
        <c:crosses val="autoZero"/>
        <c:auto val="1"/>
        <c:lblAlgn val="ctr"/>
        <c:lblOffset val="100"/>
      </c:catAx>
      <c:valAx>
        <c:axId val="1617767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81E-2"/>
              <c:y val="0.1442197827461382"/>
            </c:manualLayout>
          </c:layout>
        </c:title>
        <c:numFmt formatCode="General" sourceLinked="1"/>
        <c:tickLblPos val="nextTo"/>
        <c:crossAx val="161745920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Зависимость</a:t>
            </a:r>
            <a:r>
              <a:rPr lang="ru-RU" sz="1000" baseline="0"/>
              <a:t> количества итераций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Iter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</a:t>
            </a:r>
            <a:r>
              <a:rPr lang="ru-RU" sz="1000" b="1" i="0" baseline="0"/>
              <a:t>от значения критерия остановки (</a:t>
            </a:r>
            <a:r>
              <a:rPr lang="en-US" sz="1000" b="1" i="0" baseline="0"/>
              <a:t>ost</a:t>
            </a:r>
            <a:r>
              <a:rPr lang="ru-RU" sz="1000" b="1" i="0" baseline="0"/>
              <a:t>)</a:t>
            </a:r>
            <a:endParaRPr lang="ru-RU" sz="1000"/>
          </a:p>
        </c:rich>
      </c:tx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Остановка!$B$128:$B$132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0.72599999999999998</c:v>
                </c:pt>
                <c:pt idx="2">
                  <c:v>0.26400000000000001</c:v>
                </c:pt>
                <c:pt idx="3">
                  <c:v>0.02</c:v>
                </c:pt>
                <c:pt idx="4">
                  <c:v>2E-3</c:v>
                </c:pt>
              </c:numCache>
            </c:numRef>
          </c:val>
        </c:ser>
        <c:axId val="158134272"/>
        <c:axId val="158124288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Остановка!$M$128:$M$132</c:f>
              <c:numCache>
                <c:formatCode>General</c:formatCode>
                <c:ptCount val="5"/>
                <c:pt idx="0">
                  <c:v>534.64285714285711</c:v>
                </c:pt>
                <c:pt idx="1">
                  <c:v>475.63503649635038</c:v>
                </c:pt>
                <c:pt idx="2">
                  <c:v>398.14673913043481</c:v>
                </c:pt>
                <c:pt idx="3">
                  <c:v>302.05102040816325</c:v>
                </c:pt>
                <c:pt idx="4">
                  <c:v>226.1623246492986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Остановка!$P$128:$P$132</c:f>
              <c:numCache>
                <c:formatCode>General</c:formatCode>
                <c:ptCount val="5"/>
                <c:pt idx="0">
                  <c:v>518.06861590322899</c:v>
                </c:pt>
                <c:pt idx="1">
                  <c:v>459.64435789340871</c:v>
                </c:pt>
                <c:pt idx="2">
                  <c:v>384.94169398866705</c:v>
                </c:pt>
                <c:pt idx="3">
                  <c:v>290.61804745139892</c:v>
                </c:pt>
                <c:pt idx="4">
                  <c:v>218.07782080471267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Остановка!$A$128:$A$132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cat>
          <c:val>
            <c:numRef>
              <c:f>Остановка!$Q$128:$Q$132</c:f>
              <c:numCache>
                <c:formatCode>General</c:formatCode>
                <c:ptCount val="5"/>
                <c:pt idx="0">
                  <c:v>551.21709838248523</c:v>
                </c:pt>
                <c:pt idx="1">
                  <c:v>491.62571509929205</c:v>
                </c:pt>
                <c:pt idx="2">
                  <c:v>411.35178427220256</c:v>
                </c:pt>
                <c:pt idx="3">
                  <c:v>313.48399336492758</c:v>
                </c:pt>
                <c:pt idx="4">
                  <c:v>234.24682849388452</c:v>
                </c:pt>
              </c:numCache>
            </c:numRef>
          </c:val>
        </c:ser>
        <c:marker val="1"/>
        <c:axId val="158112000"/>
        <c:axId val="158122368"/>
      </c:lineChart>
      <c:catAx>
        <c:axId val="15811200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7559887538330152"/>
              <c:y val="0.90280883397862888"/>
            </c:manualLayout>
          </c:layout>
        </c:title>
        <c:numFmt formatCode="General" sourceLinked="1"/>
        <c:tickLblPos val="nextTo"/>
        <c:crossAx val="158122368"/>
        <c:crosses val="autoZero"/>
        <c:auto val="1"/>
        <c:lblAlgn val="ctr"/>
        <c:lblOffset val="100"/>
      </c:catAx>
      <c:valAx>
        <c:axId val="158122368"/>
        <c:scaling>
          <c:orientation val="minMax"/>
          <c:max val="550"/>
          <c:min val="2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5.6742179072276161E-2"/>
              <c:y val="0.13317005263844767"/>
            </c:manualLayout>
          </c:layout>
        </c:title>
        <c:numFmt formatCode="General" sourceLinked="1"/>
        <c:tickLblPos val="nextTo"/>
        <c:crossAx val="158112000"/>
        <c:crosses val="max"/>
        <c:crossBetween val="between"/>
      </c:valAx>
      <c:valAx>
        <c:axId val="158124288"/>
        <c:scaling>
          <c:orientation val="minMax"/>
          <c:max val="1"/>
        </c:scaling>
        <c:axPos val="r"/>
        <c:numFmt formatCode="General" sourceLinked="1"/>
        <c:tickLblPos val="nextTo"/>
        <c:crossAx val="158134272"/>
        <c:crosses val="max"/>
        <c:crossBetween val="between"/>
      </c:valAx>
      <c:catAx>
        <c:axId val="158134272"/>
        <c:scaling>
          <c:orientation val="minMax"/>
        </c:scaling>
        <c:delete val="1"/>
        <c:axPos val="b"/>
        <c:numFmt formatCode="General" sourceLinked="1"/>
        <c:tickLblPos val="nextTo"/>
        <c:crossAx val="1581242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количества агентов (</a:t>
            </a:r>
            <a:r>
              <a:rPr lang="en-US" sz="1000" baseline="0"/>
              <a:t>N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N!$E$398:$E$417</c:f>
              <c:numCache>
                <c:formatCode>General</c:formatCode>
                <c:ptCount val="20"/>
                <c:pt idx="0">
                  <c:v>554.44730565335578</c:v>
                </c:pt>
                <c:pt idx="1">
                  <c:v>461.88209058514468</c:v>
                </c:pt>
                <c:pt idx="2">
                  <c:v>427.91301317567741</c:v>
                </c:pt>
                <c:pt idx="3">
                  <c:v>412.26805751524148</c:v>
                </c:pt>
                <c:pt idx="4">
                  <c:v>404.03345728864429</c:v>
                </c:pt>
                <c:pt idx="5">
                  <c:v>396.67872640085261</c:v>
                </c:pt>
                <c:pt idx="6">
                  <c:v>393.36515755965513</c:v>
                </c:pt>
                <c:pt idx="7">
                  <c:v>390.25340382703695</c:v>
                </c:pt>
                <c:pt idx="8">
                  <c:v>388.82687204146259</c:v>
                </c:pt>
                <c:pt idx="9">
                  <c:v>387.9392806776338</c:v>
                </c:pt>
                <c:pt idx="10">
                  <c:v>386.38881734447358</c:v>
                </c:pt>
                <c:pt idx="11">
                  <c:v>386.36608937431112</c:v>
                </c:pt>
                <c:pt idx="12">
                  <c:v>385.57247704291927</c:v>
                </c:pt>
                <c:pt idx="13">
                  <c:v>385.80036071440395</c:v>
                </c:pt>
                <c:pt idx="14">
                  <c:v>384.81131192883987</c:v>
                </c:pt>
                <c:pt idx="15">
                  <c:v>384.74881232870149</c:v>
                </c:pt>
                <c:pt idx="16">
                  <c:v>384.71412970794802</c:v>
                </c:pt>
                <c:pt idx="17">
                  <c:v>384.20010646582716</c:v>
                </c:pt>
                <c:pt idx="18">
                  <c:v>384.09993526972573</c:v>
                </c:pt>
                <c:pt idx="19">
                  <c:v>383.66880537659188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N!$I$398:$I$417</c:f>
              <c:numCache>
                <c:formatCode>General</c:formatCode>
                <c:ptCount val="20"/>
                <c:pt idx="0">
                  <c:v>546.86070732917256</c:v>
                </c:pt>
                <c:pt idx="1">
                  <c:v>458.04836886748308</c:v>
                </c:pt>
                <c:pt idx="2">
                  <c:v>425.52280449366384</c:v>
                </c:pt>
                <c:pt idx="3">
                  <c:v>410.5270435585785</c:v>
                </c:pt>
                <c:pt idx="4">
                  <c:v>402.51026679958073</c:v>
                </c:pt>
                <c:pt idx="5">
                  <c:v>395.34887113421007</c:v>
                </c:pt>
                <c:pt idx="6">
                  <c:v>392.17165927845173</c:v>
                </c:pt>
                <c:pt idx="7">
                  <c:v>389.14057363297519</c:v>
                </c:pt>
                <c:pt idx="8">
                  <c:v>387.80882472816569</c:v>
                </c:pt>
                <c:pt idx="9">
                  <c:v>386.9735287683767</c:v>
                </c:pt>
                <c:pt idx="10">
                  <c:v>385.42085800850458</c:v>
                </c:pt>
                <c:pt idx="11">
                  <c:v>385.44325874827769</c:v>
                </c:pt>
                <c:pt idx="12">
                  <c:v>384.69410589830653</c:v>
                </c:pt>
                <c:pt idx="13">
                  <c:v>384.97041642057508</c:v>
                </c:pt>
                <c:pt idx="14">
                  <c:v>383.94045638385404</c:v>
                </c:pt>
                <c:pt idx="15">
                  <c:v>383.83866399631302</c:v>
                </c:pt>
                <c:pt idx="16">
                  <c:v>383.87790187572165</c:v>
                </c:pt>
                <c:pt idx="17">
                  <c:v>383.34677611705797</c:v>
                </c:pt>
                <c:pt idx="18">
                  <c:v>383.17350346603405</c:v>
                </c:pt>
                <c:pt idx="19">
                  <c:v>382.84196987151518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N!$J$398:$J$417</c:f>
              <c:numCache>
                <c:formatCode>General</c:formatCode>
                <c:ptCount val="20"/>
                <c:pt idx="0">
                  <c:v>562.03390397753901</c:v>
                </c:pt>
                <c:pt idx="1">
                  <c:v>465.71581230280628</c:v>
                </c:pt>
                <c:pt idx="2">
                  <c:v>430.30322185769097</c:v>
                </c:pt>
                <c:pt idx="3">
                  <c:v>414.00907147190446</c:v>
                </c:pt>
                <c:pt idx="4">
                  <c:v>405.55664777770784</c:v>
                </c:pt>
                <c:pt idx="5">
                  <c:v>398.00858166749515</c:v>
                </c:pt>
                <c:pt idx="6">
                  <c:v>394.55865584085853</c:v>
                </c:pt>
                <c:pt idx="7">
                  <c:v>391.36623402109871</c:v>
                </c:pt>
                <c:pt idx="8">
                  <c:v>389.8449193547595</c:v>
                </c:pt>
                <c:pt idx="9">
                  <c:v>388.90503258689091</c:v>
                </c:pt>
                <c:pt idx="10">
                  <c:v>387.35677668044258</c:v>
                </c:pt>
                <c:pt idx="11">
                  <c:v>387.28892000034455</c:v>
                </c:pt>
                <c:pt idx="12">
                  <c:v>386.45084818753202</c:v>
                </c:pt>
                <c:pt idx="13">
                  <c:v>386.63030500823282</c:v>
                </c:pt>
                <c:pt idx="14">
                  <c:v>385.6821674738257</c:v>
                </c:pt>
                <c:pt idx="15">
                  <c:v>385.65896066108996</c:v>
                </c:pt>
                <c:pt idx="16">
                  <c:v>385.55035754017439</c:v>
                </c:pt>
                <c:pt idx="17">
                  <c:v>385.05343681459635</c:v>
                </c:pt>
                <c:pt idx="18">
                  <c:v>385.02636707341742</c:v>
                </c:pt>
                <c:pt idx="19">
                  <c:v>384.49564088166858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N!$F$398:$F$417</c:f>
              <c:numCache>
                <c:formatCode>General</c:formatCode>
                <c:ptCount val="20"/>
                <c:pt idx="0">
                  <c:v>427.33457744299716</c:v>
                </c:pt>
                <c:pt idx="1">
                  <c:v>391.59377154510111</c:v>
                </c:pt>
                <c:pt idx="2">
                  <c:v>384.10748819650439</c:v>
                </c:pt>
                <c:pt idx="3">
                  <c:v>378.6314741855482</c:v>
                </c:pt>
                <c:pt idx="4">
                  <c:v>370.08626897786047</c:v>
                </c:pt>
                <c:pt idx="5">
                  <c:v>364.4621107752576</c:v>
                </c:pt>
                <c:pt idx="6">
                  <c:v>365.26915045496958</c:v>
                </c:pt>
                <c:pt idx="7">
                  <c:v>365.59759294114195</c:v>
                </c:pt>
                <c:pt idx="8">
                  <c:v>367.38825839868196</c:v>
                </c:pt>
                <c:pt idx="9">
                  <c:v>361.82461133872079</c:v>
                </c:pt>
                <c:pt idx="10">
                  <c:v>363.0743672090988</c:v>
                </c:pt>
                <c:pt idx="11">
                  <c:v>365.80749367377331</c:v>
                </c:pt>
                <c:pt idx="12">
                  <c:v>362.22125976109203</c:v>
                </c:pt>
                <c:pt idx="13">
                  <c:v>365.83466446563477</c:v>
                </c:pt>
                <c:pt idx="14">
                  <c:v>358.234640107438</c:v>
                </c:pt>
                <c:pt idx="15">
                  <c:v>362.79135306926077</c:v>
                </c:pt>
                <c:pt idx="16">
                  <c:v>356.32362882989662</c:v>
                </c:pt>
                <c:pt idx="17">
                  <c:v>358.56404102777435</c:v>
                </c:pt>
                <c:pt idx="18">
                  <c:v>360.33998599964377</c:v>
                </c:pt>
                <c:pt idx="19">
                  <c:v>359.63773450000974</c:v>
                </c:pt>
              </c:numCache>
            </c:numRef>
          </c:val>
        </c:ser>
        <c:marker val="1"/>
        <c:axId val="161430144"/>
        <c:axId val="161432704"/>
      </c:lineChart>
      <c:catAx>
        <c:axId val="1614301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4113546223390043"/>
              <c:y val="0.91341954518458912"/>
            </c:manualLayout>
          </c:layout>
        </c:title>
        <c:numFmt formatCode="General" sourceLinked="1"/>
        <c:tickLblPos val="nextTo"/>
        <c:crossAx val="161432704"/>
        <c:crosses val="autoZero"/>
        <c:auto val="1"/>
        <c:lblAlgn val="ctr"/>
        <c:lblOffset val="100"/>
      </c:catAx>
      <c:valAx>
        <c:axId val="161432704"/>
        <c:scaling>
          <c:orientation val="minMax"/>
          <c:max val="550"/>
          <c:min val="3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303E-2"/>
            </c:manualLayout>
          </c:layout>
        </c:title>
        <c:numFmt formatCode="General" sourceLinked="1"/>
        <c:tickLblPos val="nextTo"/>
        <c:crossAx val="161430144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решений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агентов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N!$N$398:$N$417</c:f>
              <c:numCache>
                <c:formatCode>General</c:formatCode>
                <c:ptCount val="20"/>
                <c:pt idx="0">
                  <c:v>988.71</c:v>
                </c:pt>
                <c:pt idx="1">
                  <c:v>2564.134</c:v>
                </c:pt>
                <c:pt idx="2">
                  <c:v>4741.8620000000001</c:v>
                </c:pt>
                <c:pt idx="3">
                  <c:v>7475.7340000000004</c:v>
                </c:pt>
                <c:pt idx="4">
                  <c:v>10422.118</c:v>
                </c:pt>
                <c:pt idx="5">
                  <c:v>13655.236000000001</c:v>
                </c:pt>
                <c:pt idx="6">
                  <c:v>16693.058000000001</c:v>
                </c:pt>
                <c:pt idx="7">
                  <c:v>19521.498</c:v>
                </c:pt>
                <c:pt idx="8">
                  <c:v>22222.513999999999</c:v>
                </c:pt>
                <c:pt idx="9">
                  <c:v>24878.925999999999</c:v>
                </c:pt>
                <c:pt idx="10">
                  <c:v>27433.655999999999</c:v>
                </c:pt>
                <c:pt idx="11">
                  <c:v>29958.33</c:v>
                </c:pt>
                <c:pt idx="12">
                  <c:v>32480.63</c:v>
                </c:pt>
                <c:pt idx="13">
                  <c:v>34991.966</c:v>
                </c:pt>
                <c:pt idx="14">
                  <c:v>37492.978000000003</c:v>
                </c:pt>
                <c:pt idx="15">
                  <c:v>39995.534</c:v>
                </c:pt>
                <c:pt idx="16">
                  <c:v>42498.014000000003</c:v>
                </c:pt>
                <c:pt idx="17">
                  <c:v>44997.868000000002</c:v>
                </c:pt>
                <c:pt idx="18">
                  <c:v>47499.184000000001</c:v>
                </c:pt>
                <c:pt idx="19">
                  <c:v>49999.345999999998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N!$Q$398:$Q$417</c:f>
              <c:numCache>
                <c:formatCode>General</c:formatCode>
                <c:ptCount val="20"/>
                <c:pt idx="0">
                  <c:v>968.58746707656519</c:v>
                </c:pt>
                <c:pt idx="1">
                  <c:v>2525.7620583530302</c:v>
                </c:pt>
                <c:pt idx="2">
                  <c:v>4672.0306636372588</c:v>
                </c:pt>
                <c:pt idx="3">
                  <c:v>7376.0398674267935</c:v>
                </c:pt>
                <c:pt idx="4">
                  <c:v>10300.257751068286</c:v>
                </c:pt>
                <c:pt idx="5">
                  <c:v>13543.481730361245</c:v>
                </c:pt>
                <c:pt idx="6">
                  <c:v>16600.385266091776</c:v>
                </c:pt>
                <c:pt idx="7">
                  <c:v>19453.99401508395</c:v>
                </c:pt>
                <c:pt idx="8">
                  <c:v>22176.775023315673</c:v>
                </c:pt>
                <c:pt idx="9">
                  <c:v>24855.491656878883</c:v>
                </c:pt>
                <c:pt idx="10">
                  <c:v>27420.153172902385</c:v>
                </c:pt>
                <c:pt idx="11">
                  <c:v>29947.007311708985</c:v>
                </c:pt>
                <c:pt idx="12">
                  <c:v>32476.128619312993</c:v>
                </c:pt>
                <c:pt idx="13">
                  <c:v>34990.043736136962</c:v>
                </c:pt>
                <c:pt idx="14">
                  <c:v>37491.093940879204</c:v>
                </c:pt>
                <c:pt idx="15">
                  <c:v>39993.914655183195</c:v>
                </c:pt>
                <c:pt idx="16">
                  <c:v>42497.432473299195</c:v>
                </c:pt>
                <c:pt idx="17">
                  <c:v>44996.759719863767</c:v>
                </c:pt>
                <c:pt idx="18">
                  <c:v>47498.939013872601</c:v>
                </c:pt>
                <c:pt idx="19">
                  <c:v>49999.095788333696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N!$A$398:$A$417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N!$R$398:$R$417</c:f>
              <c:numCache>
                <c:formatCode>General</c:formatCode>
                <c:ptCount val="20"/>
                <c:pt idx="0">
                  <c:v>1008.8325329234349</c:v>
                </c:pt>
                <c:pt idx="1">
                  <c:v>2602.5059416469699</c:v>
                </c:pt>
                <c:pt idx="2">
                  <c:v>4811.6933363627413</c:v>
                </c:pt>
                <c:pt idx="3">
                  <c:v>7575.4281325732072</c:v>
                </c:pt>
                <c:pt idx="4">
                  <c:v>10543.978248931715</c:v>
                </c:pt>
                <c:pt idx="5">
                  <c:v>13766.990269638756</c:v>
                </c:pt>
                <c:pt idx="6">
                  <c:v>16785.730733908225</c:v>
                </c:pt>
                <c:pt idx="7">
                  <c:v>19589.001984916049</c:v>
                </c:pt>
                <c:pt idx="8">
                  <c:v>22268.252976684325</c:v>
                </c:pt>
                <c:pt idx="9">
                  <c:v>24902.360343121116</c:v>
                </c:pt>
                <c:pt idx="10">
                  <c:v>27447.158827097614</c:v>
                </c:pt>
                <c:pt idx="11">
                  <c:v>29969.652688291018</c:v>
                </c:pt>
                <c:pt idx="12">
                  <c:v>32485.131380687009</c:v>
                </c:pt>
                <c:pt idx="13">
                  <c:v>34993.888263863038</c:v>
                </c:pt>
                <c:pt idx="14">
                  <c:v>37494.862059120802</c:v>
                </c:pt>
                <c:pt idx="15">
                  <c:v>39997.153344816805</c:v>
                </c:pt>
                <c:pt idx="16">
                  <c:v>42498.59552670081</c:v>
                </c:pt>
                <c:pt idx="17">
                  <c:v>44998.976280136238</c:v>
                </c:pt>
                <c:pt idx="18">
                  <c:v>47499.428986127401</c:v>
                </c:pt>
                <c:pt idx="19">
                  <c:v>49999.596211666299</c:v>
                </c:pt>
              </c:numCache>
            </c:numRef>
          </c:val>
        </c:ser>
        <c:marker val="1"/>
        <c:axId val="161478912"/>
        <c:axId val="161804672"/>
      </c:lineChart>
      <c:catAx>
        <c:axId val="1614789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70315731390065"/>
              <c:y val="0.910175425152148"/>
            </c:manualLayout>
          </c:layout>
        </c:title>
        <c:numFmt formatCode="General" sourceLinked="1"/>
        <c:tickLblPos val="nextTo"/>
        <c:crossAx val="161804672"/>
        <c:crosses val="autoZero"/>
        <c:auto val="1"/>
        <c:lblAlgn val="ctr"/>
        <c:lblOffset val="100"/>
      </c:catAx>
      <c:valAx>
        <c:axId val="1618046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98E-2"/>
              <c:y val="0.14421978274613831"/>
            </c:manualLayout>
          </c:layout>
        </c:title>
        <c:numFmt formatCode="General" sourceLinked="1"/>
        <c:tickLblPos val="nextTo"/>
        <c:crossAx val="161478912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количества агентов (</a:t>
            </a:r>
            <a:r>
              <a:rPr lang="en-US" sz="1000" baseline="0"/>
              <a:t>N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N!$E$423:$E$440</c:f>
              <c:numCache>
                <c:formatCode>General</c:formatCode>
                <c:ptCount val="18"/>
                <c:pt idx="0">
                  <c:v>388.18406949240097</c:v>
                </c:pt>
                <c:pt idx="1">
                  <c:v>386.94901523996401</c:v>
                </c:pt>
                <c:pt idx="2">
                  <c:v>386.76683059587924</c:v>
                </c:pt>
                <c:pt idx="3">
                  <c:v>386.43824986745852</c:v>
                </c:pt>
                <c:pt idx="4">
                  <c:v>386.69332269931016</c:v>
                </c:pt>
                <c:pt idx="5">
                  <c:v>386.09945515427916</c:v>
                </c:pt>
                <c:pt idx="6">
                  <c:v>386.02868756712911</c:v>
                </c:pt>
                <c:pt idx="7">
                  <c:v>386.18628885297795</c:v>
                </c:pt>
                <c:pt idx="8">
                  <c:v>385.95972344580679</c:v>
                </c:pt>
                <c:pt idx="9">
                  <c:v>385.67215981496616</c:v>
                </c:pt>
                <c:pt idx="10">
                  <c:v>385.7561746761728</c:v>
                </c:pt>
                <c:pt idx="11">
                  <c:v>385.61007315393033</c:v>
                </c:pt>
                <c:pt idx="12">
                  <c:v>385.13812392495538</c:v>
                </c:pt>
                <c:pt idx="13">
                  <c:v>385.73664881324191</c:v>
                </c:pt>
                <c:pt idx="14">
                  <c:v>385.28304971474313</c:v>
                </c:pt>
                <c:pt idx="15">
                  <c:v>385.20894273770375</c:v>
                </c:pt>
                <c:pt idx="16">
                  <c:v>385.46972533260873</c:v>
                </c:pt>
                <c:pt idx="17">
                  <c:v>385.12799580709981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N!$I$423:$I$440</c:f>
              <c:numCache>
                <c:formatCode>General</c:formatCode>
                <c:ptCount val="18"/>
                <c:pt idx="0">
                  <c:v>388.07139723832842</c:v>
                </c:pt>
                <c:pt idx="1">
                  <c:v>386.58620429106236</c:v>
                </c:pt>
                <c:pt idx="2">
                  <c:v>386.43566066953514</c:v>
                </c:pt>
                <c:pt idx="3">
                  <c:v>385.99714954762607</c:v>
                </c:pt>
                <c:pt idx="4">
                  <c:v>386.32628802288809</c:v>
                </c:pt>
                <c:pt idx="5">
                  <c:v>385.53178067709217</c:v>
                </c:pt>
                <c:pt idx="6">
                  <c:v>385.52011532010533</c:v>
                </c:pt>
                <c:pt idx="7">
                  <c:v>385.72051318789801</c:v>
                </c:pt>
                <c:pt idx="8">
                  <c:v>385.46570398261088</c:v>
                </c:pt>
                <c:pt idx="9">
                  <c:v>385.18189269951432</c:v>
                </c:pt>
                <c:pt idx="10">
                  <c:v>385.27395885993872</c:v>
                </c:pt>
                <c:pt idx="11">
                  <c:v>385.06591312239726</c:v>
                </c:pt>
                <c:pt idx="12">
                  <c:v>384.58978420994441</c:v>
                </c:pt>
                <c:pt idx="13">
                  <c:v>385.2734212259561</c:v>
                </c:pt>
                <c:pt idx="14">
                  <c:v>384.73833180167429</c:v>
                </c:pt>
                <c:pt idx="15">
                  <c:v>384.6702278040857</c:v>
                </c:pt>
                <c:pt idx="16">
                  <c:v>384.96145084367282</c:v>
                </c:pt>
                <c:pt idx="17">
                  <c:v>384.56045402965043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N!$J$423:$J$440</c:f>
              <c:numCache>
                <c:formatCode>General</c:formatCode>
                <c:ptCount val="18"/>
                <c:pt idx="0">
                  <c:v>388.29674174647351</c:v>
                </c:pt>
                <c:pt idx="1">
                  <c:v>387.31182618886567</c:v>
                </c:pt>
                <c:pt idx="2">
                  <c:v>387.09800052222334</c:v>
                </c:pt>
                <c:pt idx="3">
                  <c:v>386.87935018729098</c:v>
                </c:pt>
                <c:pt idx="4">
                  <c:v>387.06035737573222</c:v>
                </c:pt>
                <c:pt idx="5">
                  <c:v>386.66712963146614</c:v>
                </c:pt>
                <c:pt idx="6">
                  <c:v>386.53725981415289</c:v>
                </c:pt>
                <c:pt idx="7">
                  <c:v>386.6520645180579</c:v>
                </c:pt>
                <c:pt idx="8">
                  <c:v>386.4537429090027</c:v>
                </c:pt>
                <c:pt idx="9">
                  <c:v>386.16242693041801</c:v>
                </c:pt>
                <c:pt idx="10">
                  <c:v>386.23839049240689</c:v>
                </c:pt>
                <c:pt idx="11">
                  <c:v>386.1542331854634</c:v>
                </c:pt>
                <c:pt idx="12">
                  <c:v>385.68646363996635</c:v>
                </c:pt>
                <c:pt idx="13">
                  <c:v>386.19987640052773</c:v>
                </c:pt>
                <c:pt idx="14">
                  <c:v>385.82776762781197</c:v>
                </c:pt>
                <c:pt idx="15">
                  <c:v>385.7476576713218</c:v>
                </c:pt>
                <c:pt idx="16">
                  <c:v>385.97799982154464</c:v>
                </c:pt>
                <c:pt idx="17">
                  <c:v>385.69553758454919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N!$F$423:$F$440</c:f>
              <c:numCache>
                <c:formatCode>General</c:formatCode>
                <c:ptCount val="18"/>
                <c:pt idx="0">
                  <c:v>386.90734046246962</c:v>
                </c:pt>
                <c:pt idx="1">
                  <c:v>379.05264090616197</c:v>
                </c:pt>
                <c:pt idx="2">
                  <c:v>378.38563993090349</c:v>
                </c:pt>
                <c:pt idx="3">
                  <c:v>364.92004211695729</c:v>
                </c:pt>
                <c:pt idx="4">
                  <c:v>375.28653434831796</c:v>
                </c:pt>
                <c:pt idx="5">
                  <c:v>349.92191562897142</c:v>
                </c:pt>
                <c:pt idx="6">
                  <c:v>363.46775150602144</c:v>
                </c:pt>
                <c:pt idx="7">
                  <c:v>367.30348104830654</c:v>
                </c:pt>
                <c:pt idx="8">
                  <c:v>362.6284712831968</c:v>
                </c:pt>
                <c:pt idx="9">
                  <c:v>367.29820767156809</c:v>
                </c:pt>
                <c:pt idx="10">
                  <c:v>364.98083225567791</c:v>
                </c:pt>
                <c:pt idx="11">
                  <c:v>356.19525958226035</c:v>
                </c:pt>
                <c:pt idx="12">
                  <c:v>362.48628177118712</c:v>
                </c:pt>
                <c:pt idx="13">
                  <c:v>366.6463807444693</c:v>
                </c:pt>
                <c:pt idx="14">
                  <c:v>360.48998502811418</c:v>
                </c:pt>
                <c:pt idx="15">
                  <c:v>364.86876712143481</c:v>
                </c:pt>
                <c:pt idx="16">
                  <c:v>369.57732775167716</c:v>
                </c:pt>
                <c:pt idx="17">
                  <c:v>352.43191462017882</c:v>
                </c:pt>
              </c:numCache>
            </c:numRef>
          </c:val>
        </c:ser>
        <c:marker val="1"/>
        <c:axId val="161838976"/>
        <c:axId val="161870208"/>
      </c:lineChart>
      <c:catAx>
        <c:axId val="161838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4113546223390065"/>
              <c:y val="0.91341954518458912"/>
            </c:manualLayout>
          </c:layout>
        </c:title>
        <c:numFmt formatCode="General" sourceLinked="1"/>
        <c:tickLblPos val="nextTo"/>
        <c:crossAx val="161870208"/>
        <c:crosses val="autoZero"/>
        <c:auto val="1"/>
        <c:lblAlgn val="ctr"/>
        <c:lblOffset val="100"/>
      </c:catAx>
      <c:valAx>
        <c:axId val="161870208"/>
        <c:scaling>
          <c:orientation val="minMax"/>
          <c:max val="390"/>
          <c:min val="3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372E-2"/>
            </c:manualLayout>
          </c:layout>
        </c:title>
        <c:numFmt formatCode="General" sourceLinked="1"/>
        <c:tickLblPos val="nextTo"/>
        <c:crossAx val="161838976"/>
        <c:crosses val="autoZero"/>
        <c:crossBetween val="between"/>
      </c:valAx>
    </c:plotArea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решений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агентов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N!$R$423:$R$440</c:f>
              <c:numCache>
                <c:formatCode>General</c:formatCode>
                <c:ptCount val="18"/>
                <c:pt idx="0">
                  <c:v>3882.6666666666665</c:v>
                </c:pt>
                <c:pt idx="1">
                  <c:v>5358.2380952380954</c:v>
                </c:pt>
                <c:pt idx="2">
                  <c:v>8391.0689655172409</c:v>
                </c:pt>
                <c:pt idx="3">
                  <c:v>10549.867647058823</c:v>
                </c:pt>
                <c:pt idx="4">
                  <c:v>12730.253807106599</c:v>
                </c:pt>
                <c:pt idx="5">
                  <c:v>15108.964157706094</c:v>
                </c:pt>
                <c:pt idx="6">
                  <c:v>17458.772036474165</c:v>
                </c:pt>
                <c:pt idx="7">
                  <c:v>19493.144</c:v>
                </c:pt>
                <c:pt idx="8">
                  <c:v>22672.22033898305</c:v>
                </c:pt>
                <c:pt idx="9">
                  <c:v>23436.686498855834</c:v>
                </c:pt>
                <c:pt idx="10">
                  <c:v>25674.449561403508</c:v>
                </c:pt>
                <c:pt idx="11">
                  <c:v>28240.800875273522</c:v>
                </c:pt>
                <c:pt idx="12">
                  <c:v>30080.317494600433</c:v>
                </c:pt>
                <c:pt idx="13">
                  <c:v>32293.805084745763</c:v>
                </c:pt>
                <c:pt idx="14">
                  <c:v>34642.433264887062</c:v>
                </c:pt>
                <c:pt idx="15">
                  <c:v>35790.341513292435</c:v>
                </c:pt>
                <c:pt idx="16">
                  <c:v>38987.573195876292</c:v>
                </c:pt>
                <c:pt idx="17">
                  <c:v>40560.147474747471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N!$U$423:$U$440</c:f>
              <c:numCache>
                <c:formatCode>General</c:formatCode>
                <c:ptCount val="18"/>
                <c:pt idx="0">
                  <c:v>3852.7890802462221</c:v>
                </c:pt>
                <c:pt idx="1">
                  <c:v>5203.6054244069492</c:v>
                </c:pt>
                <c:pt idx="2">
                  <c:v>8192.9408996102029</c:v>
                </c:pt>
                <c:pt idx="3">
                  <c:v>10232.573184178025</c:v>
                </c:pt>
                <c:pt idx="4">
                  <c:v>12366.995599093972</c:v>
                </c:pt>
                <c:pt idx="5">
                  <c:v>14676.090092118333</c:v>
                </c:pt>
                <c:pt idx="6">
                  <c:v>16926.323189917162</c:v>
                </c:pt>
                <c:pt idx="7">
                  <c:v>18867.137872171505</c:v>
                </c:pt>
                <c:pt idx="8">
                  <c:v>21916.970095619505</c:v>
                </c:pt>
                <c:pt idx="9">
                  <c:v>22632.974470001845</c:v>
                </c:pt>
                <c:pt idx="10">
                  <c:v>24790.030325402637</c:v>
                </c:pt>
                <c:pt idx="11">
                  <c:v>27208.995028765559</c:v>
                </c:pt>
                <c:pt idx="12">
                  <c:v>29089.864496427839</c:v>
                </c:pt>
                <c:pt idx="13">
                  <c:v>31235.547276320402</c:v>
                </c:pt>
                <c:pt idx="14">
                  <c:v>33435.75814431606</c:v>
                </c:pt>
                <c:pt idx="15">
                  <c:v>34760.643583030345</c:v>
                </c:pt>
                <c:pt idx="16">
                  <c:v>38587.392644836691</c:v>
                </c:pt>
                <c:pt idx="17">
                  <c:v>39279.568811016288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N!$V$423:$V$440</c:f>
              <c:numCache>
                <c:formatCode>General</c:formatCode>
                <c:ptCount val="18"/>
                <c:pt idx="0">
                  <c:v>3912.544253087111</c:v>
                </c:pt>
                <c:pt idx="1">
                  <c:v>5512.8707660692417</c:v>
                </c:pt>
                <c:pt idx="2">
                  <c:v>8589.197031424279</c:v>
                </c:pt>
                <c:pt idx="3">
                  <c:v>10867.162109939622</c:v>
                </c:pt>
                <c:pt idx="4">
                  <c:v>13093.512015119226</c:v>
                </c:pt>
                <c:pt idx="5">
                  <c:v>15541.838223293855</c:v>
                </c:pt>
                <c:pt idx="6">
                  <c:v>17991.220883031168</c:v>
                </c:pt>
                <c:pt idx="7">
                  <c:v>20119.150127828496</c:v>
                </c:pt>
                <c:pt idx="8">
                  <c:v>23427.470582346596</c:v>
                </c:pt>
                <c:pt idx="9">
                  <c:v>24240.398527709822</c:v>
                </c:pt>
                <c:pt idx="10">
                  <c:v>26558.868797404379</c:v>
                </c:pt>
                <c:pt idx="11">
                  <c:v>29272.606721781485</c:v>
                </c:pt>
                <c:pt idx="12">
                  <c:v>31070.770492773026</c:v>
                </c:pt>
                <c:pt idx="13">
                  <c:v>33352.062893171125</c:v>
                </c:pt>
                <c:pt idx="14">
                  <c:v>35849.108385458065</c:v>
                </c:pt>
                <c:pt idx="15">
                  <c:v>36820.039443554524</c:v>
                </c:pt>
                <c:pt idx="16">
                  <c:v>39387.753746915892</c:v>
                </c:pt>
                <c:pt idx="17">
                  <c:v>41840.726138478654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N!$N$400:$N$417</c:f>
              <c:numCache>
                <c:formatCode>General</c:formatCode>
                <c:ptCount val="18"/>
                <c:pt idx="0">
                  <c:v>4741.8620000000001</c:v>
                </c:pt>
                <c:pt idx="1">
                  <c:v>7475.7340000000004</c:v>
                </c:pt>
                <c:pt idx="2">
                  <c:v>10422.118</c:v>
                </c:pt>
                <c:pt idx="3">
                  <c:v>13655.236000000001</c:v>
                </c:pt>
                <c:pt idx="4">
                  <c:v>16693.058000000001</c:v>
                </c:pt>
                <c:pt idx="5">
                  <c:v>19521.498</c:v>
                </c:pt>
                <c:pt idx="6">
                  <c:v>22222.513999999999</c:v>
                </c:pt>
                <c:pt idx="7">
                  <c:v>24878.925999999999</c:v>
                </c:pt>
                <c:pt idx="8">
                  <c:v>27433.655999999999</c:v>
                </c:pt>
                <c:pt idx="9">
                  <c:v>29958.33</c:v>
                </c:pt>
                <c:pt idx="10">
                  <c:v>32480.63</c:v>
                </c:pt>
                <c:pt idx="11">
                  <c:v>34991.966</c:v>
                </c:pt>
                <c:pt idx="12">
                  <c:v>37492.978000000003</c:v>
                </c:pt>
                <c:pt idx="13">
                  <c:v>39995.534</c:v>
                </c:pt>
                <c:pt idx="14">
                  <c:v>42498.014000000003</c:v>
                </c:pt>
                <c:pt idx="15">
                  <c:v>44997.868000000002</c:v>
                </c:pt>
                <c:pt idx="16">
                  <c:v>47499.184000000001</c:v>
                </c:pt>
                <c:pt idx="17">
                  <c:v>49999.345999999998</c:v>
                </c:pt>
              </c:numCache>
            </c:numRef>
          </c:val>
        </c:ser>
        <c:marker val="1"/>
        <c:axId val="161908608"/>
        <c:axId val="161923456"/>
      </c:lineChart>
      <c:catAx>
        <c:axId val="1619086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70315731390065"/>
              <c:y val="0.910175425152148"/>
            </c:manualLayout>
          </c:layout>
        </c:title>
        <c:numFmt formatCode="General" sourceLinked="1"/>
        <c:tickLblPos val="nextTo"/>
        <c:crossAx val="161923456"/>
        <c:crosses val="autoZero"/>
        <c:auto val="1"/>
        <c:lblAlgn val="ctr"/>
        <c:lblOffset val="100"/>
      </c:catAx>
      <c:valAx>
        <c:axId val="161923456"/>
        <c:scaling>
          <c:orientation val="minMax"/>
          <c:max val="5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5016E-2"/>
              <c:y val="0.14421978274613842"/>
            </c:manualLayout>
          </c:layout>
        </c:title>
        <c:numFmt formatCode="General" sourceLinked="1"/>
        <c:tickLblPos val="nextTo"/>
        <c:crossAx val="161908608"/>
        <c:crosses val="autoZero"/>
        <c:crossBetween val="between"/>
      </c:valAx>
    </c:plotArea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итераций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Iter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агентов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N!$C$423:$C$440</c:f>
              <c:numCache>
                <c:formatCode>General</c:formatCode>
                <c:ptCount val="18"/>
                <c:pt idx="0">
                  <c:v>6.0000000000000053E-3</c:v>
                </c:pt>
                <c:pt idx="1">
                  <c:v>4.2000000000000037E-2</c:v>
                </c:pt>
                <c:pt idx="2">
                  <c:v>0.11599999999999999</c:v>
                </c:pt>
                <c:pt idx="3">
                  <c:v>0.27200000000000002</c:v>
                </c:pt>
                <c:pt idx="4">
                  <c:v>0.39400000000000002</c:v>
                </c:pt>
                <c:pt idx="5">
                  <c:v>0.55800000000000005</c:v>
                </c:pt>
                <c:pt idx="6">
                  <c:v>0.65799999999999992</c:v>
                </c:pt>
                <c:pt idx="7">
                  <c:v>0.75</c:v>
                </c:pt>
                <c:pt idx="8">
                  <c:v>0.82600000000000007</c:v>
                </c:pt>
                <c:pt idx="9">
                  <c:v>0.874</c:v>
                </c:pt>
                <c:pt idx="10">
                  <c:v>0.91200000000000003</c:v>
                </c:pt>
                <c:pt idx="11">
                  <c:v>0.91400000000000003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0.97399999999999998</c:v>
                </c:pt>
                <c:pt idx="15">
                  <c:v>0.97799999999999998</c:v>
                </c:pt>
                <c:pt idx="16">
                  <c:v>0.97</c:v>
                </c:pt>
                <c:pt idx="17">
                  <c:v>0.99</c:v>
                </c:pt>
              </c:numCache>
            </c:numRef>
          </c:val>
        </c:ser>
        <c:axId val="161989760"/>
        <c:axId val="161975680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N!$M$423:$M$440</c:f>
              <c:numCache>
                <c:formatCode>General</c:formatCode>
                <c:ptCount val="18"/>
                <c:pt idx="0">
                  <c:v>259.33333333333331</c:v>
                </c:pt>
                <c:pt idx="1">
                  <c:v>271.42857142857144</c:v>
                </c:pt>
                <c:pt idx="2">
                  <c:v>340.0344827586207</c:v>
                </c:pt>
                <c:pt idx="3">
                  <c:v>356.03676470588238</c:v>
                </c:pt>
                <c:pt idx="4">
                  <c:v>367.39086294416245</c:v>
                </c:pt>
                <c:pt idx="5">
                  <c:v>380.22939068100357</c:v>
                </c:pt>
                <c:pt idx="6">
                  <c:v>389.49848024316111</c:v>
                </c:pt>
                <c:pt idx="7">
                  <c:v>391.49066666666664</c:v>
                </c:pt>
                <c:pt idx="8">
                  <c:v>392.02905569007299</c:v>
                </c:pt>
                <c:pt idx="9">
                  <c:v>391.77116704805491</c:v>
                </c:pt>
                <c:pt idx="10">
                  <c:v>395.5</c:v>
                </c:pt>
                <c:pt idx="11">
                  <c:v>404.5207877461707</c:v>
                </c:pt>
                <c:pt idx="12">
                  <c:v>401.6501079913607</c:v>
                </c:pt>
                <c:pt idx="13">
                  <c:v>404.18220338983053</c:v>
                </c:pt>
                <c:pt idx="14">
                  <c:v>407.90965092402462</c:v>
                </c:pt>
                <c:pt idx="15">
                  <c:v>403.754601226994</c:v>
                </c:pt>
                <c:pt idx="16">
                  <c:v>410.7216494845361</c:v>
                </c:pt>
                <c:pt idx="17">
                  <c:v>405.87676767676766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N!$P$423:$P$440</c:f>
              <c:numCache>
                <c:formatCode>General</c:formatCode>
                <c:ptCount val="18"/>
                <c:pt idx="0">
                  <c:v>257.35101881629913</c:v>
                </c:pt>
                <c:pt idx="1">
                  <c:v>263.30304752483431</c:v>
                </c:pt>
                <c:pt idx="2">
                  <c:v>331.60640866630348</c:v>
                </c:pt>
                <c:pt idx="3">
                  <c:v>344.83190590705959</c:v>
                </c:pt>
                <c:pt idx="4">
                  <c:v>356.45425416267068</c:v>
                </c:pt>
                <c:pt idx="5">
                  <c:v>368.87215024836001</c:v>
                </c:pt>
                <c:pt idx="6">
                  <c:v>377.42127525930243</c:v>
                </c:pt>
                <c:pt idx="7">
                  <c:v>378.60913099503182</c:v>
                </c:pt>
                <c:pt idx="8">
                  <c:v>370.72756882874648</c:v>
                </c:pt>
                <c:pt idx="9">
                  <c:v>378.0600485251947</c:v>
                </c:pt>
                <c:pt idx="10">
                  <c:v>381.7807271984442</c:v>
                </c:pt>
                <c:pt idx="11">
                  <c:v>389.4770598833544</c:v>
                </c:pt>
                <c:pt idx="12">
                  <c:v>387.3492484421551</c:v>
                </c:pt>
                <c:pt idx="13">
                  <c:v>390.03323593306681</c:v>
                </c:pt>
                <c:pt idx="14">
                  <c:v>393.00604578054998</c:v>
                </c:pt>
                <c:pt idx="15">
                  <c:v>392.58021240434778</c:v>
                </c:pt>
                <c:pt idx="16">
                  <c:v>395.93798978335769</c:v>
                </c:pt>
                <c:pt idx="17">
                  <c:v>390.99609199439681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N!$A$423:$A$440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cat>
          <c:val>
            <c:numRef>
              <c:f>N!$Q$423:$Q$440</c:f>
              <c:numCache>
                <c:formatCode>General</c:formatCode>
                <c:ptCount val="18"/>
                <c:pt idx="0">
                  <c:v>261.3156478503675</c:v>
                </c:pt>
                <c:pt idx="1">
                  <c:v>279.55409533230858</c:v>
                </c:pt>
                <c:pt idx="2">
                  <c:v>348.46255685093791</c:v>
                </c:pt>
                <c:pt idx="3">
                  <c:v>367.24162350470516</c:v>
                </c:pt>
                <c:pt idx="4">
                  <c:v>378.32747172565422</c:v>
                </c:pt>
                <c:pt idx="5">
                  <c:v>391.58663111364712</c:v>
                </c:pt>
                <c:pt idx="6">
                  <c:v>401.57568522701979</c:v>
                </c:pt>
                <c:pt idx="7">
                  <c:v>404.37220233830146</c:v>
                </c:pt>
                <c:pt idx="8">
                  <c:v>413.3305425513995</c:v>
                </c:pt>
                <c:pt idx="9">
                  <c:v>405.48228557091511</c:v>
                </c:pt>
                <c:pt idx="10">
                  <c:v>409.2192728015558</c:v>
                </c:pt>
                <c:pt idx="11">
                  <c:v>419.56451560898699</c:v>
                </c:pt>
                <c:pt idx="12">
                  <c:v>415.9509675405663</c:v>
                </c:pt>
                <c:pt idx="13">
                  <c:v>418.33117084659426</c:v>
                </c:pt>
                <c:pt idx="14">
                  <c:v>422.81325606749925</c:v>
                </c:pt>
                <c:pt idx="15">
                  <c:v>414.92899004964022</c:v>
                </c:pt>
                <c:pt idx="16">
                  <c:v>425.50530918571451</c:v>
                </c:pt>
                <c:pt idx="17">
                  <c:v>420.75744335913851</c:v>
                </c:pt>
              </c:numCache>
            </c:numRef>
          </c:val>
        </c:ser>
        <c:marker val="1"/>
        <c:axId val="161963392"/>
        <c:axId val="161973760"/>
      </c:lineChart>
      <c:catAx>
        <c:axId val="161963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70315731390065"/>
              <c:y val="0.910175425152148"/>
            </c:manualLayout>
          </c:layout>
        </c:title>
        <c:numFmt formatCode="General" sourceLinked="1"/>
        <c:tickLblPos val="nextTo"/>
        <c:crossAx val="161973760"/>
        <c:crosses val="autoZero"/>
        <c:auto val="1"/>
        <c:lblAlgn val="ctr"/>
        <c:lblOffset val="100"/>
      </c:catAx>
      <c:valAx>
        <c:axId val="161973760"/>
        <c:scaling>
          <c:orientation val="minMax"/>
          <c:min val="2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2.2222167016025033E-2"/>
              <c:y val="0.14421978274613853"/>
            </c:manualLayout>
          </c:layout>
        </c:title>
        <c:numFmt formatCode="General" sourceLinked="1"/>
        <c:tickLblPos val="nextTo"/>
        <c:crossAx val="161963392"/>
        <c:crosses val="autoZero"/>
        <c:crossBetween val="between"/>
      </c:valAx>
      <c:valAx>
        <c:axId val="161975680"/>
        <c:scaling>
          <c:orientation val="minMax"/>
          <c:max val="1"/>
        </c:scaling>
        <c:axPos val="r"/>
        <c:numFmt formatCode="General" sourceLinked="1"/>
        <c:tickLblPos val="nextTo"/>
        <c:crossAx val="161989760"/>
        <c:crosses val="max"/>
        <c:crossBetween val="between"/>
      </c:valAx>
      <c:catAx>
        <c:axId val="161989760"/>
        <c:scaling>
          <c:orientation val="minMax"/>
        </c:scaling>
        <c:delete val="1"/>
        <c:axPos val="b"/>
        <c:numFmt formatCode="General" sourceLinked="1"/>
        <c:tickLblPos val="nextTo"/>
        <c:crossAx val="1619756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baseline="0"/>
              <a:t>от количества агентов (</a:t>
            </a:r>
            <a:r>
              <a:rPr lang="en-US" sz="1000" b="1" i="0" baseline="0"/>
              <a:t>N</a:t>
            </a:r>
            <a:r>
              <a:rPr lang="ru-RU" sz="1000" b="1" i="0" baseline="0"/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N!$A$469:$A$481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N!$C$423:$C$435</c:f>
              <c:numCache>
                <c:formatCode>General</c:formatCode>
                <c:ptCount val="13"/>
                <c:pt idx="0">
                  <c:v>6.0000000000000053E-3</c:v>
                </c:pt>
                <c:pt idx="1">
                  <c:v>4.2000000000000037E-2</c:v>
                </c:pt>
                <c:pt idx="2">
                  <c:v>0.11599999999999999</c:v>
                </c:pt>
                <c:pt idx="3">
                  <c:v>0.27200000000000002</c:v>
                </c:pt>
                <c:pt idx="4">
                  <c:v>0.39400000000000002</c:v>
                </c:pt>
                <c:pt idx="5">
                  <c:v>0.55800000000000005</c:v>
                </c:pt>
                <c:pt idx="6">
                  <c:v>0.65799999999999992</c:v>
                </c:pt>
                <c:pt idx="7">
                  <c:v>0.75</c:v>
                </c:pt>
                <c:pt idx="8">
                  <c:v>0.82600000000000007</c:v>
                </c:pt>
                <c:pt idx="9">
                  <c:v>0.874</c:v>
                </c:pt>
                <c:pt idx="10">
                  <c:v>0.91200000000000003</c:v>
                </c:pt>
                <c:pt idx="11">
                  <c:v>0.91400000000000003</c:v>
                </c:pt>
                <c:pt idx="12">
                  <c:v>0.92600000000000005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N!$A$469:$A$481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N!$C$446:$C$458</c:f>
              <c:numCache>
                <c:formatCode>General</c:formatCode>
                <c:ptCount val="13"/>
                <c:pt idx="0">
                  <c:v>1.4000000000000012E-2</c:v>
                </c:pt>
                <c:pt idx="1">
                  <c:v>7.3999999999999955E-2</c:v>
                </c:pt>
                <c:pt idx="2">
                  <c:v>0.24199999999999999</c:v>
                </c:pt>
                <c:pt idx="3">
                  <c:v>0.44599999999999995</c:v>
                </c:pt>
                <c:pt idx="4">
                  <c:v>0.55600000000000005</c:v>
                </c:pt>
                <c:pt idx="5">
                  <c:v>0.66799999999999993</c:v>
                </c:pt>
                <c:pt idx="6">
                  <c:v>0.72599999999999998</c:v>
                </c:pt>
                <c:pt idx="7">
                  <c:v>0.79200000000000004</c:v>
                </c:pt>
                <c:pt idx="8">
                  <c:v>0.82800000000000007</c:v>
                </c:pt>
                <c:pt idx="9">
                  <c:v>0.86399999999999999</c:v>
                </c:pt>
                <c:pt idx="10">
                  <c:v>0.90600000000000003</c:v>
                </c:pt>
                <c:pt idx="11">
                  <c:v>0.94</c:v>
                </c:pt>
                <c:pt idx="12">
                  <c:v>0.94399999999999995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N!$A$469:$A$481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N!$C$469:$C$481</c:f>
              <c:numCache>
                <c:formatCode>General</c:formatCode>
                <c:ptCount val="13"/>
                <c:pt idx="0">
                  <c:v>1.0000000000000009E-2</c:v>
                </c:pt>
                <c:pt idx="1">
                  <c:v>8.3999999999999964E-2</c:v>
                </c:pt>
                <c:pt idx="2">
                  <c:v>0.16200000000000003</c:v>
                </c:pt>
                <c:pt idx="3">
                  <c:v>0.30400000000000005</c:v>
                </c:pt>
                <c:pt idx="4">
                  <c:v>0.42400000000000004</c:v>
                </c:pt>
                <c:pt idx="5">
                  <c:v>0.56400000000000006</c:v>
                </c:pt>
                <c:pt idx="6">
                  <c:v>0.64600000000000002</c:v>
                </c:pt>
                <c:pt idx="7">
                  <c:v>0.77200000000000002</c:v>
                </c:pt>
                <c:pt idx="8">
                  <c:v>0.83199999999999996</c:v>
                </c:pt>
                <c:pt idx="9">
                  <c:v>0.86399999999999999</c:v>
                </c:pt>
                <c:pt idx="10">
                  <c:v>0.90200000000000002</c:v>
                </c:pt>
                <c:pt idx="11">
                  <c:v>0.91</c:v>
                </c:pt>
                <c:pt idx="12">
                  <c:v>0.95199999999999996</c:v>
                </c:pt>
              </c:numCache>
            </c:numRef>
          </c:val>
        </c:ser>
        <c:marker val="1"/>
        <c:axId val="162006528"/>
        <c:axId val="162029568"/>
      </c:lineChart>
      <c:catAx>
        <c:axId val="1620065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52776763831674"/>
              <c:y val="0.91341967499964138"/>
            </c:manualLayout>
          </c:layout>
        </c:title>
        <c:numFmt formatCode="General" sourceLinked="1"/>
        <c:tickLblPos val="nextTo"/>
        <c:crossAx val="162029568"/>
        <c:crosses val="autoZero"/>
        <c:auto val="1"/>
        <c:lblAlgn val="ctr"/>
        <c:lblOffset val="100"/>
        <c:tickLblSkip val="2"/>
      </c:catAx>
      <c:valAx>
        <c:axId val="1620295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2006528"/>
        <c:crosses val="autoZero"/>
        <c:crossBetween val="between"/>
      </c:valAx>
    </c:plotArea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baseline="0"/>
              <a:t>от количества агентов (</a:t>
            </a:r>
            <a:r>
              <a:rPr lang="en-US" sz="1000" b="1" i="0" baseline="0"/>
              <a:t>N</a:t>
            </a:r>
            <a:r>
              <a:rPr lang="ru-RU" sz="1000" b="1" i="0" baseline="0"/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N!$M$423:$M$435</c:f>
              <c:numCache>
                <c:formatCode>General</c:formatCode>
                <c:ptCount val="13"/>
                <c:pt idx="0">
                  <c:v>259.33333333333331</c:v>
                </c:pt>
                <c:pt idx="1">
                  <c:v>271.42857142857144</c:v>
                </c:pt>
                <c:pt idx="2">
                  <c:v>340.0344827586207</c:v>
                </c:pt>
                <c:pt idx="3">
                  <c:v>356.03676470588238</c:v>
                </c:pt>
                <c:pt idx="4">
                  <c:v>367.39086294416245</c:v>
                </c:pt>
                <c:pt idx="5">
                  <c:v>380.22939068100357</c:v>
                </c:pt>
                <c:pt idx="6">
                  <c:v>389.49848024316111</c:v>
                </c:pt>
                <c:pt idx="7">
                  <c:v>391.49066666666664</c:v>
                </c:pt>
                <c:pt idx="8">
                  <c:v>392.02905569007299</c:v>
                </c:pt>
                <c:pt idx="9">
                  <c:v>391.77116704805491</c:v>
                </c:pt>
                <c:pt idx="10">
                  <c:v>395.5</c:v>
                </c:pt>
                <c:pt idx="11">
                  <c:v>404.5207877461707</c:v>
                </c:pt>
                <c:pt idx="12">
                  <c:v>401.6501079913607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N!$P$423:$P$435</c:f>
              <c:numCache>
                <c:formatCode>General</c:formatCode>
                <c:ptCount val="13"/>
                <c:pt idx="0">
                  <c:v>257.35101881629913</c:v>
                </c:pt>
                <c:pt idx="1">
                  <c:v>263.30304752483431</c:v>
                </c:pt>
                <c:pt idx="2">
                  <c:v>331.60640866630348</c:v>
                </c:pt>
                <c:pt idx="3">
                  <c:v>344.83190590705959</c:v>
                </c:pt>
                <c:pt idx="4">
                  <c:v>356.45425416267068</c:v>
                </c:pt>
                <c:pt idx="5">
                  <c:v>368.87215024836001</c:v>
                </c:pt>
                <c:pt idx="6">
                  <c:v>377.42127525930243</c:v>
                </c:pt>
                <c:pt idx="7">
                  <c:v>378.60913099503182</c:v>
                </c:pt>
                <c:pt idx="8">
                  <c:v>370.72756882874648</c:v>
                </c:pt>
                <c:pt idx="9">
                  <c:v>378.0600485251947</c:v>
                </c:pt>
                <c:pt idx="10">
                  <c:v>381.7807271984442</c:v>
                </c:pt>
                <c:pt idx="11">
                  <c:v>389.4770598833544</c:v>
                </c:pt>
                <c:pt idx="12">
                  <c:v>387.3492484421551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N!$Q$423:$Q$435</c:f>
              <c:numCache>
                <c:formatCode>General</c:formatCode>
                <c:ptCount val="13"/>
                <c:pt idx="0">
                  <c:v>261.3156478503675</c:v>
                </c:pt>
                <c:pt idx="1">
                  <c:v>279.55409533230858</c:v>
                </c:pt>
                <c:pt idx="2">
                  <c:v>348.46255685093791</c:v>
                </c:pt>
                <c:pt idx="3">
                  <c:v>367.24162350470516</c:v>
                </c:pt>
                <c:pt idx="4">
                  <c:v>378.32747172565422</c:v>
                </c:pt>
                <c:pt idx="5">
                  <c:v>391.58663111364712</c:v>
                </c:pt>
                <c:pt idx="6">
                  <c:v>401.57568522701979</c:v>
                </c:pt>
                <c:pt idx="7">
                  <c:v>404.37220233830146</c:v>
                </c:pt>
                <c:pt idx="8">
                  <c:v>413.3305425513995</c:v>
                </c:pt>
                <c:pt idx="9">
                  <c:v>405.48228557091511</c:v>
                </c:pt>
                <c:pt idx="10">
                  <c:v>409.2192728015558</c:v>
                </c:pt>
                <c:pt idx="11">
                  <c:v>419.56451560898699</c:v>
                </c:pt>
                <c:pt idx="12">
                  <c:v>415.9509675405663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N!$M$446:$M$458</c:f>
              <c:numCache>
                <c:formatCode>General</c:formatCode>
                <c:ptCount val="13"/>
                <c:pt idx="0">
                  <c:v>576.85714285714289</c:v>
                </c:pt>
                <c:pt idx="1">
                  <c:v>438.81081081081084</c:v>
                </c:pt>
                <c:pt idx="2">
                  <c:v>526.5454545454545</c:v>
                </c:pt>
                <c:pt idx="3">
                  <c:v>555.64573991031386</c:v>
                </c:pt>
                <c:pt idx="4">
                  <c:v>486.14028776978415</c:v>
                </c:pt>
                <c:pt idx="5">
                  <c:v>453.19461077844312</c:v>
                </c:pt>
                <c:pt idx="6">
                  <c:v>420.74931129476585</c:v>
                </c:pt>
                <c:pt idx="7">
                  <c:v>401.95202020202021</c:v>
                </c:pt>
                <c:pt idx="8">
                  <c:v>406.02415458937196</c:v>
                </c:pt>
                <c:pt idx="9">
                  <c:v>404.3125</c:v>
                </c:pt>
                <c:pt idx="10">
                  <c:v>410.78587196467993</c:v>
                </c:pt>
                <c:pt idx="11">
                  <c:v>400.55957446808509</c:v>
                </c:pt>
                <c:pt idx="12">
                  <c:v>408.02118644067798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N!$P$446:$P$458</c:f>
              <c:numCache>
                <c:formatCode>General</c:formatCode>
                <c:ptCount val="13"/>
                <c:pt idx="0">
                  <c:v>538.10483533211561</c:v>
                </c:pt>
                <c:pt idx="1">
                  <c:v>411.49668816318388</c:v>
                </c:pt>
                <c:pt idx="2">
                  <c:v>497.81813380253334</c:v>
                </c:pt>
                <c:pt idx="3">
                  <c:v>524.03686327147102</c:v>
                </c:pt>
                <c:pt idx="4">
                  <c:v>457.79415566423864</c:v>
                </c:pt>
                <c:pt idx="5">
                  <c:v>427.26355306546009</c:v>
                </c:pt>
                <c:pt idx="6">
                  <c:v>401.98799123780003</c:v>
                </c:pt>
                <c:pt idx="7">
                  <c:v>384.04083857774532</c:v>
                </c:pt>
                <c:pt idx="8">
                  <c:v>390.55529457670048</c:v>
                </c:pt>
                <c:pt idx="9">
                  <c:v>388.98251777385804</c:v>
                </c:pt>
                <c:pt idx="10">
                  <c:v>396.08164126396889</c:v>
                </c:pt>
                <c:pt idx="11">
                  <c:v>386.38457568470113</c:v>
                </c:pt>
                <c:pt idx="12">
                  <c:v>393.0241419132816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N!$A$446:$A$458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</c:numCache>
            </c:numRef>
          </c:cat>
          <c:val>
            <c:numRef>
              <c:f>N!$Q$446:$Q$458</c:f>
              <c:numCache>
                <c:formatCode>General</c:formatCode>
                <c:ptCount val="13"/>
                <c:pt idx="0">
                  <c:v>615.60945038217017</c:v>
                </c:pt>
                <c:pt idx="1">
                  <c:v>466.12493345843779</c:v>
                </c:pt>
                <c:pt idx="2">
                  <c:v>555.27277528837567</c:v>
                </c:pt>
                <c:pt idx="3">
                  <c:v>587.25461654915671</c:v>
                </c:pt>
                <c:pt idx="4">
                  <c:v>514.48641987532972</c:v>
                </c:pt>
                <c:pt idx="5">
                  <c:v>479.12566849142615</c:v>
                </c:pt>
                <c:pt idx="6">
                  <c:v>439.51063135173166</c:v>
                </c:pt>
                <c:pt idx="7">
                  <c:v>419.8632018262951</c:v>
                </c:pt>
                <c:pt idx="8">
                  <c:v>421.49301460204344</c:v>
                </c:pt>
                <c:pt idx="9">
                  <c:v>419.64248222614196</c:v>
                </c:pt>
                <c:pt idx="10">
                  <c:v>425.49010266539096</c:v>
                </c:pt>
                <c:pt idx="11">
                  <c:v>414.73457325146904</c:v>
                </c:pt>
                <c:pt idx="12">
                  <c:v>423.01823096807436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val>
            <c:numRef>
              <c:f>N!$M$469:$M$481</c:f>
              <c:numCache>
                <c:formatCode>General</c:formatCode>
                <c:ptCount val="13"/>
                <c:pt idx="0">
                  <c:v>411</c:v>
                </c:pt>
                <c:pt idx="1">
                  <c:v>512.47619047619048</c:v>
                </c:pt>
                <c:pt idx="2">
                  <c:v>503.82716049382714</c:v>
                </c:pt>
                <c:pt idx="3">
                  <c:v>427.70394736842104</c:v>
                </c:pt>
                <c:pt idx="4">
                  <c:v>381.42452830188677</c:v>
                </c:pt>
                <c:pt idx="5">
                  <c:v>387.71631205673759</c:v>
                </c:pt>
                <c:pt idx="6">
                  <c:v>396.24148606811144</c:v>
                </c:pt>
                <c:pt idx="7">
                  <c:v>399.56994818652851</c:v>
                </c:pt>
                <c:pt idx="8">
                  <c:v>398.75480769230768</c:v>
                </c:pt>
                <c:pt idx="9">
                  <c:v>403.16203703703701</c:v>
                </c:pt>
                <c:pt idx="10">
                  <c:v>390.06651884700665</c:v>
                </c:pt>
                <c:pt idx="11">
                  <c:v>398.78681318681316</c:v>
                </c:pt>
                <c:pt idx="12">
                  <c:v>405.10294117647061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N!$P$469:$P$481</c:f>
              <c:numCache>
                <c:formatCode>General</c:formatCode>
                <c:ptCount val="13"/>
                <c:pt idx="0">
                  <c:v>386.87130645559108</c:v>
                </c:pt>
                <c:pt idx="1">
                  <c:v>481.18619385457833</c:v>
                </c:pt>
                <c:pt idx="2">
                  <c:v>472.7531467018365</c:v>
                </c:pt>
                <c:pt idx="3">
                  <c:v>402.65169634196872</c:v>
                </c:pt>
                <c:pt idx="4">
                  <c:v>364.06273410440286</c:v>
                </c:pt>
                <c:pt idx="5">
                  <c:v>375.18158038161926</c:v>
                </c:pt>
                <c:pt idx="6">
                  <c:v>383.39657835809413</c:v>
                </c:pt>
                <c:pt idx="7">
                  <c:v>385.69308840092179</c:v>
                </c:pt>
                <c:pt idx="8">
                  <c:v>385.59772900268604</c:v>
                </c:pt>
                <c:pt idx="9">
                  <c:v>389.35824632173473</c:v>
                </c:pt>
                <c:pt idx="10">
                  <c:v>376.57413898775638</c:v>
                </c:pt>
                <c:pt idx="11">
                  <c:v>385.18261069805675</c:v>
                </c:pt>
                <c:pt idx="12">
                  <c:v>390.08310426210443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N!$Q$469:$Q$481</c:f>
              <c:numCache>
                <c:formatCode>General</c:formatCode>
                <c:ptCount val="13"/>
                <c:pt idx="0">
                  <c:v>435.12869354440892</c:v>
                </c:pt>
                <c:pt idx="1">
                  <c:v>543.76618709780257</c:v>
                </c:pt>
                <c:pt idx="2">
                  <c:v>534.90117428581777</c:v>
                </c:pt>
                <c:pt idx="3">
                  <c:v>452.75619839487337</c:v>
                </c:pt>
                <c:pt idx="4">
                  <c:v>398.78632249937067</c:v>
                </c:pt>
                <c:pt idx="5">
                  <c:v>400.25104373185593</c:v>
                </c:pt>
                <c:pt idx="6">
                  <c:v>409.08639377812875</c:v>
                </c:pt>
                <c:pt idx="7">
                  <c:v>413.44680797213522</c:v>
                </c:pt>
                <c:pt idx="8">
                  <c:v>411.91188638192932</c:v>
                </c:pt>
                <c:pt idx="9">
                  <c:v>416.96582775233929</c:v>
                </c:pt>
                <c:pt idx="10">
                  <c:v>403.55889870625691</c:v>
                </c:pt>
                <c:pt idx="11">
                  <c:v>412.39101567556958</c:v>
                </c:pt>
                <c:pt idx="12">
                  <c:v>420.12277809083679</c:v>
                </c:pt>
              </c:numCache>
            </c:numRef>
          </c:val>
        </c:ser>
        <c:marker val="1"/>
        <c:axId val="162178944"/>
        <c:axId val="162185216"/>
      </c:lineChart>
      <c:catAx>
        <c:axId val="1621789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52776763831674"/>
              <c:y val="0.91341967499964138"/>
            </c:manualLayout>
          </c:layout>
        </c:title>
        <c:numFmt formatCode="General" sourceLinked="1"/>
        <c:tickLblPos val="nextTo"/>
        <c:crossAx val="162185216"/>
        <c:crosses val="autoZero"/>
        <c:auto val="1"/>
        <c:lblAlgn val="ctr"/>
        <c:lblOffset val="100"/>
        <c:tickLblSkip val="2"/>
      </c:catAx>
      <c:valAx>
        <c:axId val="162185216"/>
        <c:scaling>
          <c:orientation val="minMax"/>
          <c:max val="600"/>
          <c:min val="2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2178944"/>
        <c:crosses val="autoZero"/>
        <c:crossBetween val="between"/>
      </c:valAx>
    </c:plotArea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процента зацикливаний алгоритма (</a:t>
            </a:r>
            <a:r>
              <a:rPr lang="en-US" sz="1200" baseline="0"/>
              <a:t>Loop</a:t>
            </a:r>
            <a:r>
              <a:rPr lang="ru-RU" sz="1200" baseline="0"/>
              <a:t>) от коэффициента испарения (</a:t>
            </a:r>
            <a:r>
              <a:rPr lang="en-US" sz="1200" baseline="0"/>
              <a:t>Ro</a:t>
            </a:r>
            <a:r>
              <a:rPr lang="ru-RU" sz="1200" baseline="0"/>
              <a:t>)</a:t>
            </a:r>
            <a:endParaRPr lang="ru-RU" sz="1200"/>
          </a:p>
        </c:rich>
      </c:tx>
    </c:title>
    <c:plotArea>
      <c:layout/>
      <c:lineChart>
        <c:grouping val="standard"/>
        <c:ser>
          <c:idx val="0"/>
          <c:order val="0"/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ro!$B$27:$B$47</c:f>
              <c:numCache>
                <c:formatCode>General</c:formatCode>
                <c:ptCount val="21"/>
                <c:pt idx="0">
                  <c:v>0</c:v>
                </c:pt>
                <c:pt idx="1">
                  <c:v>0.89200000000000002</c:v>
                </c:pt>
                <c:pt idx="2">
                  <c:v>0.84399999999999997</c:v>
                </c:pt>
                <c:pt idx="3">
                  <c:v>0.84799999999999998</c:v>
                </c:pt>
                <c:pt idx="4">
                  <c:v>0.82599999999999996</c:v>
                </c:pt>
                <c:pt idx="5">
                  <c:v>0.79200000000000004</c:v>
                </c:pt>
                <c:pt idx="6">
                  <c:v>0.79200000000000004</c:v>
                </c:pt>
                <c:pt idx="7">
                  <c:v>0.76400000000000001</c:v>
                </c:pt>
                <c:pt idx="8">
                  <c:v>0.73599999999999999</c:v>
                </c:pt>
                <c:pt idx="9">
                  <c:v>0.66800000000000004</c:v>
                </c:pt>
                <c:pt idx="10">
                  <c:v>0.66600000000000004</c:v>
                </c:pt>
                <c:pt idx="11">
                  <c:v>0.57199999999999995</c:v>
                </c:pt>
                <c:pt idx="12">
                  <c:v>0.50600000000000001</c:v>
                </c:pt>
                <c:pt idx="13">
                  <c:v>0.41</c:v>
                </c:pt>
                <c:pt idx="14">
                  <c:v>0.36399999999999999</c:v>
                </c:pt>
                <c:pt idx="15">
                  <c:v>0.248</c:v>
                </c:pt>
                <c:pt idx="16">
                  <c:v>0.16400000000000001</c:v>
                </c:pt>
                <c:pt idx="17">
                  <c:v>7.8E-2</c:v>
                </c:pt>
                <c:pt idx="18">
                  <c:v>2.5999999999999999E-2</c:v>
                </c:pt>
                <c:pt idx="19">
                  <c:v>6.0000000000000001E-3</c:v>
                </c:pt>
                <c:pt idx="20">
                  <c:v>4.0000000000000001E-3</c:v>
                </c:pt>
              </c:numCache>
            </c:numRef>
          </c:val>
        </c:ser>
        <c:marker val="1"/>
        <c:axId val="162292480"/>
        <c:axId val="162294400"/>
      </c:lineChart>
      <c:catAx>
        <c:axId val="162292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89899"/>
              <c:y val="0.91341954518458912"/>
            </c:manualLayout>
          </c:layout>
        </c:title>
        <c:numFmt formatCode="General" sourceLinked="1"/>
        <c:tickLblPos val="nextTo"/>
        <c:crossAx val="162294400"/>
        <c:crosses val="autoZero"/>
        <c:auto val="1"/>
        <c:lblAlgn val="ctr"/>
        <c:lblOffset val="100"/>
      </c:catAx>
      <c:valAx>
        <c:axId val="162294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Loop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0.14746390277857604"/>
            </c:manualLayout>
          </c:layout>
        </c:title>
        <c:numFmt formatCode="General" sourceLinked="1"/>
        <c:tickLblPos val="nextTo"/>
        <c:crossAx val="162292480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количества расмотренных решений (</a:t>
            </a:r>
            <a:r>
              <a:rPr lang="en-US" sz="1200" baseline="0"/>
              <a:t>S</a:t>
            </a:r>
            <a:r>
              <a:rPr lang="ru-RU" sz="1200" baseline="0"/>
              <a:t>) от коэффициента испарения (</a:t>
            </a:r>
            <a:r>
              <a:rPr lang="en-US" sz="1200" baseline="0"/>
              <a:t>Ro</a:t>
            </a:r>
            <a:r>
              <a:rPr lang="ru-RU" sz="1200" baseline="0"/>
              <a:t>)</a:t>
            </a:r>
            <a:endParaRPr lang="ru-RU" sz="12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ro!$O$27:$O$47</c:f>
              <c:strCache>
                <c:ptCount val="1"/>
                <c:pt idx="0">
                  <c:v>790,24 78,18518519 70,78205128 86,63157895 83,73563218 97,27884615 102,3653846 118,8559322 127,219697 153,6807229 158,8982036 179,8317757 231,417004 255,5694915 312,1257862 411,6728723 487,3038278 628,6073753 697,8501027 724,7887324 1003,574297</c:v>
                </c:pt>
              </c:strCache>
            </c:strRef>
          </c:tx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ro!$O$27:$O$47</c:f>
              <c:numCache>
                <c:formatCode>General</c:formatCode>
                <c:ptCount val="21"/>
                <c:pt idx="0">
                  <c:v>790.24</c:v>
                </c:pt>
                <c:pt idx="1">
                  <c:v>78.18518518518519</c:v>
                </c:pt>
                <c:pt idx="2">
                  <c:v>70.782051282051285</c:v>
                </c:pt>
                <c:pt idx="3">
                  <c:v>86.631578947368425</c:v>
                </c:pt>
                <c:pt idx="4">
                  <c:v>83.735632183908052</c:v>
                </c:pt>
                <c:pt idx="5">
                  <c:v>97.27884615384616</c:v>
                </c:pt>
                <c:pt idx="6">
                  <c:v>102.36538461538461</c:v>
                </c:pt>
                <c:pt idx="7">
                  <c:v>118.85593220338983</c:v>
                </c:pt>
                <c:pt idx="8">
                  <c:v>127.21969696969697</c:v>
                </c:pt>
                <c:pt idx="9">
                  <c:v>153.68072289156626</c:v>
                </c:pt>
                <c:pt idx="10">
                  <c:v>158.89820359281438</c:v>
                </c:pt>
                <c:pt idx="11">
                  <c:v>179.83177570093457</c:v>
                </c:pt>
                <c:pt idx="12">
                  <c:v>231.41700404858301</c:v>
                </c:pt>
                <c:pt idx="13">
                  <c:v>255.56949152542373</c:v>
                </c:pt>
                <c:pt idx="14">
                  <c:v>312.12578616352204</c:v>
                </c:pt>
                <c:pt idx="15">
                  <c:v>411.67287234042556</c:v>
                </c:pt>
                <c:pt idx="16">
                  <c:v>487.3038277511962</c:v>
                </c:pt>
                <c:pt idx="17">
                  <c:v>628.60737527114964</c:v>
                </c:pt>
                <c:pt idx="18">
                  <c:v>697.85010266940401</c:v>
                </c:pt>
                <c:pt idx="19">
                  <c:v>724.78873239436621</c:v>
                </c:pt>
                <c:pt idx="20">
                  <c:v>1003.5742971887551</c:v>
                </c:pt>
              </c:numCache>
            </c:numRef>
          </c:val>
        </c:ser>
        <c:ser>
          <c:idx val="1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ro!$R$27:$R$47</c:f>
              <c:numCache>
                <c:formatCode>General</c:formatCode>
                <c:ptCount val="21"/>
                <c:pt idx="0">
                  <c:v>720.42611278314553</c:v>
                </c:pt>
                <c:pt idx="1">
                  <c:v>73.589008818110429</c:v>
                </c:pt>
                <c:pt idx="2">
                  <c:v>65.651229533553419</c:v>
                </c:pt>
                <c:pt idx="3">
                  <c:v>80.655078440639997</c:v>
                </c:pt>
                <c:pt idx="4">
                  <c:v>78.515816606715475</c:v>
                </c:pt>
                <c:pt idx="5">
                  <c:v>91.779463348696666</c:v>
                </c:pt>
                <c:pt idx="6">
                  <c:v>94.834377966891665</c:v>
                </c:pt>
                <c:pt idx="7">
                  <c:v>110.87259063788916</c:v>
                </c:pt>
                <c:pt idx="8">
                  <c:v>118.51907285314951</c:v>
                </c:pt>
                <c:pt idx="9">
                  <c:v>144.05494498487144</c:v>
                </c:pt>
                <c:pt idx="10">
                  <c:v>148.17728656172207</c:v>
                </c:pt>
                <c:pt idx="11">
                  <c:v>165.95793953050372</c:v>
                </c:pt>
                <c:pt idx="12">
                  <c:v>214.561166399792</c:v>
                </c:pt>
                <c:pt idx="13">
                  <c:v>237.18521900296625</c:v>
                </c:pt>
                <c:pt idx="14">
                  <c:v>287.18773291595306</c:v>
                </c:pt>
                <c:pt idx="15">
                  <c:v>381.44386530798278</c:v>
                </c:pt>
                <c:pt idx="16">
                  <c:v>446.31141636677307</c:v>
                </c:pt>
                <c:pt idx="17">
                  <c:v>569.68474423360169</c:v>
                </c:pt>
                <c:pt idx="18">
                  <c:v>650.88784145423926</c:v>
                </c:pt>
                <c:pt idx="19">
                  <c:v>654.67884695168163</c:v>
                </c:pt>
                <c:pt idx="20">
                  <c:v>880.80137955087253</c:v>
                </c:pt>
              </c:numCache>
            </c:numRef>
          </c:val>
        </c:ser>
        <c:ser>
          <c:idx val="2"/>
          <c:order val="2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ro!$S$27:$S$47</c:f>
              <c:numCache>
                <c:formatCode>General</c:formatCode>
                <c:ptCount val="21"/>
                <c:pt idx="0">
                  <c:v>860.05388721685449</c:v>
                </c:pt>
                <c:pt idx="1">
                  <c:v>82.781361552259952</c:v>
                </c:pt>
                <c:pt idx="2">
                  <c:v>75.91287303054915</c:v>
                </c:pt>
                <c:pt idx="3">
                  <c:v>92.608079454096853</c:v>
                </c:pt>
                <c:pt idx="4">
                  <c:v>88.955447761100629</c:v>
                </c:pt>
                <c:pt idx="5">
                  <c:v>102.77822895899565</c:v>
                </c:pt>
                <c:pt idx="6">
                  <c:v>109.89639126387756</c:v>
                </c:pt>
                <c:pt idx="7">
                  <c:v>126.83927376889049</c:v>
                </c:pt>
                <c:pt idx="8">
                  <c:v>135.92032108624443</c:v>
                </c:pt>
                <c:pt idx="9">
                  <c:v>163.30650079826108</c:v>
                </c:pt>
                <c:pt idx="10">
                  <c:v>169.6191206239067</c:v>
                </c:pt>
                <c:pt idx="11">
                  <c:v>193.70561187136542</c:v>
                </c:pt>
                <c:pt idx="12">
                  <c:v>248.27284169737402</c:v>
                </c:pt>
                <c:pt idx="13">
                  <c:v>273.95376404788124</c:v>
                </c:pt>
                <c:pt idx="14">
                  <c:v>337.06383941109101</c:v>
                </c:pt>
                <c:pt idx="15">
                  <c:v>441.90187937286834</c:v>
                </c:pt>
                <c:pt idx="16">
                  <c:v>528.29623913561932</c:v>
                </c:pt>
                <c:pt idx="17">
                  <c:v>687.53000630869758</c:v>
                </c:pt>
                <c:pt idx="18">
                  <c:v>744.81236388456875</c:v>
                </c:pt>
                <c:pt idx="19">
                  <c:v>794.89861783705078</c:v>
                </c:pt>
                <c:pt idx="20">
                  <c:v>1126.3472148266376</c:v>
                </c:pt>
              </c:numCache>
            </c:numRef>
          </c:val>
        </c:ser>
        <c:marker val="1"/>
        <c:axId val="162334208"/>
        <c:axId val="162336128"/>
      </c:lineChart>
      <c:catAx>
        <c:axId val="162334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89943"/>
              <c:y val="0.91341954518458912"/>
            </c:manualLayout>
          </c:layout>
        </c:title>
        <c:numFmt formatCode="General" sourceLinked="1"/>
        <c:tickLblPos val="nextTo"/>
        <c:crossAx val="162336128"/>
        <c:crosses val="autoZero"/>
        <c:auto val="1"/>
        <c:lblAlgn val="ctr"/>
        <c:lblOffset val="100"/>
      </c:catAx>
      <c:valAx>
        <c:axId val="1623361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39E-2"/>
              <c:y val="0.14421978274613798"/>
            </c:manualLayout>
          </c:layout>
        </c:title>
        <c:numFmt formatCode="General" sourceLinked="1"/>
        <c:tickLblPos val="nextTo"/>
        <c:crossAx val="162334208"/>
        <c:crosses val="autoZero"/>
        <c:crossBetween val="between"/>
      </c:valAx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количества итераций (</a:t>
            </a:r>
            <a:r>
              <a:rPr lang="en-US" sz="1200" baseline="0"/>
              <a:t>K</a:t>
            </a:r>
            <a:r>
              <a:rPr lang="ru-RU" sz="1200" baseline="0"/>
              <a:t>) от коэффициента испарения (</a:t>
            </a:r>
            <a:r>
              <a:rPr lang="en-US" sz="1200" baseline="0"/>
              <a:t>Ro</a:t>
            </a:r>
            <a:r>
              <a:rPr lang="ru-RU" sz="1200" baseline="0"/>
              <a:t>)</a:t>
            </a:r>
            <a:endParaRPr lang="ru-RU" sz="1200"/>
          </a:p>
        </c:rich>
      </c:tx>
    </c:title>
    <c:plotArea>
      <c:layout/>
      <c:lineChart>
        <c:grouping val="standard"/>
        <c:ser>
          <c:idx val="0"/>
          <c:order val="0"/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ro!$J$27:$J$47</c:f>
              <c:numCache>
                <c:formatCode>General</c:formatCode>
                <c:ptCount val="21"/>
                <c:pt idx="0">
                  <c:v>79.024000000000001</c:v>
                </c:pt>
                <c:pt idx="1">
                  <c:v>43.777777777777779</c:v>
                </c:pt>
                <c:pt idx="2">
                  <c:v>34.794871794871803</c:v>
                </c:pt>
                <c:pt idx="3">
                  <c:v>23.578947368421051</c:v>
                </c:pt>
                <c:pt idx="4">
                  <c:v>8.3908045977011501</c:v>
                </c:pt>
                <c:pt idx="5">
                  <c:v>9.7307692307692299</c:v>
                </c:pt>
                <c:pt idx="6">
                  <c:v>10.278846153846153</c:v>
                </c:pt>
                <c:pt idx="7">
                  <c:v>11.932203389830509</c:v>
                </c:pt>
                <c:pt idx="8">
                  <c:v>12.765151515151516</c:v>
                </c:pt>
                <c:pt idx="9">
                  <c:v>15.391566265060241</c:v>
                </c:pt>
                <c:pt idx="10">
                  <c:v>15.95808383233533</c:v>
                </c:pt>
                <c:pt idx="11">
                  <c:v>18.102803738317757</c:v>
                </c:pt>
                <c:pt idx="12">
                  <c:v>23.174089068825911</c:v>
                </c:pt>
                <c:pt idx="13">
                  <c:v>25.576271186440678</c:v>
                </c:pt>
                <c:pt idx="14">
                  <c:v>31.29245283018868</c:v>
                </c:pt>
                <c:pt idx="15">
                  <c:v>41.215425531914896</c:v>
                </c:pt>
                <c:pt idx="16">
                  <c:v>48.73444976076555</c:v>
                </c:pt>
                <c:pt idx="17">
                  <c:v>62.965292841648591</c:v>
                </c:pt>
                <c:pt idx="18">
                  <c:v>69.786447638603704</c:v>
                </c:pt>
                <c:pt idx="19">
                  <c:v>72.478873239436624</c:v>
                </c:pt>
                <c:pt idx="20">
                  <c:v>100.35742971887551</c:v>
                </c:pt>
              </c:numCache>
            </c:numRef>
          </c:val>
        </c:ser>
        <c:ser>
          <c:idx val="1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ro!$M$27:$M$47</c:f>
              <c:numCache>
                <c:formatCode>General</c:formatCode>
                <c:ptCount val="21"/>
                <c:pt idx="0">
                  <c:v>72.042611278314553</c:v>
                </c:pt>
                <c:pt idx="1">
                  <c:v>37.126971375729177</c:v>
                </c:pt>
                <c:pt idx="2">
                  <c:v>31.300019200233347</c:v>
                </c:pt>
                <c:pt idx="3">
                  <c:v>14.91341772339595</c:v>
                </c:pt>
                <c:pt idx="4">
                  <c:v>7.8636475883967938</c:v>
                </c:pt>
                <c:pt idx="5">
                  <c:v>9.1802447213212321</c:v>
                </c:pt>
                <c:pt idx="6">
                  <c:v>9.5152335814962168</c:v>
                </c:pt>
                <c:pt idx="7">
                  <c:v>11.121040529003285</c:v>
                </c:pt>
                <c:pt idx="8">
                  <c:v>11.884911341418967</c:v>
                </c:pt>
                <c:pt idx="9">
                  <c:v>14.423599729635074</c:v>
                </c:pt>
                <c:pt idx="10">
                  <c:v>14.856778272730644</c:v>
                </c:pt>
                <c:pt idx="11">
                  <c:v>16.6696289385313</c:v>
                </c:pt>
                <c:pt idx="12">
                  <c:v>21.478801664016959</c:v>
                </c:pt>
                <c:pt idx="13">
                  <c:v>23.731617582977133</c:v>
                </c:pt>
                <c:pt idx="14">
                  <c:v>28.770665036024717</c:v>
                </c:pt>
                <c:pt idx="15">
                  <c:v>38.175631691162955</c:v>
                </c:pt>
                <c:pt idx="16">
                  <c:v>44.633881986854036</c:v>
                </c:pt>
                <c:pt idx="17">
                  <c:v>57.030145039164964</c:v>
                </c:pt>
                <c:pt idx="18">
                  <c:v>65.08911685170618</c:v>
                </c:pt>
                <c:pt idx="19">
                  <c:v>65.467884695168166</c:v>
                </c:pt>
                <c:pt idx="20">
                  <c:v>88.080137955087253</c:v>
                </c:pt>
              </c:numCache>
            </c:numRef>
          </c:val>
        </c:ser>
        <c:ser>
          <c:idx val="2"/>
          <c:order val="2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ro!$N$27:$N$47</c:f>
              <c:numCache>
                <c:formatCode>General</c:formatCode>
                <c:ptCount val="21"/>
                <c:pt idx="0">
                  <c:v>86.005388721685449</c:v>
                </c:pt>
                <c:pt idx="1">
                  <c:v>50.42858417982638</c:v>
                </c:pt>
                <c:pt idx="2">
                  <c:v>38.289724389510255</c:v>
                </c:pt>
                <c:pt idx="3">
                  <c:v>32.244477013446151</c:v>
                </c:pt>
                <c:pt idx="4">
                  <c:v>8.9179616070055054</c:v>
                </c:pt>
                <c:pt idx="5">
                  <c:v>10.281293740217228</c:v>
                </c:pt>
                <c:pt idx="6">
                  <c:v>11.04245872619609</c:v>
                </c:pt>
                <c:pt idx="7">
                  <c:v>12.743366250657733</c:v>
                </c:pt>
                <c:pt idx="8">
                  <c:v>13.645391688884065</c:v>
                </c:pt>
                <c:pt idx="9">
                  <c:v>16.359532800485411</c:v>
                </c:pt>
                <c:pt idx="10">
                  <c:v>17.059389391940016</c:v>
                </c:pt>
                <c:pt idx="11">
                  <c:v>19.535978538104214</c:v>
                </c:pt>
                <c:pt idx="12">
                  <c:v>24.869376473634862</c:v>
                </c:pt>
                <c:pt idx="13">
                  <c:v>27.420924789904223</c:v>
                </c:pt>
                <c:pt idx="14">
                  <c:v>33.814240624352642</c:v>
                </c:pt>
                <c:pt idx="15">
                  <c:v>44.255219372666836</c:v>
                </c:pt>
                <c:pt idx="16">
                  <c:v>52.835017534677064</c:v>
                </c:pt>
                <c:pt idx="17">
                  <c:v>68.900440644132217</c:v>
                </c:pt>
                <c:pt idx="18">
                  <c:v>74.483778425501228</c:v>
                </c:pt>
                <c:pt idx="19">
                  <c:v>79.489861783705081</c:v>
                </c:pt>
                <c:pt idx="20">
                  <c:v>112.63472148266376</c:v>
                </c:pt>
              </c:numCache>
            </c:numRef>
          </c:val>
        </c:ser>
        <c:marker val="1"/>
        <c:axId val="162378496"/>
        <c:axId val="162380416"/>
      </c:lineChart>
      <c:catAx>
        <c:axId val="162378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89943"/>
              <c:y val="0.91341954518458912"/>
            </c:manualLayout>
          </c:layout>
        </c:title>
        <c:numFmt formatCode="General" sourceLinked="1"/>
        <c:tickLblPos val="nextTo"/>
        <c:crossAx val="162380416"/>
        <c:crosses val="autoZero"/>
        <c:auto val="1"/>
        <c:lblAlgn val="ctr"/>
        <c:lblOffset val="100"/>
      </c:catAx>
      <c:valAx>
        <c:axId val="162380416"/>
        <c:scaling>
          <c:orientation val="minMax"/>
          <c:max val="1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15E-2"/>
            </c:manualLayout>
          </c:layout>
        </c:title>
        <c:numFmt formatCode="General" sourceLinked="1"/>
        <c:tickLblPos val="nextTo"/>
        <c:crossAx val="162378496"/>
        <c:crosses val="autoZero"/>
        <c:crossBetween val="between"/>
      </c:valAx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Остановка!$C$127:$C$132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2.8000000000000025E-2</c:v>
                </c:pt>
                <c:pt idx="2">
                  <c:v>0.27400000000000002</c:v>
                </c:pt>
                <c:pt idx="3">
                  <c:v>0.73599999999999999</c:v>
                </c:pt>
                <c:pt idx="4">
                  <c:v>0.98</c:v>
                </c:pt>
                <c:pt idx="5">
                  <c:v>0.998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Остановка!$C$154:$C$159</c:f>
              <c:numCache>
                <c:formatCode>General</c:formatCode>
                <c:ptCount val="6"/>
                <c:pt idx="0">
                  <c:v>2.0000000000000018E-3</c:v>
                </c:pt>
                <c:pt idx="1">
                  <c:v>0.126</c:v>
                </c:pt>
                <c:pt idx="2">
                  <c:v>0.74399999999999999</c:v>
                </c:pt>
                <c:pt idx="3">
                  <c:v>0.98599999999999999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Остановка!$C$163:$C$168</c:f>
              <c:numCache>
                <c:formatCode>General</c:formatCode>
                <c:ptCount val="6"/>
                <c:pt idx="0">
                  <c:v>6.0000000000000053E-3</c:v>
                </c:pt>
                <c:pt idx="1">
                  <c:v>0.14200000000000002</c:v>
                </c:pt>
                <c:pt idx="2">
                  <c:v>0.77400000000000002</c:v>
                </c:pt>
                <c:pt idx="3">
                  <c:v>0.99399999999999999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59797632"/>
        <c:axId val="159799936"/>
      </c:lineChart>
      <c:catAx>
        <c:axId val="15979763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43"/>
              <c:y val="0.89520473875191486"/>
            </c:manualLayout>
          </c:layout>
        </c:title>
        <c:numFmt formatCode="General" sourceLinked="1"/>
        <c:tickLblPos val="nextTo"/>
        <c:crossAx val="159799936"/>
        <c:crosses val="autoZero"/>
        <c:auto val="1"/>
        <c:lblAlgn val="ctr"/>
        <c:lblOffset val="100"/>
      </c:catAx>
      <c:valAx>
        <c:axId val="159799936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59797632"/>
        <c:crosses val="max"/>
        <c:crossBetween val="between"/>
      </c:valAx>
    </c:plotArea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от коэффициента испарения (</a:t>
            </a:r>
            <a:r>
              <a:rPr lang="en-US" sz="1000" baseline="0"/>
              <a:t>Ro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ro!$O$27:$O$47</c:f>
              <c:strCache>
                <c:ptCount val="1"/>
                <c:pt idx="0">
                  <c:v>790,24 78,18518519 70,78205128 86,63157895 83,73563218 97,27884615 102,3653846 118,8559322 127,219697 153,6807229 158,8982036 179,8317757 231,417004 255,5694915 312,1257862 411,6728723 487,3038278 628,6073753 697,8501027 724,7887324 1003,574297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ro!$P$127:$P$147</c:f>
              <c:numCache>
                <c:formatCode>General</c:formatCode>
                <c:ptCount val="21"/>
                <c:pt idx="0">
                  <c:v>5000</c:v>
                </c:pt>
                <c:pt idx="1">
                  <c:v>136.352</c:v>
                </c:pt>
                <c:pt idx="2">
                  <c:v>142.40199999999999</c:v>
                </c:pt>
                <c:pt idx="3">
                  <c:v>154.86600000000001</c:v>
                </c:pt>
                <c:pt idx="4">
                  <c:v>169.804</c:v>
                </c:pt>
                <c:pt idx="5">
                  <c:v>184.11600000000001</c:v>
                </c:pt>
                <c:pt idx="6">
                  <c:v>205.262</c:v>
                </c:pt>
                <c:pt idx="7">
                  <c:v>229.13399999999999</c:v>
                </c:pt>
                <c:pt idx="8">
                  <c:v>258.85000000000002</c:v>
                </c:pt>
                <c:pt idx="9">
                  <c:v>289.33600000000001</c:v>
                </c:pt>
                <c:pt idx="10">
                  <c:v>330.60199999999998</c:v>
                </c:pt>
                <c:pt idx="11">
                  <c:v>384.72399999999999</c:v>
                </c:pt>
                <c:pt idx="12">
                  <c:v>453.178</c:v>
                </c:pt>
                <c:pt idx="13">
                  <c:v>544.40800000000002</c:v>
                </c:pt>
                <c:pt idx="14">
                  <c:v>664.86400000000003</c:v>
                </c:pt>
                <c:pt idx="15">
                  <c:v>843.58600000000001</c:v>
                </c:pt>
                <c:pt idx="16">
                  <c:v>1117.8579999999999</c:v>
                </c:pt>
                <c:pt idx="17">
                  <c:v>1592.1079999999999</c:v>
                </c:pt>
                <c:pt idx="18">
                  <c:v>2528.7220000000002</c:v>
                </c:pt>
                <c:pt idx="19">
                  <c:v>4767.7380000000003</c:v>
                </c:pt>
                <c:pt idx="20">
                  <c:v>5000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ro!$S$127:$S$147</c:f>
              <c:numCache>
                <c:formatCode>General</c:formatCode>
                <c:ptCount val="21"/>
                <c:pt idx="0">
                  <c:v>5000</c:v>
                </c:pt>
                <c:pt idx="1">
                  <c:v>134.26483191213052</c:v>
                </c:pt>
                <c:pt idx="2">
                  <c:v>140.19744172178167</c:v>
                </c:pt>
                <c:pt idx="3">
                  <c:v>152.3047049341298</c:v>
                </c:pt>
                <c:pt idx="4">
                  <c:v>167.14505752235158</c:v>
                </c:pt>
                <c:pt idx="5">
                  <c:v>181.12768933126907</c:v>
                </c:pt>
                <c:pt idx="6">
                  <c:v>201.85191644767039</c:v>
                </c:pt>
                <c:pt idx="7">
                  <c:v>225.50753307914556</c:v>
                </c:pt>
                <c:pt idx="8">
                  <c:v>254.71555382862473</c:v>
                </c:pt>
                <c:pt idx="9">
                  <c:v>284.91747545138207</c:v>
                </c:pt>
                <c:pt idx="10">
                  <c:v>325.22389822797845</c:v>
                </c:pt>
                <c:pt idx="11">
                  <c:v>378.60131746374225</c:v>
                </c:pt>
                <c:pt idx="12">
                  <c:v>446.26787445033904</c:v>
                </c:pt>
                <c:pt idx="13">
                  <c:v>535.48577683110693</c:v>
                </c:pt>
                <c:pt idx="14">
                  <c:v>654.1394841434842</c:v>
                </c:pt>
                <c:pt idx="15">
                  <c:v>830.66397119515909</c:v>
                </c:pt>
                <c:pt idx="16">
                  <c:v>1100.1720053075385</c:v>
                </c:pt>
                <c:pt idx="17">
                  <c:v>1565.6106568064913</c:v>
                </c:pt>
                <c:pt idx="18">
                  <c:v>2487.6344969261313</c:v>
                </c:pt>
                <c:pt idx="19">
                  <c:v>4737.7976269199962</c:v>
                </c:pt>
                <c:pt idx="20">
                  <c:v>5000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ro!$T$127:$T$147</c:f>
              <c:numCache>
                <c:formatCode>General</c:formatCode>
                <c:ptCount val="21"/>
                <c:pt idx="0">
                  <c:v>5000</c:v>
                </c:pt>
                <c:pt idx="1">
                  <c:v>138.43916808786949</c:v>
                </c:pt>
                <c:pt idx="2">
                  <c:v>144.6065582782183</c:v>
                </c:pt>
                <c:pt idx="3">
                  <c:v>157.42729506587023</c:v>
                </c:pt>
                <c:pt idx="4">
                  <c:v>172.46294247764843</c:v>
                </c:pt>
                <c:pt idx="5">
                  <c:v>187.10431066873096</c:v>
                </c:pt>
                <c:pt idx="6">
                  <c:v>208.67208355232961</c:v>
                </c:pt>
                <c:pt idx="7">
                  <c:v>232.76046692085441</c:v>
                </c:pt>
                <c:pt idx="8">
                  <c:v>262.98444617137534</c:v>
                </c:pt>
                <c:pt idx="9">
                  <c:v>293.75452454861795</c:v>
                </c:pt>
                <c:pt idx="10">
                  <c:v>335.9801017720215</c:v>
                </c:pt>
                <c:pt idx="11">
                  <c:v>390.84668253625773</c:v>
                </c:pt>
                <c:pt idx="12">
                  <c:v>460.08812554966096</c:v>
                </c:pt>
                <c:pt idx="13">
                  <c:v>553.3302231688931</c:v>
                </c:pt>
                <c:pt idx="14">
                  <c:v>675.58851585651587</c:v>
                </c:pt>
                <c:pt idx="15">
                  <c:v>856.50802880484093</c:v>
                </c:pt>
                <c:pt idx="16">
                  <c:v>1135.5439946924614</c:v>
                </c:pt>
                <c:pt idx="17">
                  <c:v>1618.6053431935086</c:v>
                </c:pt>
                <c:pt idx="18">
                  <c:v>2569.8095030738691</c:v>
                </c:pt>
                <c:pt idx="19">
                  <c:v>4797.6783730800043</c:v>
                </c:pt>
                <c:pt idx="20">
                  <c:v>5000</c:v>
                </c:pt>
              </c:numCache>
            </c:numRef>
          </c:val>
        </c:ser>
        <c:marker val="1"/>
        <c:axId val="162254848"/>
        <c:axId val="162256768"/>
      </c:lineChart>
      <c:catAx>
        <c:axId val="162254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89988"/>
              <c:y val="0.91341954518458912"/>
            </c:manualLayout>
          </c:layout>
        </c:title>
        <c:numFmt formatCode="General" sourceLinked="1"/>
        <c:tickLblPos val="nextTo"/>
        <c:crossAx val="162256768"/>
        <c:crosses val="autoZero"/>
        <c:auto val="1"/>
        <c:lblAlgn val="ctr"/>
        <c:lblOffset val="100"/>
      </c:catAx>
      <c:valAx>
        <c:axId val="1622567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6E-2"/>
              <c:y val="0.14421978274613809"/>
            </c:manualLayout>
          </c:layout>
        </c:title>
        <c:numFmt formatCode="General" sourceLinked="1"/>
        <c:tickLblPos val="nextTo"/>
        <c:crossAx val="162254848"/>
        <c:crosses val="autoZero"/>
        <c:crossBetween val="between"/>
      </c:valAx>
    </c:plotArea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коэффициента испарения (</a:t>
            </a:r>
            <a:r>
              <a:rPr lang="en-US" sz="1000" baseline="0"/>
              <a:t>Ro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ro!$E$127:$E$147</c:f>
              <c:numCache>
                <c:formatCode>General</c:formatCode>
                <c:ptCount val="21"/>
                <c:pt idx="0">
                  <c:v>515.22526672293316</c:v>
                </c:pt>
                <c:pt idx="1">
                  <c:v>603.88018992264404</c:v>
                </c:pt>
                <c:pt idx="2">
                  <c:v>605.28299963116206</c:v>
                </c:pt>
                <c:pt idx="3">
                  <c:v>594.58191073340663</c:v>
                </c:pt>
                <c:pt idx="4">
                  <c:v>592.67812579311465</c:v>
                </c:pt>
                <c:pt idx="5">
                  <c:v>588.304292888747</c:v>
                </c:pt>
                <c:pt idx="6">
                  <c:v>582.6263353810017</c:v>
                </c:pt>
                <c:pt idx="7">
                  <c:v>571.0289202569187</c:v>
                </c:pt>
                <c:pt idx="8">
                  <c:v>566.24557385243247</c:v>
                </c:pt>
                <c:pt idx="9">
                  <c:v>553.72679992295309</c:v>
                </c:pt>
                <c:pt idx="10">
                  <c:v>554.68265109211427</c:v>
                </c:pt>
                <c:pt idx="11">
                  <c:v>540.69468707917611</c:v>
                </c:pt>
                <c:pt idx="12">
                  <c:v>535.32938804864682</c:v>
                </c:pt>
                <c:pt idx="13">
                  <c:v>526.27231375034262</c:v>
                </c:pt>
                <c:pt idx="14">
                  <c:v>511.06447118578239</c:v>
                </c:pt>
                <c:pt idx="15">
                  <c:v>502.16036322235487</c:v>
                </c:pt>
                <c:pt idx="16">
                  <c:v>492.50155556546537</c:v>
                </c:pt>
                <c:pt idx="17">
                  <c:v>476.78426008690025</c:v>
                </c:pt>
                <c:pt idx="18">
                  <c:v>458.56272442818363</c:v>
                </c:pt>
                <c:pt idx="19">
                  <c:v>444.12558492467531</c:v>
                </c:pt>
                <c:pt idx="20">
                  <c:v>482.99129856479766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ro!$I$127:$I$147</c:f>
              <c:numCache>
                <c:formatCode>General</c:formatCode>
                <c:ptCount val="21"/>
                <c:pt idx="0">
                  <c:v>512.61446275987373</c:v>
                </c:pt>
                <c:pt idx="1">
                  <c:v>596.88390983221223</c:v>
                </c:pt>
                <c:pt idx="2">
                  <c:v>597.93695463835411</c:v>
                </c:pt>
                <c:pt idx="3">
                  <c:v>587.31300313385566</c:v>
                </c:pt>
                <c:pt idx="4">
                  <c:v>585.67950722053104</c:v>
                </c:pt>
                <c:pt idx="5">
                  <c:v>581.37035875087156</c:v>
                </c:pt>
                <c:pt idx="6">
                  <c:v>575.54602358264299</c:v>
                </c:pt>
                <c:pt idx="7">
                  <c:v>564.33734164005182</c:v>
                </c:pt>
                <c:pt idx="8">
                  <c:v>559.58570543379801</c:v>
                </c:pt>
                <c:pt idx="9">
                  <c:v>547.2658394230358</c:v>
                </c:pt>
                <c:pt idx="10">
                  <c:v>548.34679972048673</c:v>
                </c:pt>
                <c:pt idx="11">
                  <c:v>534.99409807469283</c:v>
                </c:pt>
                <c:pt idx="12">
                  <c:v>529.37388779606658</c:v>
                </c:pt>
                <c:pt idx="13">
                  <c:v>520.34468102879669</c:v>
                </c:pt>
                <c:pt idx="14">
                  <c:v>505.66940313215486</c:v>
                </c:pt>
                <c:pt idx="15">
                  <c:v>497.50684426403558</c:v>
                </c:pt>
                <c:pt idx="16">
                  <c:v>487.86727762897482</c:v>
                </c:pt>
                <c:pt idx="17">
                  <c:v>472.7161022891176</c:v>
                </c:pt>
                <c:pt idx="18">
                  <c:v>455.03006575873485</c:v>
                </c:pt>
                <c:pt idx="19">
                  <c:v>441.22291364165494</c:v>
                </c:pt>
                <c:pt idx="20">
                  <c:v>479.75875007418921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ro!$A$27:$A$47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ro!$J$127:$J$147</c:f>
              <c:numCache>
                <c:formatCode>General</c:formatCode>
                <c:ptCount val="21"/>
                <c:pt idx="0">
                  <c:v>517.83607068599258</c:v>
                </c:pt>
                <c:pt idx="1">
                  <c:v>610.87647001307585</c:v>
                </c:pt>
                <c:pt idx="2">
                  <c:v>612.62904462397</c:v>
                </c:pt>
                <c:pt idx="3">
                  <c:v>601.8508183329576</c:v>
                </c:pt>
                <c:pt idx="4">
                  <c:v>599.67674436569826</c:v>
                </c:pt>
                <c:pt idx="5">
                  <c:v>595.23822702662244</c:v>
                </c:pt>
                <c:pt idx="6">
                  <c:v>589.7066471793604</c:v>
                </c:pt>
                <c:pt idx="7">
                  <c:v>577.72049887378557</c:v>
                </c:pt>
                <c:pt idx="8">
                  <c:v>572.90544227106693</c:v>
                </c:pt>
                <c:pt idx="9">
                  <c:v>560.18776042287038</c:v>
                </c:pt>
                <c:pt idx="10">
                  <c:v>561.01850246374181</c:v>
                </c:pt>
                <c:pt idx="11">
                  <c:v>546.39527608365938</c:v>
                </c:pt>
                <c:pt idx="12">
                  <c:v>541.28488830122706</c:v>
                </c:pt>
                <c:pt idx="13">
                  <c:v>532.19994647188855</c:v>
                </c:pt>
                <c:pt idx="14">
                  <c:v>516.45953923940999</c:v>
                </c:pt>
                <c:pt idx="15">
                  <c:v>506.81388218067417</c:v>
                </c:pt>
                <c:pt idx="16">
                  <c:v>497.13583350195591</c:v>
                </c:pt>
                <c:pt idx="17">
                  <c:v>480.85241788468289</c:v>
                </c:pt>
                <c:pt idx="18">
                  <c:v>462.09538309763241</c:v>
                </c:pt>
                <c:pt idx="19">
                  <c:v>447.02825620769568</c:v>
                </c:pt>
                <c:pt idx="20">
                  <c:v>486.22384705540611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pPr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val>
            <c:numRef>
              <c:f>ro!$F$127:$F$147</c:f>
              <c:numCache>
                <c:formatCode>General</c:formatCode>
                <c:ptCount val="21"/>
                <c:pt idx="0">
                  <c:v>446.30355961262717</c:v>
                </c:pt>
                <c:pt idx="1">
                  <c:v>477.8559596139487</c:v>
                </c:pt>
                <c:pt idx="2">
                  <c:v>463.66456261989305</c:v>
                </c:pt>
                <c:pt idx="3">
                  <c:v>450.06411377849219</c:v>
                </c:pt>
                <c:pt idx="4">
                  <c:v>451.81271273786405</c:v>
                </c:pt>
                <c:pt idx="5">
                  <c:v>456.52664483622658</c:v>
                </c:pt>
                <c:pt idx="6">
                  <c:v>429.28174799416831</c:v>
                </c:pt>
                <c:pt idx="7">
                  <c:v>432.53153919946578</c:v>
                </c:pt>
                <c:pt idx="8">
                  <c:v>449.48679181990059</c:v>
                </c:pt>
                <c:pt idx="9">
                  <c:v>432.4155396614259</c:v>
                </c:pt>
                <c:pt idx="10">
                  <c:v>448.46904175826285</c:v>
                </c:pt>
                <c:pt idx="11">
                  <c:v>442.01784892444886</c:v>
                </c:pt>
                <c:pt idx="12">
                  <c:v>429.7823406260577</c:v>
                </c:pt>
                <c:pt idx="13">
                  <c:v>429.30747800099857</c:v>
                </c:pt>
                <c:pt idx="14">
                  <c:v>425.17508273795357</c:v>
                </c:pt>
                <c:pt idx="15">
                  <c:v>421.69775871033721</c:v>
                </c:pt>
                <c:pt idx="16">
                  <c:v>405.17215676538319</c:v>
                </c:pt>
                <c:pt idx="17">
                  <c:v>408.16903785897614</c:v>
                </c:pt>
                <c:pt idx="18">
                  <c:v>400.18589242499138</c:v>
                </c:pt>
                <c:pt idx="19">
                  <c:v>404.67186337147501</c:v>
                </c:pt>
                <c:pt idx="20">
                  <c:v>411.45403014541262</c:v>
                </c:pt>
              </c:numCache>
            </c:numRef>
          </c:val>
        </c:ser>
        <c:marker val="1"/>
        <c:axId val="162443264"/>
        <c:axId val="162445568"/>
      </c:lineChart>
      <c:catAx>
        <c:axId val="162443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89988"/>
              <c:y val="0.91341954518458912"/>
            </c:manualLayout>
          </c:layout>
        </c:title>
        <c:numFmt formatCode="General" sourceLinked="1"/>
        <c:tickLblPos val="nextTo"/>
        <c:crossAx val="162445568"/>
        <c:crosses val="autoZero"/>
        <c:auto val="1"/>
        <c:lblAlgn val="ctr"/>
        <c:lblOffset val="100"/>
      </c:catAx>
      <c:valAx>
        <c:axId val="162445568"/>
        <c:scaling>
          <c:orientation val="minMax"/>
          <c:max val="620"/>
          <c:min val="4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22E-2"/>
            </c:manualLayout>
          </c:layout>
        </c:title>
        <c:numFmt formatCode="General" sourceLinked="1"/>
        <c:tickLblPos val="nextTo"/>
        <c:crossAx val="162443264"/>
        <c:crosses val="autoZero"/>
        <c:crossBetween val="between"/>
      </c:valAx>
    </c:plotArea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от коэффициента испарения (</a:t>
            </a:r>
            <a:r>
              <a:rPr lang="en-US" sz="1000" baseline="0"/>
              <a:t>Ro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ro!$O$27:$O$47</c:f>
              <c:strCache>
                <c:ptCount val="1"/>
                <c:pt idx="0">
                  <c:v>790,24 78,18518519 70,78205128 86,63157895 83,73563218 97,27884615 102,3653846 118,8559322 127,219697 153,6807229 158,8982036 179,8317757 231,417004 255,5694915 312,1257862 411,6728723 487,3038278 628,6073753 697,8501027 724,7887324 1003,574297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ro!$P$151:$P$171</c:f>
              <c:numCache>
                <c:formatCode>General</c:formatCode>
                <c:ptCount val="21"/>
                <c:pt idx="0">
                  <c:v>35000</c:v>
                </c:pt>
                <c:pt idx="1">
                  <c:v>1512.4791666666667</c:v>
                </c:pt>
                <c:pt idx="2">
                  <c:v>1657.851851851852</c:v>
                </c:pt>
                <c:pt idx="3">
                  <c:v>1758.9047619047619</c:v>
                </c:pt>
                <c:pt idx="4">
                  <c:v>1940.9213483146068</c:v>
                </c:pt>
                <c:pt idx="5">
                  <c:v>2120.9803921568628</c:v>
                </c:pt>
                <c:pt idx="6">
                  <c:v>2218.2978723404253</c:v>
                </c:pt>
                <c:pt idx="7">
                  <c:v>2405.36312849162</c:v>
                </c:pt>
                <c:pt idx="8">
                  <c:v>2596.8108108108108</c:v>
                </c:pt>
                <c:pt idx="9">
                  <c:v>2888.9245283018868</c:v>
                </c:pt>
                <c:pt idx="10">
                  <c:v>3134.4433656957931</c:v>
                </c:pt>
                <c:pt idx="11">
                  <c:v>3352.7636363636366</c:v>
                </c:pt>
                <c:pt idx="12">
                  <c:v>3701.2239185750636</c:v>
                </c:pt>
                <c:pt idx="13">
                  <c:v>4030.7247706422017</c:v>
                </c:pt>
                <c:pt idx="14">
                  <c:v>4577.2345415778254</c:v>
                </c:pt>
                <c:pt idx="15">
                  <c:v>5222.2745901639346</c:v>
                </c:pt>
                <c:pt idx="16">
                  <c:v>5877.3643724696358</c:v>
                </c:pt>
                <c:pt idx="17">
                  <c:v>7491.3779999999997</c:v>
                </c:pt>
                <c:pt idx="18">
                  <c:v>9009.2999999999993</c:v>
                </c:pt>
                <c:pt idx="19">
                  <c:v>14812.1</c:v>
                </c:pt>
                <c:pt idx="20">
                  <c:v>29606.989247311827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ro!$S$151:$S$171</c:f>
              <c:numCache>
                <c:formatCode>General</c:formatCode>
                <c:ptCount val="21"/>
                <c:pt idx="0">
                  <c:v>35000</c:v>
                </c:pt>
                <c:pt idx="1">
                  <c:v>1461.5325500001472</c:v>
                </c:pt>
                <c:pt idx="2">
                  <c:v>1616.3005736413013</c:v>
                </c:pt>
                <c:pt idx="3">
                  <c:v>1709.5585768694227</c:v>
                </c:pt>
                <c:pt idx="4">
                  <c:v>1879.8928496000406</c:v>
                </c:pt>
                <c:pt idx="5">
                  <c:v>2060.6210480187506</c:v>
                </c:pt>
                <c:pt idx="6">
                  <c:v>2152.3199894901754</c:v>
                </c:pt>
                <c:pt idx="7">
                  <c:v>2330.8719617372622</c:v>
                </c:pt>
                <c:pt idx="8">
                  <c:v>2515.7586217458288</c:v>
                </c:pt>
                <c:pt idx="9">
                  <c:v>2794.7260697920365</c:v>
                </c:pt>
                <c:pt idx="10">
                  <c:v>3028.4668629759349</c:v>
                </c:pt>
                <c:pt idx="11">
                  <c:v>3240.5573826685218</c:v>
                </c:pt>
                <c:pt idx="12">
                  <c:v>3571.0990177756198</c:v>
                </c:pt>
                <c:pt idx="13">
                  <c:v>3882.1478792348153</c:v>
                </c:pt>
                <c:pt idx="14">
                  <c:v>4404.6784034934444</c:v>
                </c:pt>
                <c:pt idx="15">
                  <c:v>5028.6372323359174</c:v>
                </c:pt>
                <c:pt idx="16">
                  <c:v>5664.6310112432402</c:v>
                </c:pt>
                <c:pt idx="17">
                  <c:v>7223.4189550538122</c:v>
                </c:pt>
                <c:pt idx="18">
                  <c:v>8671.9045293421259</c:v>
                </c:pt>
                <c:pt idx="19">
                  <c:v>14246.603252280234</c:v>
                </c:pt>
                <c:pt idx="20">
                  <c:v>28178.520351626135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ro!$T$151:$T$171</c:f>
              <c:numCache>
                <c:formatCode>General</c:formatCode>
                <c:ptCount val="21"/>
                <c:pt idx="0">
                  <c:v>35000</c:v>
                </c:pt>
                <c:pt idx="1">
                  <c:v>1563.4257833331862</c:v>
                </c:pt>
                <c:pt idx="2">
                  <c:v>1699.4031300624026</c:v>
                </c:pt>
                <c:pt idx="3">
                  <c:v>1808.2509469401011</c:v>
                </c:pt>
                <c:pt idx="4">
                  <c:v>2001.949847029173</c:v>
                </c:pt>
                <c:pt idx="5">
                  <c:v>2181.339736294975</c:v>
                </c:pt>
                <c:pt idx="6">
                  <c:v>2284.2757551906752</c:v>
                </c:pt>
                <c:pt idx="7">
                  <c:v>2479.8542952459779</c:v>
                </c:pt>
                <c:pt idx="8">
                  <c:v>2677.8629998757929</c:v>
                </c:pt>
                <c:pt idx="9">
                  <c:v>2983.1229868117371</c:v>
                </c:pt>
                <c:pt idx="10">
                  <c:v>3240.4198684156513</c:v>
                </c:pt>
                <c:pt idx="11">
                  <c:v>3464.9698900587514</c:v>
                </c:pt>
                <c:pt idx="12">
                  <c:v>3831.3488193745075</c:v>
                </c:pt>
                <c:pt idx="13">
                  <c:v>4179.3016620495882</c:v>
                </c:pt>
                <c:pt idx="14">
                  <c:v>4749.7906796622065</c:v>
                </c:pt>
                <c:pt idx="15">
                  <c:v>5415.9119479919518</c:v>
                </c:pt>
                <c:pt idx="16">
                  <c:v>6090.0977336960314</c:v>
                </c:pt>
                <c:pt idx="17">
                  <c:v>7759.3370449461872</c:v>
                </c:pt>
                <c:pt idx="18">
                  <c:v>9346.6954706578726</c:v>
                </c:pt>
                <c:pt idx="19">
                  <c:v>15377.596747719766</c:v>
                </c:pt>
                <c:pt idx="20">
                  <c:v>31035.458142997519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val>
            <c:numRef>
              <c:f>ro!$P$127:$P$147</c:f>
              <c:numCache>
                <c:formatCode>General</c:formatCode>
                <c:ptCount val="21"/>
                <c:pt idx="0">
                  <c:v>5000</c:v>
                </c:pt>
                <c:pt idx="1">
                  <c:v>136.352</c:v>
                </c:pt>
                <c:pt idx="2">
                  <c:v>142.40199999999999</c:v>
                </c:pt>
                <c:pt idx="3">
                  <c:v>154.86600000000001</c:v>
                </c:pt>
                <c:pt idx="4">
                  <c:v>169.804</c:v>
                </c:pt>
                <c:pt idx="5">
                  <c:v>184.11600000000001</c:v>
                </c:pt>
                <c:pt idx="6">
                  <c:v>205.262</c:v>
                </c:pt>
                <c:pt idx="7">
                  <c:v>229.13399999999999</c:v>
                </c:pt>
                <c:pt idx="8">
                  <c:v>258.85000000000002</c:v>
                </c:pt>
                <c:pt idx="9">
                  <c:v>289.33600000000001</c:v>
                </c:pt>
                <c:pt idx="10">
                  <c:v>330.60199999999998</c:v>
                </c:pt>
                <c:pt idx="11">
                  <c:v>384.72399999999999</c:v>
                </c:pt>
                <c:pt idx="12">
                  <c:v>453.178</c:v>
                </c:pt>
                <c:pt idx="13">
                  <c:v>544.40800000000002</c:v>
                </c:pt>
                <c:pt idx="14">
                  <c:v>664.86400000000003</c:v>
                </c:pt>
                <c:pt idx="15">
                  <c:v>843.58600000000001</c:v>
                </c:pt>
                <c:pt idx="16">
                  <c:v>1117.8579999999999</c:v>
                </c:pt>
                <c:pt idx="17">
                  <c:v>1592.1079999999999</c:v>
                </c:pt>
                <c:pt idx="18">
                  <c:v>2528.7220000000002</c:v>
                </c:pt>
                <c:pt idx="19">
                  <c:v>4767.7380000000003</c:v>
                </c:pt>
                <c:pt idx="20">
                  <c:v>5000</c:v>
                </c:pt>
              </c:numCache>
            </c:numRef>
          </c:val>
        </c:ser>
        <c:marker val="1"/>
        <c:axId val="162541952"/>
        <c:axId val="162544256"/>
      </c:lineChart>
      <c:catAx>
        <c:axId val="1625419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90021"/>
              <c:y val="0.91341954518458912"/>
            </c:manualLayout>
          </c:layout>
        </c:title>
        <c:numFmt formatCode="General" sourceLinked="1"/>
        <c:tickLblPos val="nextTo"/>
        <c:crossAx val="162544256"/>
        <c:crosses val="autoZero"/>
        <c:auto val="1"/>
        <c:lblAlgn val="ctr"/>
        <c:lblOffset val="100"/>
      </c:catAx>
      <c:valAx>
        <c:axId val="162544256"/>
        <c:scaling>
          <c:orientation val="minMax"/>
          <c:max val="1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81E-2"/>
              <c:y val="0.1442197827461382"/>
            </c:manualLayout>
          </c:layout>
        </c:title>
        <c:numFmt formatCode="General" sourceLinked="1"/>
        <c:tickLblPos val="nextTo"/>
        <c:crossAx val="162541952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коэффициента испарения (</a:t>
            </a:r>
            <a:r>
              <a:rPr lang="en-US" sz="1000" baseline="0"/>
              <a:t>Ro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ro!$E$151:$E$171</c:f>
              <c:numCache>
                <c:formatCode>General</c:formatCode>
                <c:ptCount val="21"/>
                <c:pt idx="0">
                  <c:v>416.68476317475972</c:v>
                </c:pt>
                <c:pt idx="1">
                  <c:v>414.51459988776895</c:v>
                </c:pt>
                <c:pt idx="2">
                  <c:v>414.36790237175705</c:v>
                </c:pt>
                <c:pt idx="3">
                  <c:v>415.84083186570882</c:v>
                </c:pt>
                <c:pt idx="4">
                  <c:v>415.98001396724766</c:v>
                </c:pt>
                <c:pt idx="5">
                  <c:v>415.72054274650907</c:v>
                </c:pt>
                <c:pt idx="6">
                  <c:v>415.063763210145</c:v>
                </c:pt>
                <c:pt idx="7">
                  <c:v>415.16306091874816</c:v>
                </c:pt>
                <c:pt idx="8">
                  <c:v>415.29306127359655</c:v>
                </c:pt>
                <c:pt idx="9">
                  <c:v>414.93758352488419</c:v>
                </c:pt>
                <c:pt idx="10">
                  <c:v>415.05528936715098</c:v>
                </c:pt>
                <c:pt idx="11">
                  <c:v>414.38854686234043</c:v>
                </c:pt>
                <c:pt idx="12">
                  <c:v>414.00511719957547</c:v>
                </c:pt>
                <c:pt idx="13">
                  <c:v>413.80146345884867</c:v>
                </c:pt>
                <c:pt idx="14">
                  <c:v>413.67765030517972</c:v>
                </c:pt>
                <c:pt idx="15">
                  <c:v>413.02233267977442</c:v>
                </c:pt>
                <c:pt idx="16">
                  <c:v>413.23197734519584</c:v>
                </c:pt>
                <c:pt idx="17">
                  <c:v>412.77999595177135</c:v>
                </c:pt>
                <c:pt idx="18">
                  <c:v>411.89710373370059</c:v>
                </c:pt>
                <c:pt idx="19">
                  <c:v>411.81224657298816</c:v>
                </c:pt>
                <c:pt idx="20">
                  <c:v>410.56802583138733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ro!$I$151:$I$171</c:f>
              <c:numCache>
                <c:formatCode>General</c:formatCode>
                <c:ptCount val="21"/>
                <c:pt idx="0">
                  <c:v>416.68476317475972</c:v>
                </c:pt>
                <c:pt idx="1">
                  <c:v>413.85191983157205</c:v>
                </c:pt>
                <c:pt idx="2">
                  <c:v>413.70212578307741</c:v>
                </c:pt>
                <c:pt idx="3">
                  <c:v>415.38239572433622</c:v>
                </c:pt>
                <c:pt idx="4">
                  <c:v>415.51176621051997</c:v>
                </c:pt>
                <c:pt idx="5">
                  <c:v>415.19691732451327</c:v>
                </c:pt>
                <c:pt idx="6">
                  <c:v>414.42759527800206</c:v>
                </c:pt>
                <c:pt idx="7">
                  <c:v>414.60801295964541</c:v>
                </c:pt>
                <c:pt idx="8">
                  <c:v>414.79122479541223</c:v>
                </c:pt>
                <c:pt idx="9">
                  <c:v>414.3738070293154</c:v>
                </c:pt>
                <c:pt idx="10">
                  <c:v>414.42807919097442</c:v>
                </c:pt>
                <c:pt idx="11">
                  <c:v>413.79706386998856</c:v>
                </c:pt>
                <c:pt idx="12">
                  <c:v>413.24971168560307</c:v>
                </c:pt>
                <c:pt idx="13">
                  <c:v>413.08573833278029</c:v>
                </c:pt>
                <c:pt idx="14">
                  <c:v>412.97944297531893</c:v>
                </c:pt>
                <c:pt idx="15">
                  <c:v>412.26741187912421</c:v>
                </c:pt>
                <c:pt idx="16">
                  <c:v>412.46188840697852</c:v>
                </c:pt>
                <c:pt idx="17">
                  <c:v>411.98464397908589</c:v>
                </c:pt>
                <c:pt idx="18">
                  <c:v>411.06302457171</c:v>
                </c:pt>
                <c:pt idx="19">
                  <c:v>410.92883241622638</c:v>
                </c:pt>
                <c:pt idx="20">
                  <c:v>409.5359222837231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ro!$J$151:$J$171</c:f>
              <c:numCache>
                <c:formatCode>General</c:formatCode>
                <c:ptCount val="21"/>
                <c:pt idx="0">
                  <c:v>416.68476317475972</c:v>
                </c:pt>
                <c:pt idx="1">
                  <c:v>415.17727994396586</c:v>
                </c:pt>
                <c:pt idx="2">
                  <c:v>415.0336789604367</c:v>
                </c:pt>
                <c:pt idx="3">
                  <c:v>416.29926800708142</c:v>
                </c:pt>
                <c:pt idx="4">
                  <c:v>416.44826172397535</c:v>
                </c:pt>
                <c:pt idx="5">
                  <c:v>416.24416816850487</c:v>
                </c:pt>
                <c:pt idx="6">
                  <c:v>415.69993114228794</c:v>
                </c:pt>
                <c:pt idx="7">
                  <c:v>415.71810887785091</c:v>
                </c:pt>
                <c:pt idx="8">
                  <c:v>415.79489775178087</c:v>
                </c:pt>
                <c:pt idx="9">
                  <c:v>415.50136002045298</c:v>
                </c:pt>
                <c:pt idx="10">
                  <c:v>415.68249954332754</c:v>
                </c:pt>
                <c:pt idx="11">
                  <c:v>414.9800298546923</c:v>
                </c:pt>
                <c:pt idx="12">
                  <c:v>414.76052271354786</c:v>
                </c:pt>
                <c:pt idx="13">
                  <c:v>414.51718858491705</c:v>
                </c:pt>
                <c:pt idx="14">
                  <c:v>414.37585763504052</c:v>
                </c:pt>
                <c:pt idx="15">
                  <c:v>413.77725348042463</c:v>
                </c:pt>
                <c:pt idx="16">
                  <c:v>414.00206628341317</c:v>
                </c:pt>
                <c:pt idx="17">
                  <c:v>413.57534792445682</c:v>
                </c:pt>
                <c:pt idx="18">
                  <c:v>412.73118289569118</c:v>
                </c:pt>
                <c:pt idx="19">
                  <c:v>412.69566072974993</c:v>
                </c:pt>
                <c:pt idx="20">
                  <c:v>411.60012937905157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pPr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ro!$F$151:$F$171</c:f>
              <c:numCache>
                <c:formatCode>General</c:formatCode>
                <c:ptCount val="21"/>
                <c:pt idx="0">
                  <c:v>416.68476317475972</c:v>
                </c:pt>
                <c:pt idx="1">
                  <c:v>397.94324101720309</c:v>
                </c:pt>
                <c:pt idx="2">
                  <c:v>398.4085171350568</c:v>
                </c:pt>
                <c:pt idx="3">
                  <c:v>402.24693150075467</c:v>
                </c:pt>
                <c:pt idx="4">
                  <c:v>400.53880666916177</c:v>
                </c:pt>
                <c:pt idx="5">
                  <c:v>397.32369543099855</c:v>
                </c:pt>
                <c:pt idx="6">
                  <c:v>387.80507980392372</c:v>
                </c:pt>
                <c:pt idx="7">
                  <c:v>392.72778674255454</c:v>
                </c:pt>
                <c:pt idx="8">
                  <c:v>401.31181760727389</c:v>
                </c:pt>
                <c:pt idx="9">
                  <c:v>393.04645429950892</c:v>
                </c:pt>
                <c:pt idx="10">
                  <c:v>390.8411543623003</c:v>
                </c:pt>
                <c:pt idx="11">
                  <c:v>390.05668440354867</c:v>
                </c:pt>
                <c:pt idx="12">
                  <c:v>365.68919257501608</c:v>
                </c:pt>
                <c:pt idx="13">
                  <c:v>382.45544765255767</c:v>
                </c:pt>
                <c:pt idx="14">
                  <c:v>383.10238257651667</c:v>
                </c:pt>
                <c:pt idx="15">
                  <c:v>382.65456035875474</c:v>
                </c:pt>
                <c:pt idx="16">
                  <c:v>376.30738090674549</c:v>
                </c:pt>
                <c:pt idx="17">
                  <c:v>382.80763397314178</c:v>
                </c:pt>
                <c:pt idx="18">
                  <c:v>379.81755257967927</c:v>
                </c:pt>
                <c:pt idx="19">
                  <c:v>360.11813594174339</c:v>
                </c:pt>
                <c:pt idx="20">
                  <c:v>378.38226950658719</c:v>
                </c:pt>
              </c:numCache>
            </c:numRef>
          </c:val>
        </c:ser>
        <c:marker val="1"/>
        <c:axId val="162583296"/>
        <c:axId val="162585600"/>
      </c:lineChart>
      <c:catAx>
        <c:axId val="162583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13546223390021"/>
              <c:y val="0.91341954518458912"/>
            </c:manualLayout>
          </c:layout>
        </c:title>
        <c:numFmt formatCode="General" sourceLinked="1"/>
        <c:tickLblPos val="nextTo"/>
        <c:crossAx val="162585600"/>
        <c:crosses val="autoZero"/>
        <c:auto val="1"/>
        <c:lblAlgn val="ctr"/>
        <c:lblOffset val="100"/>
      </c:catAx>
      <c:valAx>
        <c:axId val="162585600"/>
        <c:scaling>
          <c:orientation val="minMax"/>
          <c:min val="36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261E-2"/>
            </c:manualLayout>
          </c:layout>
        </c:title>
        <c:numFmt formatCode="General" sourceLinked="1"/>
        <c:tickLblPos val="nextTo"/>
        <c:crossAx val="162583296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итераций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Iter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</a:t>
            </a:r>
            <a:r>
              <a:rPr lang="ru-RU" sz="1000" b="1" i="0" u="none" strike="noStrike" baseline="0"/>
              <a:t>от коэффициента испарения (</a:t>
            </a:r>
            <a:r>
              <a:rPr lang="en-US" sz="1000" b="1" i="0" u="none" strike="noStrike" baseline="0"/>
              <a:t>Ro</a:t>
            </a:r>
            <a:r>
              <a:rPr lang="ru-RU" sz="1000" b="1" i="0" u="none" strike="noStrike" baseline="0"/>
              <a:t>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ro!$C$151:$C$171</c:f>
              <c:numCache>
                <c:formatCode>General</c:formatCode>
                <c:ptCount val="21"/>
                <c:pt idx="0">
                  <c:v>2.0000000000000018E-3</c:v>
                </c:pt>
                <c:pt idx="1">
                  <c:v>9.5999999999999974E-2</c:v>
                </c:pt>
                <c:pt idx="2">
                  <c:v>0.10799999999999998</c:v>
                </c:pt>
                <c:pt idx="3">
                  <c:v>0.126</c:v>
                </c:pt>
                <c:pt idx="4">
                  <c:v>0.17800000000000005</c:v>
                </c:pt>
                <c:pt idx="5">
                  <c:v>0.20399999999999996</c:v>
                </c:pt>
                <c:pt idx="6">
                  <c:v>0.28200000000000003</c:v>
                </c:pt>
                <c:pt idx="7">
                  <c:v>0.35799999999999998</c:v>
                </c:pt>
                <c:pt idx="8">
                  <c:v>0.44399999999999995</c:v>
                </c:pt>
                <c:pt idx="9">
                  <c:v>0.53</c:v>
                </c:pt>
                <c:pt idx="10">
                  <c:v>0.61799999999999999</c:v>
                </c:pt>
                <c:pt idx="11">
                  <c:v>0.65999999999999992</c:v>
                </c:pt>
                <c:pt idx="12">
                  <c:v>0.78600000000000003</c:v>
                </c:pt>
                <c:pt idx="13">
                  <c:v>0.872</c:v>
                </c:pt>
                <c:pt idx="14">
                  <c:v>0.93799999999999994</c:v>
                </c:pt>
                <c:pt idx="15">
                  <c:v>0.97599999999999998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0.18600000000000005</c:v>
                </c:pt>
              </c:numCache>
            </c:numRef>
          </c:val>
        </c:ser>
        <c:axId val="162668544"/>
        <c:axId val="162666752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ro!$K$151:$K$171</c:f>
              <c:numCache>
                <c:formatCode>General</c:formatCode>
                <c:ptCount val="21"/>
                <c:pt idx="0">
                  <c:v>700</c:v>
                </c:pt>
                <c:pt idx="1">
                  <c:v>30.583333333333332</c:v>
                </c:pt>
                <c:pt idx="2">
                  <c:v>44.74074074074074</c:v>
                </c:pt>
                <c:pt idx="3">
                  <c:v>35.412698412698411</c:v>
                </c:pt>
                <c:pt idx="4">
                  <c:v>39.224719101123597</c:v>
                </c:pt>
                <c:pt idx="5">
                  <c:v>42.96078431372549</c:v>
                </c:pt>
                <c:pt idx="6">
                  <c:v>48.765957446808514</c:v>
                </c:pt>
                <c:pt idx="7">
                  <c:v>48.424581005586589</c:v>
                </c:pt>
                <c:pt idx="8">
                  <c:v>55.590090090090094</c:v>
                </c:pt>
                <c:pt idx="9">
                  <c:v>58.135849056603774</c:v>
                </c:pt>
                <c:pt idx="10">
                  <c:v>63.142394822006473</c:v>
                </c:pt>
                <c:pt idx="11">
                  <c:v>67.36363636363636</c:v>
                </c:pt>
                <c:pt idx="12">
                  <c:v>74.17302798982189</c:v>
                </c:pt>
                <c:pt idx="13">
                  <c:v>80.777522935779814</c:v>
                </c:pt>
                <c:pt idx="14">
                  <c:v>91.603411513859271</c:v>
                </c:pt>
                <c:pt idx="15">
                  <c:v>104.49795081967213</c:v>
                </c:pt>
                <c:pt idx="16">
                  <c:v>117.64372469635627</c:v>
                </c:pt>
                <c:pt idx="17">
                  <c:v>149.84</c:v>
                </c:pt>
                <c:pt idx="18">
                  <c:v>180.18600000000001</c:v>
                </c:pt>
                <c:pt idx="19">
                  <c:v>296.24200000000002</c:v>
                </c:pt>
                <c:pt idx="20">
                  <c:v>592.13978494623655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ro!$N$151:$N$171</c:f>
              <c:numCache>
                <c:formatCode>General</c:formatCode>
                <c:ptCount val="21"/>
                <c:pt idx="0">
                  <c:v>700</c:v>
                </c:pt>
                <c:pt idx="1">
                  <c:v>29.792516866833079</c:v>
                </c:pt>
                <c:pt idx="2">
                  <c:v>37.332940958372603</c:v>
                </c:pt>
                <c:pt idx="3">
                  <c:v>34.663016918560849</c:v>
                </c:pt>
                <c:pt idx="4">
                  <c:v>38.279664163061767</c:v>
                </c:pt>
                <c:pt idx="5">
                  <c:v>41.995848760590192</c:v>
                </c:pt>
                <c:pt idx="6">
                  <c:v>44.321445435397763</c:v>
                </c:pt>
                <c:pt idx="7">
                  <c:v>47.289260286407909</c:v>
                </c:pt>
                <c:pt idx="8">
                  <c:v>50.777237383007297</c:v>
                </c:pt>
                <c:pt idx="9">
                  <c:v>56.699827955421156</c:v>
                </c:pt>
                <c:pt idx="10">
                  <c:v>61.498441073987635</c:v>
                </c:pt>
                <c:pt idx="11">
                  <c:v>65.65463117380277</c:v>
                </c:pt>
                <c:pt idx="12">
                  <c:v>72.23923198499223</c:v>
                </c:pt>
                <c:pt idx="13">
                  <c:v>78.559154428914596</c:v>
                </c:pt>
                <c:pt idx="14">
                  <c:v>89.063445119123202</c:v>
                </c:pt>
                <c:pt idx="15">
                  <c:v>101.64500475913323</c:v>
                </c:pt>
                <c:pt idx="16">
                  <c:v>114.48571886900817</c:v>
                </c:pt>
                <c:pt idx="17">
                  <c:v>145.91247516622494</c:v>
                </c:pt>
                <c:pt idx="18">
                  <c:v>175.24601931932284</c:v>
                </c:pt>
                <c:pt idx="19">
                  <c:v>287.96227116050375</c:v>
                </c:pt>
                <c:pt idx="20">
                  <c:v>571.13251472819888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ro!$A$151:$A$171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ro!$O$151:$O$171</c:f>
              <c:numCache>
                <c:formatCode>General</c:formatCode>
                <c:ptCount val="21"/>
                <c:pt idx="0">
                  <c:v>700</c:v>
                </c:pt>
                <c:pt idx="1">
                  <c:v>31.374149799833585</c:v>
                </c:pt>
                <c:pt idx="2">
                  <c:v>52.148540523108878</c:v>
                </c:pt>
                <c:pt idx="3">
                  <c:v>36.162379906835973</c:v>
                </c:pt>
                <c:pt idx="4">
                  <c:v>40.169774039185427</c:v>
                </c:pt>
                <c:pt idx="5">
                  <c:v>43.925719866860788</c:v>
                </c:pt>
                <c:pt idx="6">
                  <c:v>53.210469458219265</c:v>
                </c:pt>
                <c:pt idx="7">
                  <c:v>49.559901724765268</c:v>
                </c:pt>
                <c:pt idx="8">
                  <c:v>60.402942797172891</c:v>
                </c:pt>
                <c:pt idx="9">
                  <c:v>59.571870157786392</c:v>
                </c:pt>
                <c:pt idx="10">
                  <c:v>64.786348570025311</c:v>
                </c:pt>
                <c:pt idx="11">
                  <c:v>69.07264155346995</c:v>
                </c:pt>
                <c:pt idx="12">
                  <c:v>76.106823994651549</c:v>
                </c:pt>
                <c:pt idx="13">
                  <c:v>82.995891442645032</c:v>
                </c:pt>
                <c:pt idx="14">
                  <c:v>94.14337790859534</c:v>
                </c:pt>
                <c:pt idx="15">
                  <c:v>107.35089688021102</c:v>
                </c:pt>
                <c:pt idx="16">
                  <c:v>120.80173052370438</c:v>
                </c:pt>
                <c:pt idx="17">
                  <c:v>153.76752483377507</c:v>
                </c:pt>
                <c:pt idx="18">
                  <c:v>185.12598068067717</c:v>
                </c:pt>
                <c:pt idx="19">
                  <c:v>304.52172883949629</c:v>
                </c:pt>
                <c:pt idx="20">
                  <c:v>613.14705516427421</c:v>
                </c:pt>
              </c:numCache>
            </c:numRef>
          </c:val>
        </c:ser>
        <c:marker val="1"/>
        <c:axId val="162658560"/>
        <c:axId val="162664832"/>
      </c:lineChart>
      <c:catAx>
        <c:axId val="1626585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326877829591652"/>
              <c:y val="0.90280883397862899"/>
            </c:manualLayout>
          </c:layout>
        </c:title>
        <c:numFmt formatCode="General" sourceLinked="1"/>
        <c:tickLblPos val="nextTo"/>
        <c:crossAx val="162664832"/>
        <c:crosses val="autoZero"/>
        <c:auto val="1"/>
        <c:lblAlgn val="ctr"/>
        <c:lblOffset val="100"/>
      </c:catAx>
      <c:valAx>
        <c:axId val="162664832"/>
        <c:scaling>
          <c:orientation val="minMax"/>
          <c:max val="4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2.222216701602505E-2"/>
              <c:y val="0.14421978274613864"/>
            </c:manualLayout>
          </c:layout>
        </c:title>
        <c:numFmt formatCode="General" sourceLinked="1"/>
        <c:tickLblPos val="nextTo"/>
        <c:crossAx val="162658560"/>
        <c:crosses val="autoZero"/>
        <c:crossBetween val="between"/>
      </c:valAx>
      <c:valAx>
        <c:axId val="162666752"/>
        <c:scaling>
          <c:orientation val="minMax"/>
          <c:max val="1"/>
        </c:scaling>
        <c:axPos val="r"/>
        <c:numFmt formatCode="General" sourceLinked="1"/>
        <c:tickLblPos val="nextTo"/>
        <c:crossAx val="162668544"/>
        <c:crosses val="max"/>
        <c:crossBetween val="between"/>
      </c:valAx>
      <c:catAx>
        <c:axId val="162668544"/>
        <c:scaling>
          <c:orientation val="minMax"/>
        </c:scaling>
        <c:delete val="1"/>
        <c:axPos val="b"/>
        <c:numFmt formatCode="General" sourceLinked="1"/>
        <c:tickLblPos val="nextTo"/>
        <c:crossAx val="1626667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коэффициента испарения (</a:t>
            </a:r>
            <a:r>
              <a:rPr lang="en-US" sz="1000" b="1" i="0" u="none" strike="noStrike" baseline="0"/>
              <a:t>Ro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ro!$C$151:$C$171</c:f>
              <c:numCache>
                <c:formatCode>General</c:formatCode>
                <c:ptCount val="21"/>
                <c:pt idx="0">
                  <c:v>2.0000000000000018E-3</c:v>
                </c:pt>
                <c:pt idx="1">
                  <c:v>9.5999999999999974E-2</c:v>
                </c:pt>
                <c:pt idx="2">
                  <c:v>0.10799999999999998</c:v>
                </c:pt>
                <c:pt idx="3">
                  <c:v>0.126</c:v>
                </c:pt>
                <c:pt idx="4">
                  <c:v>0.17800000000000005</c:v>
                </c:pt>
                <c:pt idx="5">
                  <c:v>0.20399999999999996</c:v>
                </c:pt>
                <c:pt idx="6">
                  <c:v>0.28200000000000003</c:v>
                </c:pt>
                <c:pt idx="7">
                  <c:v>0.35799999999999998</c:v>
                </c:pt>
                <c:pt idx="8">
                  <c:v>0.44399999999999995</c:v>
                </c:pt>
                <c:pt idx="9">
                  <c:v>0.53</c:v>
                </c:pt>
                <c:pt idx="10">
                  <c:v>0.61799999999999999</c:v>
                </c:pt>
                <c:pt idx="11">
                  <c:v>0.65999999999999992</c:v>
                </c:pt>
                <c:pt idx="12">
                  <c:v>0.78600000000000003</c:v>
                </c:pt>
                <c:pt idx="13">
                  <c:v>0.872</c:v>
                </c:pt>
                <c:pt idx="14">
                  <c:v>0.93799999999999994</c:v>
                </c:pt>
                <c:pt idx="15">
                  <c:v>0.97599999999999998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0.18600000000000005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ro!$C$175:$C$195</c:f>
              <c:numCache>
                <c:formatCode>General</c:formatCode>
                <c:ptCount val="21"/>
                <c:pt idx="0">
                  <c:v>0</c:v>
                </c:pt>
                <c:pt idx="1">
                  <c:v>0.82200000000000006</c:v>
                </c:pt>
                <c:pt idx="2">
                  <c:v>0.878</c:v>
                </c:pt>
                <c:pt idx="3">
                  <c:v>0.91800000000000004</c:v>
                </c:pt>
                <c:pt idx="4">
                  <c:v>0.95199999999999996</c:v>
                </c:pt>
                <c:pt idx="5">
                  <c:v>0.97199999999999998</c:v>
                </c:pt>
                <c:pt idx="6">
                  <c:v>0.98599999999999999</c:v>
                </c:pt>
                <c:pt idx="7">
                  <c:v>0.996</c:v>
                </c:pt>
                <c:pt idx="8">
                  <c:v>0.99199999999999999</c:v>
                </c:pt>
                <c:pt idx="9">
                  <c:v>0.998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0.18600000000000005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ro!$C$200:$C$220</c:f>
              <c:numCache>
                <c:formatCode>General</c:formatCode>
                <c:ptCount val="21"/>
                <c:pt idx="0">
                  <c:v>8.0000000000000071E-3</c:v>
                </c:pt>
                <c:pt idx="1">
                  <c:v>0.71399999999999997</c:v>
                </c:pt>
                <c:pt idx="2">
                  <c:v>0.77200000000000002</c:v>
                </c:pt>
                <c:pt idx="3">
                  <c:v>0.79800000000000004</c:v>
                </c:pt>
                <c:pt idx="4">
                  <c:v>0.88400000000000001</c:v>
                </c:pt>
                <c:pt idx="5">
                  <c:v>0.92800000000000005</c:v>
                </c:pt>
                <c:pt idx="6">
                  <c:v>0.95399999999999996</c:v>
                </c:pt>
                <c:pt idx="7">
                  <c:v>0.98</c:v>
                </c:pt>
                <c:pt idx="8">
                  <c:v>0.99</c:v>
                </c:pt>
                <c:pt idx="9">
                  <c:v>0.99399999999999999</c:v>
                </c:pt>
                <c:pt idx="10">
                  <c:v>0.998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0.17000000000000004</c:v>
                </c:pt>
              </c:numCache>
            </c:numRef>
          </c:val>
        </c:ser>
        <c:marker val="1"/>
        <c:axId val="162696576"/>
        <c:axId val="162707328"/>
      </c:lineChart>
      <c:catAx>
        <c:axId val="1626965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499"/>
              <c:y val="0.89520473875191531"/>
            </c:manualLayout>
          </c:layout>
        </c:title>
        <c:numFmt formatCode="General" sourceLinked="1"/>
        <c:tickLblPos val="nextTo"/>
        <c:crossAx val="162707328"/>
        <c:crosses val="autoZero"/>
        <c:auto val="1"/>
        <c:lblAlgn val="ctr"/>
        <c:lblOffset val="100"/>
        <c:tickLblSkip val="5"/>
      </c:catAx>
      <c:valAx>
        <c:axId val="162707328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2696576"/>
        <c:crosses val="autoZero"/>
        <c:crossBetween val="between"/>
      </c:valAx>
    </c:plotArea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коэффициента испарения (</a:t>
            </a:r>
            <a:r>
              <a:rPr lang="en-US" sz="1000" b="1" i="0" u="none" strike="noStrike" baseline="0"/>
              <a:t>Ro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ro!$K$151:$K$171</c:f>
              <c:numCache>
                <c:formatCode>General</c:formatCode>
                <c:ptCount val="21"/>
                <c:pt idx="0">
                  <c:v>700</c:v>
                </c:pt>
                <c:pt idx="1">
                  <c:v>30.583333333333332</c:v>
                </c:pt>
                <c:pt idx="2">
                  <c:v>44.74074074074074</c:v>
                </c:pt>
                <c:pt idx="3">
                  <c:v>35.412698412698411</c:v>
                </c:pt>
                <c:pt idx="4">
                  <c:v>39.224719101123597</c:v>
                </c:pt>
                <c:pt idx="5">
                  <c:v>42.96078431372549</c:v>
                </c:pt>
                <c:pt idx="6">
                  <c:v>48.765957446808514</c:v>
                </c:pt>
                <c:pt idx="7">
                  <c:v>48.424581005586589</c:v>
                </c:pt>
                <c:pt idx="8">
                  <c:v>55.590090090090094</c:v>
                </c:pt>
                <c:pt idx="9">
                  <c:v>58.135849056603774</c:v>
                </c:pt>
                <c:pt idx="10">
                  <c:v>63.142394822006473</c:v>
                </c:pt>
                <c:pt idx="11">
                  <c:v>67.36363636363636</c:v>
                </c:pt>
                <c:pt idx="12">
                  <c:v>74.17302798982189</c:v>
                </c:pt>
                <c:pt idx="13">
                  <c:v>80.777522935779814</c:v>
                </c:pt>
                <c:pt idx="14">
                  <c:v>91.603411513859271</c:v>
                </c:pt>
                <c:pt idx="15">
                  <c:v>104.49795081967213</c:v>
                </c:pt>
                <c:pt idx="16">
                  <c:v>117.64372469635627</c:v>
                </c:pt>
                <c:pt idx="17">
                  <c:v>149.84</c:v>
                </c:pt>
                <c:pt idx="18">
                  <c:v>180.18600000000001</c:v>
                </c:pt>
                <c:pt idx="19">
                  <c:v>296.24200000000002</c:v>
                </c:pt>
                <c:pt idx="20">
                  <c:v>592.13978494623655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ro!$N$151:$N$171</c:f>
              <c:numCache>
                <c:formatCode>General</c:formatCode>
                <c:ptCount val="21"/>
                <c:pt idx="0">
                  <c:v>700</c:v>
                </c:pt>
                <c:pt idx="1">
                  <c:v>29.792516866833079</c:v>
                </c:pt>
                <c:pt idx="2">
                  <c:v>37.332940958372603</c:v>
                </c:pt>
                <c:pt idx="3">
                  <c:v>34.663016918560849</c:v>
                </c:pt>
                <c:pt idx="4">
                  <c:v>38.279664163061767</c:v>
                </c:pt>
                <c:pt idx="5">
                  <c:v>41.995848760590192</c:v>
                </c:pt>
                <c:pt idx="6">
                  <c:v>44.321445435397763</c:v>
                </c:pt>
                <c:pt idx="7">
                  <c:v>47.289260286407909</c:v>
                </c:pt>
                <c:pt idx="8">
                  <c:v>50.777237383007297</c:v>
                </c:pt>
                <c:pt idx="9">
                  <c:v>56.699827955421156</c:v>
                </c:pt>
                <c:pt idx="10">
                  <c:v>61.498441073987635</c:v>
                </c:pt>
                <c:pt idx="11">
                  <c:v>65.65463117380277</c:v>
                </c:pt>
                <c:pt idx="12">
                  <c:v>72.23923198499223</c:v>
                </c:pt>
                <c:pt idx="13">
                  <c:v>78.559154428914596</c:v>
                </c:pt>
                <c:pt idx="14">
                  <c:v>89.063445119123202</c:v>
                </c:pt>
                <c:pt idx="15">
                  <c:v>101.64500475913323</c:v>
                </c:pt>
                <c:pt idx="16">
                  <c:v>114.48571886900817</c:v>
                </c:pt>
                <c:pt idx="17">
                  <c:v>145.91247516622494</c:v>
                </c:pt>
                <c:pt idx="18">
                  <c:v>175.24601931932284</c:v>
                </c:pt>
                <c:pt idx="19">
                  <c:v>287.96227116050375</c:v>
                </c:pt>
                <c:pt idx="20">
                  <c:v>571.13251472819888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ro!$O$151:$O$171</c:f>
              <c:numCache>
                <c:formatCode>General</c:formatCode>
                <c:ptCount val="21"/>
                <c:pt idx="0">
                  <c:v>700</c:v>
                </c:pt>
                <c:pt idx="1">
                  <c:v>31.374149799833585</c:v>
                </c:pt>
                <c:pt idx="2">
                  <c:v>52.148540523108878</c:v>
                </c:pt>
                <c:pt idx="3">
                  <c:v>36.162379906835973</c:v>
                </c:pt>
                <c:pt idx="4">
                  <c:v>40.169774039185427</c:v>
                </c:pt>
                <c:pt idx="5">
                  <c:v>43.925719866860788</c:v>
                </c:pt>
                <c:pt idx="6">
                  <c:v>53.210469458219265</c:v>
                </c:pt>
                <c:pt idx="7">
                  <c:v>49.559901724765268</c:v>
                </c:pt>
                <c:pt idx="8">
                  <c:v>60.402942797172891</c:v>
                </c:pt>
                <c:pt idx="9">
                  <c:v>59.571870157786392</c:v>
                </c:pt>
                <c:pt idx="10">
                  <c:v>64.786348570025311</c:v>
                </c:pt>
                <c:pt idx="11">
                  <c:v>69.07264155346995</c:v>
                </c:pt>
                <c:pt idx="12">
                  <c:v>76.106823994651549</c:v>
                </c:pt>
                <c:pt idx="13">
                  <c:v>82.995891442645032</c:v>
                </c:pt>
                <c:pt idx="14">
                  <c:v>94.14337790859534</c:v>
                </c:pt>
                <c:pt idx="15">
                  <c:v>107.35089688021102</c:v>
                </c:pt>
                <c:pt idx="16">
                  <c:v>120.80173052370438</c:v>
                </c:pt>
                <c:pt idx="17">
                  <c:v>153.76752483377507</c:v>
                </c:pt>
                <c:pt idx="18">
                  <c:v>185.12598068067717</c:v>
                </c:pt>
                <c:pt idx="19">
                  <c:v>304.52172883949629</c:v>
                </c:pt>
                <c:pt idx="20">
                  <c:v>613.14705516427421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ro!$K$175:$K$195</c:f>
              <c:numCache>
                <c:formatCode>General</c:formatCode>
                <c:ptCount val="21"/>
                <c:pt idx="0">
                  <c:v>700</c:v>
                </c:pt>
                <c:pt idx="1">
                  <c:v>347.08515815085156</c:v>
                </c:pt>
                <c:pt idx="2">
                  <c:v>348.41913439635533</c:v>
                </c:pt>
                <c:pt idx="3">
                  <c:v>318.03050108932462</c:v>
                </c:pt>
                <c:pt idx="4">
                  <c:v>298.09663865546219</c:v>
                </c:pt>
                <c:pt idx="5">
                  <c:v>253.57818930041151</c:v>
                </c:pt>
                <c:pt idx="6">
                  <c:v>221.0446247464503</c:v>
                </c:pt>
                <c:pt idx="7">
                  <c:v>199.71084337349399</c:v>
                </c:pt>
                <c:pt idx="8">
                  <c:v>170.5241935483871</c:v>
                </c:pt>
                <c:pt idx="9">
                  <c:v>157.13026052104209</c:v>
                </c:pt>
                <c:pt idx="10">
                  <c:v>137.59</c:v>
                </c:pt>
                <c:pt idx="11">
                  <c:v>133.66800000000001</c:v>
                </c:pt>
                <c:pt idx="12">
                  <c:v>119.56399999999999</c:v>
                </c:pt>
                <c:pt idx="13">
                  <c:v>107.962</c:v>
                </c:pt>
                <c:pt idx="14">
                  <c:v>109.432</c:v>
                </c:pt>
                <c:pt idx="15">
                  <c:v>109.896</c:v>
                </c:pt>
                <c:pt idx="16">
                  <c:v>125.75350701402806</c:v>
                </c:pt>
                <c:pt idx="17">
                  <c:v>143.25399999999999</c:v>
                </c:pt>
                <c:pt idx="18">
                  <c:v>191.88200000000001</c:v>
                </c:pt>
                <c:pt idx="19">
                  <c:v>297.83999999999997</c:v>
                </c:pt>
                <c:pt idx="20">
                  <c:v>610.09677419354841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ro!$N$175:$N$195</c:f>
              <c:numCache>
                <c:formatCode>General</c:formatCode>
                <c:ptCount val="21"/>
                <c:pt idx="0">
                  <c:v>700</c:v>
                </c:pt>
                <c:pt idx="1">
                  <c:v>314.95907704916965</c:v>
                </c:pt>
                <c:pt idx="2">
                  <c:v>317.2259915878343</c:v>
                </c:pt>
                <c:pt idx="3">
                  <c:v>288.28659242337142</c:v>
                </c:pt>
                <c:pt idx="4">
                  <c:v>269.69760196772847</c:v>
                </c:pt>
                <c:pt idx="5">
                  <c:v>228.31800824885104</c:v>
                </c:pt>
                <c:pt idx="6">
                  <c:v>196.87073039201692</c:v>
                </c:pt>
                <c:pt idx="7">
                  <c:v>178.72831822049636</c:v>
                </c:pt>
                <c:pt idx="8">
                  <c:v>152.45666113805683</c:v>
                </c:pt>
                <c:pt idx="9">
                  <c:v>139.06186556728966</c:v>
                </c:pt>
                <c:pt idx="10">
                  <c:v>123.11887057951868</c:v>
                </c:pt>
                <c:pt idx="11">
                  <c:v>119.62913481412815</c:v>
                </c:pt>
                <c:pt idx="12">
                  <c:v>107.93540007339752</c:v>
                </c:pt>
                <c:pt idx="13">
                  <c:v>98.902819379765702</c:v>
                </c:pt>
                <c:pt idx="14">
                  <c:v>100.12063754607497</c:v>
                </c:pt>
                <c:pt idx="15">
                  <c:v>102.75354187591392</c:v>
                </c:pt>
                <c:pt idx="16">
                  <c:v>118.23799812844372</c:v>
                </c:pt>
                <c:pt idx="17">
                  <c:v>137.24024065405314</c:v>
                </c:pt>
                <c:pt idx="18">
                  <c:v>185.24400833331913</c:v>
                </c:pt>
                <c:pt idx="19">
                  <c:v>286.85473367858924</c:v>
                </c:pt>
                <c:pt idx="20">
                  <c:v>578.31490287313807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ro!$O$175:$O$195</c:f>
              <c:numCache>
                <c:formatCode>General</c:formatCode>
                <c:ptCount val="21"/>
                <c:pt idx="0">
                  <c:v>700</c:v>
                </c:pt>
                <c:pt idx="1">
                  <c:v>379.21123925253346</c:v>
                </c:pt>
                <c:pt idx="2">
                  <c:v>379.61227720487636</c:v>
                </c:pt>
                <c:pt idx="3">
                  <c:v>347.77440975527782</c:v>
                </c:pt>
                <c:pt idx="4">
                  <c:v>326.4956753431959</c:v>
                </c:pt>
                <c:pt idx="5">
                  <c:v>278.838370351972</c:v>
                </c:pt>
                <c:pt idx="6">
                  <c:v>245.21851910088367</c:v>
                </c:pt>
                <c:pt idx="7">
                  <c:v>220.69336852649161</c:v>
                </c:pt>
                <c:pt idx="8">
                  <c:v>188.59172595871738</c:v>
                </c:pt>
                <c:pt idx="9">
                  <c:v>175.19865547479452</c:v>
                </c:pt>
                <c:pt idx="10">
                  <c:v>152.06112942048131</c:v>
                </c:pt>
                <c:pt idx="11">
                  <c:v>147.70686518587186</c:v>
                </c:pt>
                <c:pt idx="12">
                  <c:v>131.19259992660247</c:v>
                </c:pt>
                <c:pt idx="13">
                  <c:v>117.0211806202343</c:v>
                </c:pt>
                <c:pt idx="14">
                  <c:v>118.74336245392503</c:v>
                </c:pt>
                <c:pt idx="15">
                  <c:v>117.03845812408608</c:v>
                </c:pt>
                <c:pt idx="16">
                  <c:v>133.26901589961241</c:v>
                </c:pt>
                <c:pt idx="17">
                  <c:v>149.26775934594684</c:v>
                </c:pt>
                <c:pt idx="18">
                  <c:v>198.51999166668088</c:v>
                </c:pt>
                <c:pt idx="19">
                  <c:v>308.82526632141071</c:v>
                </c:pt>
                <c:pt idx="20">
                  <c:v>641.87864551395876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ro!$K$200:$K$220</c:f>
              <c:numCache>
                <c:formatCode>General</c:formatCode>
                <c:ptCount val="21"/>
                <c:pt idx="0">
                  <c:v>700</c:v>
                </c:pt>
                <c:pt idx="1">
                  <c:v>383.43977591036412</c:v>
                </c:pt>
                <c:pt idx="2">
                  <c:v>380.85751295336786</c:v>
                </c:pt>
                <c:pt idx="3">
                  <c:v>364.14786967418547</c:v>
                </c:pt>
                <c:pt idx="4">
                  <c:v>331.38009049773757</c:v>
                </c:pt>
                <c:pt idx="5">
                  <c:v>311.86422413793105</c:v>
                </c:pt>
                <c:pt idx="6">
                  <c:v>261.1823899371069</c:v>
                </c:pt>
                <c:pt idx="7">
                  <c:v>231.4734693877551</c:v>
                </c:pt>
                <c:pt idx="8">
                  <c:v>207.03636363636363</c:v>
                </c:pt>
                <c:pt idx="9">
                  <c:v>180.55734406438631</c:v>
                </c:pt>
                <c:pt idx="10">
                  <c:v>170.88376753507015</c:v>
                </c:pt>
                <c:pt idx="11">
                  <c:v>147.31200000000001</c:v>
                </c:pt>
                <c:pt idx="12">
                  <c:v>126.346</c:v>
                </c:pt>
                <c:pt idx="13">
                  <c:v>126.274</c:v>
                </c:pt>
                <c:pt idx="14">
                  <c:v>120.202</c:v>
                </c:pt>
                <c:pt idx="15">
                  <c:v>116.322</c:v>
                </c:pt>
                <c:pt idx="16">
                  <c:v>127.998</c:v>
                </c:pt>
                <c:pt idx="17">
                  <c:v>142.19800000000001</c:v>
                </c:pt>
                <c:pt idx="18">
                  <c:v>184.44399999999999</c:v>
                </c:pt>
                <c:pt idx="19">
                  <c:v>296.834</c:v>
                </c:pt>
                <c:pt idx="20">
                  <c:v>560.11764705882354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ro!$N$200:$N$220</c:f>
              <c:numCache>
                <c:formatCode>General</c:formatCode>
                <c:ptCount val="21"/>
                <c:pt idx="0">
                  <c:v>700</c:v>
                </c:pt>
                <c:pt idx="1">
                  <c:v>350.48014310546756</c:v>
                </c:pt>
                <c:pt idx="2">
                  <c:v>348.69231123297988</c:v>
                </c:pt>
                <c:pt idx="3">
                  <c:v>332.42268524752194</c:v>
                </c:pt>
                <c:pt idx="4">
                  <c:v>300.88906451422014</c:v>
                </c:pt>
                <c:pt idx="5">
                  <c:v>280.40461322613453</c:v>
                </c:pt>
                <c:pt idx="6">
                  <c:v>233.37991249421805</c:v>
                </c:pt>
                <c:pt idx="7">
                  <c:v>205.35704616541886</c:v>
                </c:pt>
                <c:pt idx="8">
                  <c:v>183.09569979999452</c:v>
                </c:pt>
                <c:pt idx="9">
                  <c:v>159.5615061861711</c:v>
                </c:pt>
                <c:pt idx="10">
                  <c:v>151.57771399377461</c:v>
                </c:pt>
                <c:pt idx="11">
                  <c:v>129.49880520703519</c:v>
                </c:pt>
                <c:pt idx="12">
                  <c:v>111.41981643324714</c:v>
                </c:pt>
                <c:pt idx="13">
                  <c:v>111.36310477291605</c:v>
                </c:pt>
                <c:pt idx="14">
                  <c:v>108.26790421183486</c:v>
                </c:pt>
                <c:pt idx="15">
                  <c:v>107.11087601203432</c:v>
                </c:pt>
                <c:pt idx="16">
                  <c:v>118.98383922574371</c:v>
                </c:pt>
                <c:pt idx="17">
                  <c:v>137.36873400020451</c:v>
                </c:pt>
                <c:pt idx="18">
                  <c:v>178.02948075628521</c:v>
                </c:pt>
                <c:pt idx="19">
                  <c:v>285.52392342475213</c:v>
                </c:pt>
                <c:pt idx="20">
                  <c:v>529.13909231924026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ro!$O$200:$O$220</c:f>
              <c:numCache>
                <c:formatCode>General</c:formatCode>
                <c:ptCount val="21"/>
                <c:pt idx="0">
                  <c:v>700</c:v>
                </c:pt>
                <c:pt idx="1">
                  <c:v>416.39940871526068</c:v>
                </c:pt>
                <c:pt idx="2">
                  <c:v>413.02271467375584</c:v>
                </c:pt>
                <c:pt idx="3">
                  <c:v>395.873054100849</c:v>
                </c:pt>
                <c:pt idx="4">
                  <c:v>361.871116481255</c:v>
                </c:pt>
                <c:pt idx="5">
                  <c:v>343.32383504972756</c:v>
                </c:pt>
                <c:pt idx="6">
                  <c:v>288.98486737999576</c:v>
                </c:pt>
                <c:pt idx="7">
                  <c:v>257.58989261009134</c:v>
                </c:pt>
                <c:pt idx="8">
                  <c:v>230.97702747273274</c:v>
                </c:pt>
                <c:pt idx="9">
                  <c:v>201.55318194260153</c:v>
                </c:pt>
                <c:pt idx="10">
                  <c:v>190.18982107636569</c:v>
                </c:pt>
                <c:pt idx="11">
                  <c:v>165.12519479296483</c:v>
                </c:pt>
                <c:pt idx="12">
                  <c:v>141.27218356675286</c:v>
                </c:pt>
                <c:pt idx="13">
                  <c:v>141.18489522708396</c:v>
                </c:pt>
                <c:pt idx="14">
                  <c:v>132.13609578816514</c:v>
                </c:pt>
                <c:pt idx="15">
                  <c:v>125.53312398796568</c:v>
                </c:pt>
                <c:pt idx="16">
                  <c:v>137.0121607742563</c:v>
                </c:pt>
                <c:pt idx="17">
                  <c:v>147.0272659997955</c:v>
                </c:pt>
                <c:pt idx="18">
                  <c:v>190.85851924371477</c:v>
                </c:pt>
                <c:pt idx="19">
                  <c:v>308.14407657524788</c:v>
                </c:pt>
                <c:pt idx="20">
                  <c:v>591.09620179840681</c:v>
                </c:pt>
              </c:numCache>
            </c:numRef>
          </c:val>
        </c:ser>
        <c:marker val="1"/>
        <c:axId val="162779904"/>
        <c:axId val="162781824"/>
      </c:lineChart>
      <c:catAx>
        <c:axId val="1627799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499"/>
              <c:y val="0.89520473875191531"/>
            </c:manualLayout>
          </c:layout>
        </c:title>
        <c:numFmt formatCode="General" sourceLinked="1"/>
        <c:tickLblPos val="nextTo"/>
        <c:crossAx val="162781824"/>
        <c:crosses val="autoZero"/>
        <c:auto val="1"/>
        <c:lblAlgn val="ctr"/>
        <c:lblOffset val="100"/>
        <c:tickLblSkip val="5"/>
      </c:catAx>
      <c:valAx>
        <c:axId val="162781824"/>
        <c:scaling>
          <c:orientation val="minMax"/>
          <c:max val="4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2779904"/>
        <c:crosses val="autoZero"/>
        <c:crossBetween val="between"/>
      </c:valAx>
    </c:plotArea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коэффициента испарения (</a:t>
            </a:r>
            <a:r>
              <a:rPr lang="en-US" sz="1000" b="1" i="0" u="none" strike="noStrike" baseline="0"/>
              <a:t>Ro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ro!$P$151:$P$171</c:f>
              <c:numCache>
                <c:formatCode>General</c:formatCode>
                <c:ptCount val="21"/>
                <c:pt idx="0">
                  <c:v>35000</c:v>
                </c:pt>
                <c:pt idx="1">
                  <c:v>1512.4791666666667</c:v>
                </c:pt>
                <c:pt idx="2">
                  <c:v>1657.851851851852</c:v>
                </c:pt>
                <c:pt idx="3">
                  <c:v>1758.9047619047619</c:v>
                </c:pt>
                <c:pt idx="4">
                  <c:v>1940.9213483146068</c:v>
                </c:pt>
                <c:pt idx="5">
                  <c:v>2120.9803921568628</c:v>
                </c:pt>
                <c:pt idx="6">
                  <c:v>2218.2978723404253</c:v>
                </c:pt>
                <c:pt idx="7">
                  <c:v>2405.36312849162</c:v>
                </c:pt>
                <c:pt idx="8">
                  <c:v>2596.8108108108108</c:v>
                </c:pt>
                <c:pt idx="9">
                  <c:v>2888.9245283018868</c:v>
                </c:pt>
                <c:pt idx="10">
                  <c:v>3134.4433656957931</c:v>
                </c:pt>
                <c:pt idx="11">
                  <c:v>3352.7636363636366</c:v>
                </c:pt>
                <c:pt idx="12">
                  <c:v>3701.2239185750636</c:v>
                </c:pt>
                <c:pt idx="13">
                  <c:v>4030.7247706422017</c:v>
                </c:pt>
                <c:pt idx="14">
                  <c:v>4577.2345415778254</c:v>
                </c:pt>
                <c:pt idx="15">
                  <c:v>5222.2745901639346</c:v>
                </c:pt>
                <c:pt idx="16">
                  <c:v>5877.3643724696358</c:v>
                </c:pt>
                <c:pt idx="17">
                  <c:v>7491.3779999999997</c:v>
                </c:pt>
                <c:pt idx="18">
                  <c:v>9009.2999999999993</c:v>
                </c:pt>
                <c:pt idx="19">
                  <c:v>14812.1</c:v>
                </c:pt>
                <c:pt idx="20">
                  <c:v>29606.989247311827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ro!$S$151:$S$171</c:f>
              <c:numCache>
                <c:formatCode>General</c:formatCode>
                <c:ptCount val="21"/>
                <c:pt idx="0">
                  <c:v>35000</c:v>
                </c:pt>
                <c:pt idx="1">
                  <c:v>1461.5325500001472</c:v>
                </c:pt>
                <c:pt idx="2">
                  <c:v>1616.3005736413013</c:v>
                </c:pt>
                <c:pt idx="3">
                  <c:v>1709.5585768694227</c:v>
                </c:pt>
                <c:pt idx="4">
                  <c:v>1879.8928496000406</c:v>
                </c:pt>
                <c:pt idx="5">
                  <c:v>2060.6210480187506</c:v>
                </c:pt>
                <c:pt idx="6">
                  <c:v>2152.3199894901754</c:v>
                </c:pt>
                <c:pt idx="7">
                  <c:v>2330.8719617372622</c:v>
                </c:pt>
                <c:pt idx="8">
                  <c:v>2515.7586217458288</c:v>
                </c:pt>
                <c:pt idx="9">
                  <c:v>2794.7260697920365</c:v>
                </c:pt>
                <c:pt idx="10">
                  <c:v>3028.4668629759349</c:v>
                </c:pt>
                <c:pt idx="11">
                  <c:v>3240.5573826685218</c:v>
                </c:pt>
                <c:pt idx="12">
                  <c:v>3571.0990177756198</c:v>
                </c:pt>
                <c:pt idx="13">
                  <c:v>3882.1478792348153</c:v>
                </c:pt>
                <c:pt idx="14">
                  <c:v>4404.6784034934444</c:v>
                </c:pt>
                <c:pt idx="15">
                  <c:v>5028.6372323359174</c:v>
                </c:pt>
                <c:pt idx="16">
                  <c:v>5664.6310112432402</c:v>
                </c:pt>
                <c:pt idx="17">
                  <c:v>7223.4189550538122</c:v>
                </c:pt>
                <c:pt idx="18">
                  <c:v>8671.9045293421259</c:v>
                </c:pt>
                <c:pt idx="19">
                  <c:v>14246.603252280234</c:v>
                </c:pt>
                <c:pt idx="20">
                  <c:v>28178.520351626135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ro!$T$151:$T$171</c:f>
              <c:numCache>
                <c:formatCode>General</c:formatCode>
                <c:ptCount val="21"/>
                <c:pt idx="0">
                  <c:v>35000</c:v>
                </c:pt>
                <c:pt idx="1">
                  <c:v>1563.4257833331862</c:v>
                </c:pt>
                <c:pt idx="2">
                  <c:v>1699.4031300624026</c:v>
                </c:pt>
                <c:pt idx="3">
                  <c:v>1808.2509469401011</c:v>
                </c:pt>
                <c:pt idx="4">
                  <c:v>2001.949847029173</c:v>
                </c:pt>
                <c:pt idx="5">
                  <c:v>2181.339736294975</c:v>
                </c:pt>
                <c:pt idx="6">
                  <c:v>2284.2757551906752</c:v>
                </c:pt>
                <c:pt idx="7">
                  <c:v>2479.8542952459779</c:v>
                </c:pt>
                <c:pt idx="8">
                  <c:v>2677.8629998757929</c:v>
                </c:pt>
                <c:pt idx="9">
                  <c:v>2983.1229868117371</c:v>
                </c:pt>
                <c:pt idx="10">
                  <c:v>3240.4198684156513</c:v>
                </c:pt>
                <c:pt idx="11">
                  <c:v>3464.9698900587514</c:v>
                </c:pt>
                <c:pt idx="12">
                  <c:v>3831.3488193745075</c:v>
                </c:pt>
                <c:pt idx="13">
                  <c:v>4179.3016620495882</c:v>
                </c:pt>
                <c:pt idx="14">
                  <c:v>4749.7906796622065</c:v>
                </c:pt>
                <c:pt idx="15">
                  <c:v>5415.9119479919518</c:v>
                </c:pt>
                <c:pt idx="16">
                  <c:v>6090.0977336960314</c:v>
                </c:pt>
                <c:pt idx="17">
                  <c:v>7759.3370449461872</c:v>
                </c:pt>
                <c:pt idx="18">
                  <c:v>9346.6954706578726</c:v>
                </c:pt>
                <c:pt idx="19">
                  <c:v>15377.596747719766</c:v>
                </c:pt>
                <c:pt idx="20">
                  <c:v>31035.458142997519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ro!$P$175:$P$195</c:f>
              <c:numCache>
                <c:formatCode>General</c:formatCode>
                <c:ptCount val="21"/>
                <c:pt idx="0">
                  <c:v>35000</c:v>
                </c:pt>
                <c:pt idx="1">
                  <c:v>14013.29197080292</c:v>
                </c:pt>
                <c:pt idx="2">
                  <c:v>14108.592255125284</c:v>
                </c:pt>
                <c:pt idx="3">
                  <c:v>12929.424836601307</c:v>
                </c:pt>
                <c:pt idx="4">
                  <c:v>12216.128151260504</c:v>
                </c:pt>
                <c:pt idx="5">
                  <c:v>10507.981481481482</c:v>
                </c:pt>
                <c:pt idx="6">
                  <c:v>9256.1095334685597</c:v>
                </c:pt>
                <c:pt idx="7">
                  <c:v>8462.5020080321283</c:v>
                </c:pt>
                <c:pt idx="8">
                  <c:v>7347.7943548387093</c:v>
                </c:pt>
                <c:pt idx="9">
                  <c:v>6884.4929859719441</c:v>
                </c:pt>
                <c:pt idx="10">
                  <c:v>6151.1719999999996</c:v>
                </c:pt>
                <c:pt idx="11">
                  <c:v>6082.4620000000004</c:v>
                </c:pt>
                <c:pt idx="12">
                  <c:v>5569.89</c:v>
                </c:pt>
                <c:pt idx="13">
                  <c:v>5176.5619999999999</c:v>
                </c:pt>
                <c:pt idx="14">
                  <c:v>5307.6419999999998</c:v>
                </c:pt>
                <c:pt idx="15">
                  <c:v>5427.7479999999996</c:v>
                </c:pt>
                <c:pt idx="16">
                  <c:v>6234.7595190380762</c:v>
                </c:pt>
                <c:pt idx="17">
                  <c:v>7153.402</c:v>
                </c:pt>
                <c:pt idx="18">
                  <c:v>9594.098</c:v>
                </c:pt>
                <c:pt idx="19">
                  <c:v>14892</c:v>
                </c:pt>
                <c:pt idx="20">
                  <c:v>30504.83870967742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ro!$S$175:$S$195</c:f>
              <c:numCache>
                <c:formatCode>General</c:formatCode>
                <c:ptCount val="21"/>
                <c:pt idx="0">
                  <c:v>35000</c:v>
                </c:pt>
                <c:pt idx="1">
                  <c:v>12747.65177558846</c:v>
                </c:pt>
                <c:pt idx="2">
                  <c:v>12875.631575402855</c:v>
                </c:pt>
                <c:pt idx="3">
                  <c:v>11752.911380865638</c:v>
                </c:pt>
                <c:pt idx="4">
                  <c:v>11087.746675127753</c:v>
                </c:pt>
                <c:pt idx="5">
                  <c:v>9499.5686105772475</c:v>
                </c:pt>
                <c:pt idx="6">
                  <c:v>8290.1452871623605</c:v>
                </c:pt>
                <c:pt idx="7">
                  <c:v>7623.44131718271</c:v>
                </c:pt>
                <c:pt idx="8">
                  <c:v>6623.2734101858168</c:v>
                </c:pt>
                <c:pt idx="9">
                  <c:v>6151.3766291915799</c:v>
                </c:pt>
                <c:pt idx="10">
                  <c:v>5561.7422179415889</c:v>
                </c:pt>
                <c:pt idx="11">
                  <c:v>5505.7182819934169</c:v>
                </c:pt>
                <c:pt idx="12">
                  <c:v>5089.1295786987484</c:v>
                </c:pt>
                <c:pt idx="13">
                  <c:v>4794.0084352553204</c:v>
                </c:pt>
                <c:pt idx="14">
                  <c:v>4910.9880513190474</c:v>
                </c:pt>
                <c:pt idx="15">
                  <c:v>5110.8949429000722</c:v>
                </c:pt>
                <c:pt idx="16">
                  <c:v>5893.057766026559</c:v>
                </c:pt>
                <c:pt idx="17">
                  <c:v>6861.2867647249022</c:v>
                </c:pt>
                <c:pt idx="18">
                  <c:v>9262.1992178248092</c:v>
                </c:pt>
                <c:pt idx="19">
                  <c:v>14342.736683929465</c:v>
                </c:pt>
                <c:pt idx="20">
                  <c:v>28915.745143656903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ro!$T$175:$T$195</c:f>
              <c:numCache>
                <c:formatCode>General</c:formatCode>
                <c:ptCount val="21"/>
                <c:pt idx="0">
                  <c:v>35000</c:v>
                </c:pt>
                <c:pt idx="1">
                  <c:v>15278.932166017381</c:v>
                </c:pt>
                <c:pt idx="2">
                  <c:v>15341.552934847714</c:v>
                </c:pt>
                <c:pt idx="3">
                  <c:v>14105.938292336976</c:v>
                </c:pt>
                <c:pt idx="4">
                  <c:v>13344.509627393254</c:v>
                </c:pt>
                <c:pt idx="5">
                  <c:v>11516.394352385716</c:v>
                </c:pt>
                <c:pt idx="6">
                  <c:v>10222.073779774759</c:v>
                </c:pt>
                <c:pt idx="7">
                  <c:v>9301.5626988815475</c:v>
                </c:pt>
                <c:pt idx="8">
                  <c:v>8072.3152994916018</c:v>
                </c:pt>
                <c:pt idx="9">
                  <c:v>7617.6093427523083</c:v>
                </c:pt>
                <c:pt idx="10">
                  <c:v>6740.6017820584102</c:v>
                </c:pt>
                <c:pt idx="11">
                  <c:v>6659.205718006584</c:v>
                </c:pt>
                <c:pt idx="12">
                  <c:v>6050.6504213012522</c:v>
                </c:pt>
                <c:pt idx="13">
                  <c:v>5559.1155647446794</c:v>
                </c:pt>
                <c:pt idx="14">
                  <c:v>5704.2959486809523</c:v>
                </c:pt>
                <c:pt idx="15">
                  <c:v>5744.6010570999269</c:v>
                </c:pt>
                <c:pt idx="16">
                  <c:v>6576.4612720495934</c:v>
                </c:pt>
                <c:pt idx="17">
                  <c:v>7445.5172352750978</c:v>
                </c:pt>
                <c:pt idx="18">
                  <c:v>9925.9967821751907</c:v>
                </c:pt>
                <c:pt idx="19">
                  <c:v>15441.263316070535</c:v>
                </c:pt>
                <c:pt idx="20">
                  <c:v>32093.932275697938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ro!$P$200:$P$220</c:f>
              <c:numCache>
                <c:formatCode>General</c:formatCode>
                <c:ptCount val="21"/>
                <c:pt idx="0">
                  <c:v>35000</c:v>
                </c:pt>
                <c:pt idx="1">
                  <c:v>11765.330532212885</c:v>
                </c:pt>
                <c:pt idx="2">
                  <c:v>11727.42487046632</c:v>
                </c:pt>
                <c:pt idx="3">
                  <c:v>11300.721804511279</c:v>
                </c:pt>
                <c:pt idx="4">
                  <c:v>10476.049773755656</c:v>
                </c:pt>
                <c:pt idx="5">
                  <c:v>9929.5797413793098</c:v>
                </c:pt>
                <c:pt idx="6">
                  <c:v>8591.7631027253665</c:v>
                </c:pt>
                <c:pt idx="7">
                  <c:v>7819.3306122448976</c:v>
                </c:pt>
                <c:pt idx="8">
                  <c:v>7172.9070707070705</c:v>
                </c:pt>
                <c:pt idx="9">
                  <c:v>6492.1971830985913</c:v>
                </c:pt>
                <c:pt idx="10">
                  <c:v>6399.6793587174352</c:v>
                </c:pt>
                <c:pt idx="11">
                  <c:v>5765.78</c:v>
                </c:pt>
                <c:pt idx="12">
                  <c:v>5295.058</c:v>
                </c:pt>
                <c:pt idx="13">
                  <c:v>5444.2539999999999</c:v>
                </c:pt>
                <c:pt idx="14">
                  <c:v>5445.95</c:v>
                </c:pt>
                <c:pt idx="15">
                  <c:v>5558.5339999999997</c:v>
                </c:pt>
                <c:pt idx="16">
                  <c:v>6227.7079999999996</c:v>
                </c:pt>
                <c:pt idx="17">
                  <c:v>7109.81</c:v>
                </c:pt>
                <c:pt idx="18">
                  <c:v>9222.2000000000007</c:v>
                </c:pt>
                <c:pt idx="19">
                  <c:v>14841.7</c:v>
                </c:pt>
                <c:pt idx="20">
                  <c:v>28005.882352941175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ro!$S$200:$S$220</c:f>
              <c:numCache>
                <c:formatCode>General</c:formatCode>
                <c:ptCount val="21"/>
                <c:pt idx="0">
                  <c:v>35000</c:v>
                </c:pt>
                <c:pt idx="1">
                  <c:v>10808.229456443321</c:v>
                </c:pt>
                <c:pt idx="2">
                  <c:v>10790.776790851267</c:v>
                </c:pt>
                <c:pt idx="3">
                  <c:v>10382.342273141023</c:v>
                </c:pt>
                <c:pt idx="4">
                  <c:v>9585.1238078121478</c:v>
                </c:pt>
                <c:pt idx="5">
                  <c:v>9009.7153860232065</c:v>
                </c:pt>
                <c:pt idx="6">
                  <c:v>7772.7880955926339</c:v>
                </c:pt>
                <c:pt idx="7">
                  <c:v>7044.8732734778941</c:v>
                </c:pt>
                <c:pt idx="8">
                  <c:v>6463.2840064418479</c:v>
                </c:pt>
                <c:pt idx="9">
                  <c:v>5870.6913216319399</c:v>
                </c:pt>
                <c:pt idx="10">
                  <c:v>5813.0208873728243</c:v>
                </c:pt>
                <c:pt idx="11">
                  <c:v>5218.8505004035287</c:v>
                </c:pt>
                <c:pt idx="12">
                  <c:v>4831.8984111620966</c:v>
                </c:pt>
                <c:pt idx="13">
                  <c:v>4978.0624958334865</c:v>
                </c:pt>
                <c:pt idx="14">
                  <c:v>5065.4088806625869</c:v>
                </c:pt>
                <c:pt idx="15">
                  <c:v>5240.0782009507666</c:v>
                </c:pt>
                <c:pt idx="16">
                  <c:v>5905.2104251562469</c:v>
                </c:pt>
                <c:pt idx="17">
                  <c:v>6868.3894649397225</c:v>
                </c:pt>
                <c:pt idx="18">
                  <c:v>8901.4740378142615</c:v>
                </c:pt>
                <c:pt idx="19">
                  <c:v>14276.196171237607</c:v>
                </c:pt>
                <c:pt idx="20">
                  <c:v>26456.954615962011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ro!$T$200:$T$220</c:f>
              <c:numCache>
                <c:formatCode>General</c:formatCode>
                <c:ptCount val="21"/>
                <c:pt idx="0">
                  <c:v>35000</c:v>
                </c:pt>
                <c:pt idx="1">
                  <c:v>12722.431607982449</c:v>
                </c:pt>
                <c:pt idx="2">
                  <c:v>12664.072950081374</c:v>
                </c:pt>
                <c:pt idx="3">
                  <c:v>12219.101335881534</c:v>
                </c:pt>
                <c:pt idx="4">
                  <c:v>11366.975739699164</c:v>
                </c:pt>
                <c:pt idx="5">
                  <c:v>10849.444096735413</c:v>
                </c:pt>
                <c:pt idx="6">
                  <c:v>9410.7381098580991</c:v>
                </c:pt>
                <c:pt idx="7">
                  <c:v>8593.7879510119001</c:v>
                </c:pt>
                <c:pt idx="8">
                  <c:v>7882.5301349722931</c:v>
                </c:pt>
                <c:pt idx="9">
                  <c:v>7113.7030445652426</c:v>
                </c:pt>
                <c:pt idx="10">
                  <c:v>6986.3378300620461</c:v>
                </c:pt>
                <c:pt idx="11">
                  <c:v>6312.7094995964708</c:v>
                </c:pt>
                <c:pt idx="12">
                  <c:v>5758.2175888379033</c:v>
                </c:pt>
                <c:pt idx="13">
                  <c:v>5910.4455041665133</c:v>
                </c:pt>
                <c:pt idx="14">
                  <c:v>5826.4911193374128</c:v>
                </c:pt>
                <c:pt idx="15">
                  <c:v>5876.9897990492327</c:v>
                </c:pt>
                <c:pt idx="16">
                  <c:v>6550.2055748437524</c:v>
                </c:pt>
                <c:pt idx="17">
                  <c:v>7351.2305350602783</c:v>
                </c:pt>
                <c:pt idx="18">
                  <c:v>9542.92596218574</c:v>
                </c:pt>
                <c:pt idx="19">
                  <c:v>15407.203828762395</c:v>
                </c:pt>
                <c:pt idx="20">
                  <c:v>29554.810089920338</c:v>
                </c:pt>
              </c:numCache>
            </c:numRef>
          </c:val>
        </c:ser>
        <c:marker val="1"/>
        <c:axId val="162866304"/>
        <c:axId val="162868224"/>
      </c:lineChart>
      <c:catAx>
        <c:axId val="1628663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21"/>
              <c:y val="0.89520473875191509"/>
            </c:manualLayout>
          </c:layout>
        </c:title>
        <c:numFmt formatCode="General" sourceLinked="1"/>
        <c:tickLblPos val="nextTo"/>
        <c:crossAx val="162868224"/>
        <c:crosses val="autoZero"/>
        <c:auto val="1"/>
        <c:lblAlgn val="ctr"/>
        <c:lblOffset val="100"/>
        <c:tickLblSkip val="5"/>
      </c:catAx>
      <c:valAx>
        <c:axId val="162868224"/>
        <c:scaling>
          <c:orientation val="minMax"/>
          <c:max val="200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087"/>
            </c:manualLayout>
          </c:layout>
        </c:title>
        <c:numFmt formatCode="General" sourceLinked="1"/>
        <c:tickLblPos val="nextTo"/>
        <c:crossAx val="162866304"/>
        <c:crosses val="autoZero"/>
        <c:crossBetween val="between"/>
      </c:valAx>
    </c:plotArea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коэффициента испарения (</a:t>
            </a:r>
            <a:r>
              <a:rPr lang="en-US" sz="1000" b="1" i="0" u="none" strike="noStrike" baseline="0"/>
              <a:t>Ro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ro!$U$175:$U$195</c:f>
              <c:numCache>
                <c:formatCode>General</c:formatCode>
                <c:ptCount val="21"/>
                <c:pt idx="0">
                  <c:v>0</c:v>
                </c:pt>
                <c:pt idx="1">
                  <c:v>5.6569343065693429</c:v>
                </c:pt>
                <c:pt idx="2">
                  <c:v>5.261958997722096</c:v>
                </c:pt>
                <c:pt idx="3">
                  <c:v>4.4008714596949892</c:v>
                </c:pt>
                <c:pt idx="4">
                  <c:v>3.7394957983193278</c:v>
                </c:pt>
                <c:pt idx="5">
                  <c:v>2.7901234567901234</c:v>
                </c:pt>
                <c:pt idx="6">
                  <c:v>2.1338742393509129</c:v>
                </c:pt>
                <c:pt idx="7">
                  <c:v>1.642570281124498</c:v>
                </c:pt>
                <c:pt idx="8">
                  <c:v>1.1693548387096775</c:v>
                </c:pt>
                <c:pt idx="9">
                  <c:v>0.88577154308617234</c:v>
                </c:pt>
                <c:pt idx="10">
                  <c:v>0.59</c:v>
                </c:pt>
                <c:pt idx="11">
                  <c:v>0.442</c:v>
                </c:pt>
                <c:pt idx="12">
                  <c:v>0.26400000000000001</c:v>
                </c:pt>
                <c:pt idx="13">
                  <c:v>0.13</c:v>
                </c:pt>
                <c:pt idx="14">
                  <c:v>7.3999999999999996E-2</c:v>
                </c:pt>
                <c:pt idx="15">
                  <c:v>2.5999999999999999E-2</c:v>
                </c:pt>
                <c:pt idx="16">
                  <c:v>1.6032064128256512E-2</c:v>
                </c:pt>
                <c:pt idx="17">
                  <c:v>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ro!$X$175:$X$195</c:f>
              <c:numCache>
                <c:formatCode>General</c:formatCode>
                <c:ptCount val="21"/>
                <c:pt idx="0">
                  <c:v>0</c:v>
                </c:pt>
                <c:pt idx="1">
                  <c:v>5.0809348072967246</c:v>
                </c:pt>
                <c:pt idx="2">
                  <c:v>4.7385335560775301</c:v>
                </c:pt>
                <c:pt idx="3">
                  <c:v>3.9401589392888696</c:v>
                </c:pt>
                <c:pt idx="4">
                  <c:v>3.3292955522152812</c:v>
                </c:pt>
                <c:pt idx="5">
                  <c:v>2.4576156380322303</c:v>
                </c:pt>
                <c:pt idx="6">
                  <c:v>1.8408331594279415</c:v>
                </c:pt>
                <c:pt idx="7">
                  <c:v>1.4168467249597048</c:v>
                </c:pt>
                <c:pt idx="8">
                  <c:v>0.99023875894234481</c:v>
                </c:pt>
                <c:pt idx="9">
                  <c:v>0.72874957794704132</c:v>
                </c:pt>
                <c:pt idx="10">
                  <c:v>0.47719141734779214</c:v>
                </c:pt>
                <c:pt idx="11">
                  <c:v>0.34652005858401458</c:v>
                </c:pt>
                <c:pt idx="12">
                  <c:v>0.19595712749155869</c:v>
                </c:pt>
                <c:pt idx="13">
                  <c:v>8.4979190589239736E-2</c:v>
                </c:pt>
                <c:pt idx="14">
                  <c:v>3.8340084756129877E-2</c:v>
                </c:pt>
                <c:pt idx="15">
                  <c:v>5.4760287663425146E-3</c:v>
                </c:pt>
                <c:pt idx="16">
                  <c:v>9.7865082137683392E-4</c:v>
                </c:pt>
                <c:pt idx="17">
                  <c:v>-3.3546373173166458E-3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ro!$Y$175:$Y$195</c:f>
              <c:numCache>
                <c:formatCode>General</c:formatCode>
                <c:ptCount val="21"/>
                <c:pt idx="0">
                  <c:v>0</c:v>
                </c:pt>
                <c:pt idx="1">
                  <c:v>6.2329338058419612</c:v>
                </c:pt>
                <c:pt idx="2">
                  <c:v>5.7853844393666618</c:v>
                </c:pt>
                <c:pt idx="3">
                  <c:v>4.8615839801011091</c:v>
                </c:pt>
                <c:pt idx="4">
                  <c:v>4.1496960444233739</c:v>
                </c:pt>
                <c:pt idx="5">
                  <c:v>3.1226312755480166</c:v>
                </c:pt>
                <c:pt idx="6">
                  <c:v>2.4269153192738844</c:v>
                </c:pt>
                <c:pt idx="7">
                  <c:v>1.8682938372892912</c:v>
                </c:pt>
                <c:pt idx="8">
                  <c:v>1.3484709184770103</c:v>
                </c:pt>
                <c:pt idx="9">
                  <c:v>1.0427935082253033</c:v>
                </c:pt>
                <c:pt idx="10">
                  <c:v>0.7028085826522078</c:v>
                </c:pt>
                <c:pt idx="11">
                  <c:v>0.53747994141598543</c:v>
                </c:pt>
                <c:pt idx="12">
                  <c:v>0.33204287250844133</c:v>
                </c:pt>
                <c:pt idx="13">
                  <c:v>0.17502080941076026</c:v>
                </c:pt>
                <c:pt idx="14">
                  <c:v>0.10965991524387012</c:v>
                </c:pt>
                <c:pt idx="15">
                  <c:v>4.652397123365748E-2</c:v>
                </c:pt>
                <c:pt idx="16">
                  <c:v>3.1085477435136191E-2</c:v>
                </c:pt>
                <c:pt idx="17">
                  <c:v>7.3546373173166459E-3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ro!$U$200:$U$220</c:f>
              <c:numCache>
                <c:formatCode>General</c:formatCode>
                <c:ptCount val="21"/>
                <c:pt idx="0">
                  <c:v>0</c:v>
                </c:pt>
                <c:pt idx="1">
                  <c:v>4.6414565826330536</c:v>
                </c:pt>
                <c:pt idx="2">
                  <c:v>4.2720207253886011</c:v>
                </c:pt>
                <c:pt idx="3">
                  <c:v>3.7268170426065161</c:v>
                </c:pt>
                <c:pt idx="4">
                  <c:v>3.0814479638009051</c:v>
                </c:pt>
                <c:pt idx="5">
                  <c:v>2.6099137931034484</c:v>
                </c:pt>
                <c:pt idx="6">
                  <c:v>1.9266247379454926</c:v>
                </c:pt>
                <c:pt idx="7">
                  <c:v>1.489795918367347</c:v>
                </c:pt>
                <c:pt idx="8">
                  <c:v>1.1212121212121211</c:v>
                </c:pt>
                <c:pt idx="9">
                  <c:v>0.80281690140845074</c:v>
                </c:pt>
                <c:pt idx="10">
                  <c:v>0.6352705410821643</c:v>
                </c:pt>
                <c:pt idx="11">
                  <c:v>0.40600000000000003</c:v>
                </c:pt>
                <c:pt idx="12">
                  <c:v>0.23200000000000001</c:v>
                </c:pt>
                <c:pt idx="13">
                  <c:v>0.16</c:v>
                </c:pt>
                <c:pt idx="14">
                  <c:v>8.7999999999999995E-2</c:v>
                </c:pt>
                <c:pt idx="15">
                  <c:v>3.4000000000000002E-2</c:v>
                </c:pt>
                <c:pt idx="16">
                  <c:v>1.7999999999999999E-2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ro!$X$200:$X$220</c:f>
              <c:numCache>
                <c:formatCode>General</c:formatCode>
                <c:ptCount val="21"/>
                <c:pt idx="0">
                  <c:v>0</c:v>
                </c:pt>
                <c:pt idx="1">
                  <c:v>4.2067615775861924</c:v>
                </c:pt>
                <c:pt idx="2">
                  <c:v>3.8741177102446382</c:v>
                </c:pt>
                <c:pt idx="3">
                  <c:v>3.3638578618943136</c:v>
                </c:pt>
                <c:pt idx="4">
                  <c:v>2.7601174979326966</c:v>
                </c:pt>
                <c:pt idx="5">
                  <c:v>2.3065637796488563</c:v>
                </c:pt>
                <c:pt idx="6">
                  <c:v>1.6816719753481246</c:v>
                </c:pt>
                <c:pt idx="7">
                  <c:v>1.2783943529973156</c:v>
                </c:pt>
                <c:pt idx="8">
                  <c:v>0.94759283769023817</c:v>
                </c:pt>
                <c:pt idx="9">
                  <c:v>0.66504927114699874</c:v>
                </c:pt>
                <c:pt idx="10">
                  <c:v>0.52328729694411091</c:v>
                </c:pt>
                <c:pt idx="11">
                  <c:v>0.3149459203154521</c:v>
                </c:pt>
                <c:pt idx="12">
                  <c:v>0.16524959771806616</c:v>
                </c:pt>
                <c:pt idx="13">
                  <c:v>0.10554915317462915</c:v>
                </c:pt>
                <c:pt idx="14">
                  <c:v>5.1596167937976632E-2</c:v>
                </c:pt>
                <c:pt idx="15">
                  <c:v>1.2279100129138295E-2</c:v>
                </c:pt>
                <c:pt idx="16">
                  <c:v>2.0653771679402487E-3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ro!$A$200:$A$220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ro!$Y$200:$Y$220</c:f>
              <c:numCache>
                <c:formatCode>General</c:formatCode>
                <c:ptCount val="21"/>
                <c:pt idx="0">
                  <c:v>0</c:v>
                </c:pt>
                <c:pt idx="1">
                  <c:v>5.0761515876799148</c:v>
                </c:pt>
                <c:pt idx="2">
                  <c:v>4.669923740532564</c:v>
                </c:pt>
                <c:pt idx="3">
                  <c:v>4.0897762233187187</c:v>
                </c:pt>
                <c:pt idx="4">
                  <c:v>3.4027784296691137</c:v>
                </c:pt>
                <c:pt idx="5">
                  <c:v>2.9132638065580405</c:v>
                </c:pt>
                <c:pt idx="6">
                  <c:v>2.1715775005428606</c:v>
                </c:pt>
                <c:pt idx="7">
                  <c:v>1.7011974837373784</c:v>
                </c:pt>
                <c:pt idx="8">
                  <c:v>1.2948314047340042</c:v>
                </c:pt>
                <c:pt idx="9">
                  <c:v>0.94058453166990275</c:v>
                </c:pt>
                <c:pt idx="10">
                  <c:v>0.74725378522021768</c:v>
                </c:pt>
                <c:pt idx="11">
                  <c:v>0.49705407968454796</c:v>
                </c:pt>
                <c:pt idx="12">
                  <c:v>0.29875040228193384</c:v>
                </c:pt>
                <c:pt idx="13">
                  <c:v>0.21445084682537086</c:v>
                </c:pt>
                <c:pt idx="14">
                  <c:v>0.12440383206202335</c:v>
                </c:pt>
                <c:pt idx="15">
                  <c:v>5.5720899870861706E-2</c:v>
                </c:pt>
                <c:pt idx="16">
                  <c:v>3.3934622832059752E-2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62918400"/>
        <c:axId val="162920320"/>
      </c:lineChart>
      <c:catAx>
        <c:axId val="162918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43"/>
              <c:y val="0.89520473875191486"/>
            </c:manualLayout>
          </c:layout>
        </c:title>
        <c:numFmt formatCode="General" sourceLinked="1"/>
        <c:tickLblPos val="nextTo"/>
        <c:crossAx val="162920320"/>
        <c:crosses val="autoZero"/>
        <c:auto val="1"/>
        <c:lblAlgn val="ctr"/>
        <c:lblOffset val="100"/>
        <c:tickLblSkip val="5"/>
      </c:catAx>
      <c:valAx>
        <c:axId val="162920320"/>
        <c:scaling>
          <c:orientation val="minMax"/>
          <c:max val="7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095"/>
            </c:manualLayout>
          </c:layout>
        </c:title>
        <c:numFmt formatCode="General" sourceLinked="1"/>
        <c:tickLblPos val="nextTo"/>
        <c:crossAx val="162918400"/>
        <c:crosses val="autoZero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</a:t>
            </a:r>
            <a:r>
              <a:rPr lang="ru-RU" sz="1000" b="1" i="0" baseline="0"/>
              <a:t>от параметра элитного алгоритма (</a:t>
            </a:r>
            <a:r>
              <a:rPr lang="en-US" sz="1000" b="1" i="0" baseline="0"/>
              <a:t>elit</a:t>
            </a:r>
            <a:r>
              <a:rPr lang="ru-RU" sz="1000" b="1" i="0" baseline="0"/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Ранж'!$N$19:$N$38</c:f>
              <c:numCache>
                <c:formatCode>General</c:formatCode>
                <c:ptCount val="20"/>
                <c:pt idx="0">
                  <c:v>4997.8180000000002</c:v>
                </c:pt>
                <c:pt idx="1">
                  <c:v>4772.5240000000003</c:v>
                </c:pt>
                <c:pt idx="2">
                  <c:v>3698.5360000000001</c:v>
                </c:pt>
                <c:pt idx="3">
                  <c:v>2806.8980000000001</c:v>
                </c:pt>
                <c:pt idx="4">
                  <c:v>2245.2139999999999</c:v>
                </c:pt>
                <c:pt idx="5">
                  <c:v>1888.9839999999999</c:v>
                </c:pt>
                <c:pt idx="6">
                  <c:v>1573.492</c:v>
                </c:pt>
                <c:pt idx="7">
                  <c:v>1358.162</c:v>
                </c:pt>
                <c:pt idx="8">
                  <c:v>1199.1079999999999</c:v>
                </c:pt>
                <c:pt idx="9">
                  <c:v>1064.52</c:v>
                </c:pt>
                <c:pt idx="10">
                  <c:v>940.54399999999998</c:v>
                </c:pt>
                <c:pt idx="11">
                  <c:v>849.67200000000003</c:v>
                </c:pt>
                <c:pt idx="12">
                  <c:v>748.928</c:v>
                </c:pt>
                <c:pt idx="13">
                  <c:v>687.01800000000003</c:v>
                </c:pt>
                <c:pt idx="14">
                  <c:v>636.11199999999997</c:v>
                </c:pt>
                <c:pt idx="15">
                  <c:v>565.37400000000002</c:v>
                </c:pt>
                <c:pt idx="16">
                  <c:v>539.32600000000002</c:v>
                </c:pt>
                <c:pt idx="17">
                  <c:v>499.20400000000001</c:v>
                </c:pt>
                <c:pt idx="18">
                  <c:v>442.41</c:v>
                </c:pt>
                <c:pt idx="19">
                  <c:v>405.88200000000001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Ранж'!$Q$19:$Q$38</c:f>
              <c:numCache>
                <c:formatCode>General</c:formatCode>
                <c:ptCount val="20"/>
                <c:pt idx="0">
                  <c:v>4997.2162355428454</c:v>
                </c:pt>
                <c:pt idx="1">
                  <c:v>4744.243889898471</c:v>
                </c:pt>
                <c:pt idx="2">
                  <c:v>3643.9850449958349</c:v>
                </c:pt>
                <c:pt idx="3">
                  <c:v>2755.0820990998495</c:v>
                </c:pt>
                <c:pt idx="4">
                  <c:v>2205.6783274912891</c:v>
                </c:pt>
                <c:pt idx="5">
                  <c:v>1851.9114384781924</c:v>
                </c:pt>
                <c:pt idx="6">
                  <c:v>1542.4260036707037</c:v>
                </c:pt>
                <c:pt idx="7">
                  <c:v>1328.9171160366297</c:v>
                </c:pt>
                <c:pt idx="8">
                  <c:v>1170.3510809049201</c:v>
                </c:pt>
                <c:pt idx="9">
                  <c:v>1038.3948591956084</c:v>
                </c:pt>
                <c:pt idx="10">
                  <c:v>913.90265714740065</c:v>
                </c:pt>
                <c:pt idx="11">
                  <c:v>825.37160651094393</c:v>
                </c:pt>
                <c:pt idx="12">
                  <c:v>725.63446650825006</c:v>
                </c:pt>
                <c:pt idx="13">
                  <c:v>663.36977182115743</c:v>
                </c:pt>
                <c:pt idx="14">
                  <c:v>613.5021694118343</c:v>
                </c:pt>
                <c:pt idx="15">
                  <c:v>544.27953149718076</c:v>
                </c:pt>
                <c:pt idx="16">
                  <c:v>518.47443718662521</c:v>
                </c:pt>
                <c:pt idx="17">
                  <c:v>478.51793624143824</c:v>
                </c:pt>
                <c:pt idx="18">
                  <c:v>424.07994025008321</c:v>
                </c:pt>
                <c:pt idx="19">
                  <c:v>386.34937452132652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Ранж'!$R$19:$R$38</c:f>
              <c:numCache>
                <c:formatCode>General</c:formatCode>
                <c:ptCount val="20"/>
                <c:pt idx="0">
                  <c:v>4998.419764457155</c:v>
                </c:pt>
                <c:pt idx="1">
                  <c:v>4800.8041101015297</c:v>
                </c:pt>
                <c:pt idx="2">
                  <c:v>3753.0869550041652</c:v>
                </c:pt>
                <c:pt idx="3">
                  <c:v>2858.7139009001507</c:v>
                </c:pt>
                <c:pt idx="4">
                  <c:v>2284.7496725087108</c:v>
                </c:pt>
                <c:pt idx="5">
                  <c:v>1926.0565615218075</c:v>
                </c:pt>
                <c:pt idx="6">
                  <c:v>1604.5579963292962</c:v>
                </c:pt>
                <c:pt idx="7">
                  <c:v>1387.4068839633703</c:v>
                </c:pt>
                <c:pt idx="8">
                  <c:v>1227.8649190950798</c:v>
                </c:pt>
                <c:pt idx="9">
                  <c:v>1090.6451408043915</c:v>
                </c:pt>
                <c:pt idx="10">
                  <c:v>967.18534285259932</c:v>
                </c:pt>
                <c:pt idx="11">
                  <c:v>873.97239348905612</c:v>
                </c:pt>
                <c:pt idx="12">
                  <c:v>772.22153349174994</c:v>
                </c:pt>
                <c:pt idx="13">
                  <c:v>710.66622817884263</c:v>
                </c:pt>
                <c:pt idx="14">
                  <c:v>658.72183058816563</c:v>
                </c:pt>
                <c:pt idx="15">
                  <c:v>586.46846850281929</c:v>
                </c:pt>
                <c:pt idx="16">
                  <c:v>560.17756281337483</c:v>
                </c:pt>
                <c:pt idx="17">
                  <c:v>519.89006375856184</c:v>
                </c:pt>
                <c:pt idx="18">
                  <c:v>460.74005974991684</c:v>
                </c:pt>
                <c:pt idx="19">
                  <c:v>425.41462547867349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</c:spPr>
          </c:marker>
          <c:val>
            <c:numRef>
              <c:f>'Пар Элитн Ранж'!$N$42:$N$61</c:f>
              <c:numCache>
                <c:formatCode>General</c:formatCode>
                <c:ptCount val="20"/>
                <c:pt idx="0">
                  <c:v>9999.9979999999996</c:v>
                </c:pt>
                <c:pt idx="1">
                  <c:v>9998.3860000000004</c:v>
                </c:pt>
                <c:pt idx="2">
                  <c:v>9893.3019999999997</c:v>
                </c:pt>
                <c:pt idx="3">
                  <c:v>9126.0660000000007</c:v>
                </c:pt>
                <c:pt idx="4">
                  <c:v>7834.29</c:v>
                </c:pt>
                <c:pt idx="5">
                  <c:v>6584.75</c:v>
                </c:pt>
                <c:pt idx="6">
                  <c:v>5591.17</c:v>
                </c:pt>
                <c:pt idx="7">
                  <c:v>4934.9139999999998</c:v>
                </c:pt>
                <c:pt idx="8">
                  <c:v>4416.1499999999996</c:v>
                </c:pt>
                <c:pt idx="9">
                  <c:v>3916.152</c:v>
                </c:pt>
                <c:pt idx="10">
                  <c:v>3581.3220000000001</c:v>
                </c:pt>
                <c:pt idx="11">
                  <c:v>3260.9259999999999</c:v>
                </c:pt>
                <c:pt idx="12">
                  <c:v>3015.672</c:v>
                </c:pt>
                <c:pt idx="13">
                  <c:v>2731.982</c:v>
                </c:pt>
                <c:pt idx="14">
                  <c:v>2531.9960000000001</c:v>
                </c:pt>
                <c:pt idx="15">
                  <c:v>2407.0520000000001</c:v>
                </c:pt>
                <c:pt idx="16">
                  <c:v>2234.1239999999998</c:v>
                </c:pt>
                <c:pt idx="17">
                  <c:v>2079.8820000000001</c:v>
                </c:pt>
                <c:pt idx="18">
                  <c:v>1929.914</c:v>
                </c:pt>
                <c:pt idx="19">
                  <c:v>1826.472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Ранж'!$Q$42:$Q$61</c:f>
              <c:numCache>
                <c:formatCode>General</c:formatCode>
                <c:ptCount val="20"/>
                <c:pt idx="0">
                  <c:v>9999.9926453485423</c:v>
                </c:pt>
                <c:pt idx="1">
                  <c:v>9997.8632831376981</c:v>
                </c:pt>
                <c:pt idx="2">
                  <c:v>9874.5271606614133</c:v>
                </c:pt>
                <c:pt idx="3">
                  <c:v>9048.1000264807608</c:v>
                </c:pt>
                <c:pt idx="4">
                  <c:v>7731.731002119137</c:v>
                </c:pt>
                <c:pt idx="5">
                  <c:v>6484.8894032256967</c:v>
                </c:pt>
                <c:pt idx="6">
                  <c:v>5502.0434847428241</c:v>
                </c:pt>
                <c:pt idx="7">
                  <c:v>4851.5374915193133</c:v>
                </c:pt>
                <c:pt idx="8">
                  <c:v>4340.7076662621939</c:v>
                </c:pt>
                <c:pt idx="9">
                  <c:v>3846.2878810134039</c:v>
                </c:pt>
                <c:pt idx="10">
                  <c:v>3514.7014693448809</c:v>
                </c:pt>
                <c:pt idx="11">
                  <c:v>3198.3353527656345</c:v>
                </c:pt>
                <c:pt idx="12">
                  <c:v>2955.6799351833015</c:v>
                </c:pt>
                <c:pt idx="13">
                  <c:v>2677.6183187503548</c:v>
                </c:pt>
                <c:pt idx="14">
                  <c:v>2477.8178104220328</c:v>
                </c:pt>
                <c:pt idx="15">
                  <c:v>2349.4673308266242</c:v>
                </c:pt>
                <c:pt idx="16">
                  <c:v>2180.1176485171413</c:v>
                </c:pt>
                <c:pt idx="17">
                  <c:v>2030.1194944145561</c:v>
                </c:pt>
                <c:pt idx="18">
                  <c:v>1883.4787019733183</c:v>
                </c:pt>
                <c:pt idx="19">
                  <c:v>1780.0129668119321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Ранж'!$R$42:$R$61</c:f>
              <c:numCache>
                <c:formatCode>General</c:formatCode>
                <c:ptCount val="20"/>
                <c:pt idx="0">
                  <c:v>10000.003354651457</c:v>
                </c:pt>
                <c:pt idx="1">
                  <c:v>9998.9087168623028</c:v>
                </c:pt>
                <c:pt idx="2">
                  <c:v>9912.0768393385861</c:v>
                </c:pt>
                <c:pt idx="3">
                  <c:v>9204.0319735192406</c:v>
                </c:pt>
                <c:pt idx="4">
                  <c:v>7936.848997880863</c:v>
                </c:pt>
                <c:pt idx="5">
                  <c:v>6684.6105967743033</c:v>
                </c:pt>
                <c:pt idx="6">
                  <c:v>5680.296515257176</c:v>
                </c:pt>
                <c:pt idx="7">
                  <c:v>5018.2905084806862</c:v>
                </c:pt>
                <c:pt idx="8">
                  <c:v>4491.5923337378053</c:v>
                </c:pt>
                <c:pt idx="9">
                  <c:v>3986.0161189865962</c:v>
                </c:pt>
                <c:pt idx="10">
                  <c:v>3647.9425306551193</c:v>
                </c:pt>
                <c:pt idx="11">
                  <c:v>3323.5166472343653</c:v>
                </c:pt>
                <c:pt idx="12">
                  <c:v>3075.6640648166986</c:v>
                </c:pt>
                <c:pt idx="13">
                  <c:v>2786.3456812496452</c:v>
                </c:pt>
                <c:pt idx="14">
                  <c:v>2586.1741895779674</c:v>
                </c:pt>
                <c:pt idx="15">
                  <c:v>2464.636669173376</c:v>
                </c:pt>
                <c:pt idx="16">
                  <c:v>2288.1303514828583</c:v>
                </c:pt>
                <c:pt idx="17">
                  <c:v>2129.6445055854438</c:v>
                </c:pt>
                <c:pt idx="18">
                  <c:v>1976.3492980266817</c:v>
                </c:pt>
                <c:pt idx="19">
                  <c:v>1872.9310331880679</c:v>
                </c:pt>
              </c:numCache>
            </c:numRef>
          </c:val>
        </c:ser>
        <c:marker val="1"/>
        <c:axId val="163062912"/>
        <c:axId val="163064832"/>
      </c:lineChart>
      <c:catAx>
        <c:axId val="1630629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elit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928104575162781"/>
              <c:y val="0.92068570447767595"/>
            </c:manualLayout>
          </c:layout>
        </c:title>
        <c:numFmt formatCode="General" sourceLinked="1"/>
        <c:tickLblPos val="nextTo"/>
        <c:crossAx val="163064832"/>
        <c:crosses val="autoZero"/>
        <c:auto val="1"/>
        <c:lblAlgn val="ctr"/>
        <c:lblOffset val="100"/>
      </c:catAx>
      <c:valAx>
        <c:axId val="163064832"/>
        <c:scaling>
          <c:orientation val="minMax"/>
          <c:max val="1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81E-2"/>
              <c:y val="0.1442197827461382"/>
            </c:manualLayout>
          </c:layout>
        </c:title>
        <c:numFmt formatCode="General" sourceLinked="1"/>
        <c:tickLblPos val="nextTo"/>
        <c:crossAx val="163062912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Остановка!$M$127:$M$132</c:f>
              <c:numCache>
                <c:formatCode>General</c:formatCode>
                <c:ptCount val="6"/>
                <c:pt idx="1">
                  <c:v>534.64285714285711</c:v>
                </c:pt>
                <c:pt idx="2">
                  <c:v>475.63503649635038</c:v>
                </c:pt>
                <c:pt idx="3">
                  <c:v>398.14673913043481</c:v>
                </c:pt>
                <c:pt idx="4">
                  <c:v>302.05102040816325</c:v>
                </c:pt>
                <c:pt idx="5">
                  <c:v>226.1623246492986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Остановка!$P$127:$P$132</c:f>
              <c:numCache>
                <c:formatCode>General</c:formatCode>
                <c:ptCount val="6"/>
                <c:pt idx="1">
                  <c:v>518.06861590322899</c:v>
                </c:pt>
                <c:pt idx="2">
                  <c:v>459.64435789340871</c:v>
                </c:pt>
                <c:pt idx="3">
                  <c:v>384.94169398866705</c:v>
                </c:pt>
                <c:pt idx="4">
                  <c:v>290.61804745139892</c:v>
                </c:pt>
                <c:pt idx="5">
                  <c:v>218.07782080471267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Остановка!$Q$127:$Q$132</c:f>
              <c:numCache>
                <c:formatCode>General</c:formatCode>
                <c:ptCount val="6"/>
                <c:pt idx="1">
                  <c:v>551.21709838248523</c:v>
                </c:pt>
                <c:pt idx="2">
                  <c:v>491.62571509929205</c:v>
                </c:pt>
                <c:pt idx="3">
                  <c:v>411.35178427220256</c:v>
                </c:pt>
                <c:pt idx="4">
                  <c:v>313.48399336492758</c:v>
                </c:pt>
                <c:pt idx="5">
                  <c:v>234.24682849388452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Остановка!$M$154:$M$159</c:f>
              <c:numCache>
                <c:formatCode>General</c:formatCode>
                <c:ptCount val="6"/>
                <c:pt idx="0">
                  <c:v>3986</c:v>
                </c:pt>
                <c:pt idx="1">
                  <c:v>2060.0158730158732</c:v>
                </c:pt>
                <c:pt idx="2">
                  <c:v>1749.7311827956989</c:v>
                </c:pt>
                <c:pt idx="3">
                  <c:v>730.62474645030431</c:v>
                </c:pt>
                <c:pt idx="4">
                  <c:v>342.02</c:v>
                </c:pt>
                <c:pt idx="5">
                  <c:v>238.636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Остановка!$P$154:$P$159</c:f>
              <c:numCache>
                <c:formatCode>General</c:formatCode>
                <c:ptCount val="6"/>
                <c:pt idx="0">
                  <c:v>3986</c:v>
                </c:pt>
                <c:pt idx="1">
                  <c:v>1897.1653073026878</c:v>
                </c:pt>
                <c:pt idx="2">
                  <c:v>1586.6626164859604</c:v>
                </c:pt>
                <c:pt idx="3">
                  <c:v>649.53846971978066</c:v>
                </c:pt>
                <c:pt idx="4">
                  <c:v>312.66965025405523</c:v>
                </c:pt>
                <c:pt idx="5">
                  <c:v>228.8599216524488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Остановка!$Q$154:$Q$159</c:f>
              <c:numCache>
                <c:formatCode>General</c:formatCode>
                <c:ptCount val="6"/>
                <c:pt idx="0">
                  <c:v>3986</c:v>
                </c:pt>
                <c:pt idx="1">
                  <c:v>2222.8664387290587</c:v>
                </c:pt>
                <c:pt idx="2">
                  <c:v>1912.7997491054375</c:v>
                </c:pt>
                <c:pt idx="3">
                  <c:v>811.71102318082797</c:v>
                </c:pt>
                <c:pt idx="4">
                  <c:v>371.37034974594474</c:v>
                </c:pt>
                <c:pt idx="5">
                  <c:v>248.41207834755119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Остановка!$M$163:$M$168</c:f>
              <c:numCache>
                <c:formatCode>General</c:formatCode>
                <c:ptCount val="6"/>
                <c:pt idx="0">
                  <c:v>3412.6666666666665</c:v>
                </c:pt>
                <c:pt idx="1">
                  <c:v>2491.7605633802818</c:v>
                </c:pt>
                <c:pt idx="2">
                  <c:v>1719.6485788113696</c:v>
                </c:pt>
                <c:pt idx="3">
                  <c:v>738.28370221327964</c:v>
                </c:pt>
                <c:pt idx="4">
                  <c:v>342.16199999999998</c:v>
                </c:pt>
                <c:pt idx="5">
                  <c:v>231.88399999999999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Остановка!$P$163:$P$168</c:f>
              <c:numCache>
                <c:formatCode>General</c:formatCode>
                <c:ptCount val="6"/>
                <c:pt idx="0">
                  <c:v>3279.0391564744241</c:v>
                </c:pt>
                <c:pt idx="1">
                  <c:v>2326.4464544739722</c:v>
                </c:pt>
                <c:pt idx="2">
                  <c:v>1558.09154708301</c:v>
                </c:pt>
                <c:pt idx="3">
                  <c:v>652.28857833762879</c:v>
                </c:pt>
                <c:pt idx="4">
                  <c:v>314.65029536252268</c:v>
                </c:pt>
                <c:pt idx="5">
                  <c:v>224.0540044338166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Остановка!$Q$163:$Q$168</c:f>
              <c:numCache>
                <c:formatCode>General</c:formatCode>
                <c:ptCount val="6"/>
                <c:pt idx="0">
                  <c:v>3546.2941768589089</c:v>
                </c:pt>
                <c:pt idx="1">
                  <c:v>2657.0746722865915</c:v>
                </c:pt>
                <c:pt idx="2">
                  <c:v>1881.2056105397292</c:v>
                </c:pt>
                <c:pt idx="3">
                  <c:v>824.27882608893049</c:v>
                </c:pt>
                <c:pt idx="4">
                  <c:v>369.67370463747727</c:v>
                </c:pt>
                <c:pt idx="5">
                  <c:v>239.71399556618337</c:v>
                </c:pt>
              </c:numCache>
            </c:numRef>
          </c:val>
        </c:ser>
        <c:marker val="1"/>
        <c:axId val="159957760"/>
        <c:axId val="159959680"/>
      </c:lineChart>
      <c:catAx>
        <c:axId val="159957760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43"/>
              <c:y val="0.89520473875191486"/>
            </c:manualLayout>
          </c:layout>
        </c:title>
        <c:numFmt formatCode="General" sourceLinked="1"/>
        <c:tickLblPos val="nextTo"/>
        <c:crossAx val="159959680"/>
        <c:crosses val="autoZero"/>
        <c:auto val="1"/>
        <c:lblAlgn val="ctr"/>
        <c:lblOffset val="100"/>
      </c:catAx>
      <c:valAx>
        <c:axId val="1599596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59957760"/>
        <c:crosses val="max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параметра элитного алгоритма (</a:t>
            </a:r>
            <a:r>
              <a:rPr lang="en-US" sz="1000" baseline="0"/>
              <a:t>elit</a:t>
            </a:r>
            <a:r>
              <a:rPr lang="ru-RU" sz="1000" baseline="0"/>
              <a:t>)</a:t>
            </a:r>
            <a:endParaRPr lang="ru-RU" sz="100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Ранж'!$E$19:$E$38</c:f>
              <c:numCache>
                <c:formatCode>General</c:formatCode>
                <c:ptCount val="20"/>
                <c:pt idx="0">
                  <c:v>490.57817320634985</c:v>
                </c:pt>
                <c:pt idx="1">
                  <c:v>457.85338304955593</c:v>
                </c:pt>
                <c:pt idx="2">
                  <c:v>457.97091522163771</c:v>
                </c:pt>
                <c:pt idx="3">
                  <c:v>465.7737569413186</c:v>
                </c:pt>
                <c:pt idx="4">
                  <c:v>475.60599299843727</c:v>
                </c:pt>
                <c:pt idx="5">
                  <c:v>481.61738330957775</c:v>
                </c:pt>
                <c:pt idx="6">
                  <c:v>494.27677532635488</c:v>
                </c:pt>
                <c:pt idx="7">
                  <c:v>504.11568566906271</c:v>
                </c:pt>
                <c:pt idx="8">
                  <c:v>510.94179823106776</c:v>
                </c:pt>
                <c:pt idx="9">
                  <c:v>516.88342242004637</c:v>
                </c:pt>
                <c:pt idx="10">
                  <c:v>529.90330564830685</c:v>
                </c:pt>
                <c:pt idx="11">
                  <c:v>533.76249994837212</c:v>
                </c:pt>
                <c:pt idx="12">
                  <c:v>541.70526020282114</c:v>
                </c:pt>
                <c:pt idx="13">
                  <c:v>549.23539275821645</c:v>
                </c:pt>
                <c:pt idx="14">
                  <c:v>548.81147011118117</c:v>
                </c:pt>
                <c:pt idx="15">
                  <c:v>557.51231649095655</c:v>
                </c:pt>
                <c:pt idx="16">
                  <c:v>565.49956176113108</c:v>
                </c:pt>
                <c:pt idx="17">
                  <c:v>572.08195570662474</c:v>
                </c:pt>
                <c:pt idx="18">
                  <c:v>570.67050873829101</c:v>
                </c:pt>
                <c:pt idx="19">
                  <c:v>582.6740415291008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Ранж'!$I$19:$I$38</c:f>
              <c:numCache>
                <c:formatCode>General</c:formatCode>
                <c:ptCount val="20"/>
                <c:pt idx="0">
                  <c:v>486.57968894857436</c:v>
                </c:pt>
                <c:pt idx="1">
                  <c:v>454.54397640661057</c:v>
                </c:pt>
                <c:pt idx="2">
                  <c:v>454.45761239028701</c:v>
                </c:pt>
                <c:pt idx="3">
                  <c:v>461.94275695445788</c:v>
                </c:pt>
                <c:pt idx="4">
                  <c:v>471.60251587981912</c:v>
                </c:pt>
                <c:pt idx="5">
                  <c:v>477.17053508080249</c:v>
                </c:pt>
                <c:pt idx="6">
                  <c:v>489.32521732816298</c:v>
                </c:pt>
                <c:pt idx="7">
                  <c:v>498.87965015133392</c:v>
                </c:pt>
                <c:pt idx="8">
                  <c:v>505.21305036732724</c:v>
                </c:pt>
                <c:pt idx="9">
                  <c:v>511.73051826752175</c:v>
                </c:pt>
                <c:pt idx="10">
                  <c:v>523.94638021190985</c:v>
                </c:pt>
                <c:pt idx="11">
                  <c:v>527.71329682375631</c:v>
                </c:pt>
                <c:pt idx="12">
                  <c:v>535.19695147429809</c:v>
                </c:pt>
                <c:pt idx="13">
                  <c:v>542.87100292060825</c:v>
                </c:pt>
                <c:pt idx="14">
                  <c:v>542.49950677347965</c:v>
                </c:pt>
                <c:pt idx="15">
                  <c:v>550.75077379147433</c:v>
                </c:pt>
                <c:pt idx="16">
                  <c:v>558.30974556119213</c:v>
                </c:pt>
                <c:pt idx="17">
                  <c:v>564.93970239800137</c:v>
                </c:pt>
                <c:pt idx="18">
                  <c:v>563.97185063850418</c:v>
                </c:pt>
                <c:pt idx="19">
                  <c:v>575.33950787582455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Ранж'!$J$19:$J$38</c:f>
              <c:numCache>
                <c:formatCode>General</c:formatCode>
                <c:ptCount val="20"/>
                <c:pt idx="0">
                  <c:v>494.57665746412533</c:v>
                </c:pt>
                <c:pt idx="1">
                  <c:v>461.16278969250129</c:v>
                </c:pt>
                <c:pt idx="2">
                  <c:v>461.48421805298841</c:v>
                </c:pt>
                <c:pt idx="3">
                  <c:v>469.60475692817931</c:v>
                </c:pt>
                <c:pt idx="4">
                  <c:v>479.60947011705542</c:v>
                </c:pt>
                <c:pt idx="5">
                  <c:v>486.064231538353</c:v>
                </c:pt>
                <c:pt idx="6">
                  <c:v>499.22833332454678</c:v>
                </c:pt>
                <c:pt idx="7">
                  <c:v>509.35172118679151</c:v>
                </c:pt>
                <c:pt idx="8">
                  <c:v>516.67054609480829</c:v>
                </c:pt>
                <c:pt idx="9">
                  <c:v>522.03632657257106</c:v>
                </c:pt>
                <c:pt idx="10">
                  <c:v>535.86023108470386</c:v>
                </c:pt>
                <c:pt idx="11">
                  <c:v>539.81170307298794</c:v>
                </c:pt>
                <c:pt idx="12">
                  <c:v>548.21356893134418</c:v>
                </c:pt>
                <c:pt idx="13">
                  <c:v>555.59978259582465</c:v>
                </c:pt>
                <c:pt idx="14">
                  <c:v>555.12343344888268</c:v>
                </c:pt>
                <c:pt idx="15">
                  <c:v>564.27385919043877</c:v>
                </c:pt>
                <c:pt idx="16">
                  <c:v>572.68937796107002</c:v>
                </c:pt>
                <c:pt idx="17">
                  <c:v>579.22420901524811</c:v>
                </c:pt>
                <c:pt idx="18">
                  <c:v>577.36916683807783</c:v>
                </c:pt>
                <c:pt idx="19">
                  <c:v>590.00857518237706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</c:spPr>
          </c:marker>
          <c:val>
            <c:numRef>
              <c:f>'Пар Элитн Ранж'!$E$42:$E$61</c:f>
              <c:numCache>
                <c:formatCode>General</c:formatCode>
                <c:ptCount val="20"/>
                <c:pt idx="0">
                  <c:v>449.47384515645228</c:v>
                </c:pt>
                <c:pt idx="1">
                  <c:v>424.37560059715412</c:v>
                </c:pt>
                <c:pt idx="2">
                  <c:v>414.41466402401028</c:v>
                </c:pt>
                <c:pt idx="3">
                  <c:v>414.96191658195244</c:v>
                </c:pt>
                <c:pt idx="4">
                  <c:v>416.5099273782634</c:v>
                </c:pt>
                <c:pt idx="5">
                  <c:v>420.3754036461811</c:v>
                </c:pt>
                <c:pt idx="6">
                  <c:v>425.19933276617934</c:v>
                </c:pt>
                <c:pt idx="7">
                  <c:v>428.31498851121006</c:v>
                </c:pt>
                <c:pt idx="8">
                  <c:v>433.76226610163047</c:v>
                </c:pt>
                <c:pt idx="9">
                  <c:v>437.62870283572994</c:v>
                </c:pt>
                <c:pt idx="10">
                  <c:v>444.67144477269392</c:v>
                </c:pt>
                <c:pt idx="11">
                  <c:v>446.23966026887217</c:v>
                </c:pt>
                <c:pt idx="12">
                  <c:v>452.58967535232557</c:v>
                </c:pt>
                <c:pt idx="13">
                  <c:v>459.06050052908864</c:v>
                </c:pt>
                <c:pt idx="14">
                  <c:v>462.37580010911671</c:v>
                </c:pt>
                <c:pt idx="15">
                  <c:v>466.32217562765589</c:v>
                </c:pt>
                <c:pt idx="16">
                  <c:v>472.98273663948919</c:v>
                </c:pt>
                <c:pt idx="17">
                  <c:v>475.6811960532678</c:v>
                </c:pt>
                <c:pt idx="18">
                  <c:v>478.91781834887689</c:v>
                </c:pt>
                <c:pt idx="19">
                  <c:v>481.61128558469187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Ранж'!$I$42:$I$61</c:f>
              <c:numCache>
                <c:formatCode>General</c:formatCode>
                <c:ptCount val="20"/>
                <c:pt idx="0">
                  <c:v>447.17051998542257</c:v>
                </c:pt>
                <c:pt idx="1">
                  <c:v>422.53773017785278</c:v>
                </c:pt>
                <c:pt idx="2">
                  <c:v>412.61190849757446</c:v>
                </c:pt>
                <c:pt idx="3">
                  <c:v>413.00720620123877</c:v>
                </c:pt>
                <c:pt idx="4">
                  <c:v>414.61059263529273</c:v>
                </c:pt>
                <c:pt idx="5">
                  <c:v>418.31523217099328</c:v>
                </c:pt>
                <c:pt idx="6">
                  <c:v>422.90354588602389</c:v>
                </c:pt>
                <c:pt idx="7">
                  <c:v>426.04704023084298</c:v>
                </c:pt>
                <c:pt idx="8">
                  <c:v>431.18630417141031</c:v>
                </c:pt>
                <c:pt idx="9">
                  <c:v>434.84003737775271</c:v>
                </c:pt>
                <c:pt idx="10">
                  <c:v>441.86421889163773</c:v>
                </c:pt>
                <c:pt idx="11">
                  <c:v>443.33025806541599</c:v>
                </c:pt>
                <c:pt idx="12">
                  <c:v>449.48912653738279</c:v>
                </c:pt>
                <c:pt idx="13">
                  <c:v>455.84076208901325</c:v>
                </c:pt>
                <c:pt idx="14">
                  <c:v>458.85836710647538</c:v>
                </c:pt>
                <c:pt idx="15">
                  <c:v>462.62558984866786</c:v>
                </c:pt>
                <c:pt idx="16">
                  <c:v>469.04516837238998</c:v>
                </c:pt>
                <c:pt idx="17">
                  <c:v>471.91337536315064</c:v>
                </c:pt>
                <c:pt idx="18">
                  <c:v>474.78949832575302</c:v>
                </c:pt>
                <c:pt idx="19">
                  <c:v>477.353452715446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Ранж'!$J$42:$J$61</c:f>
              <c:numCache>
                <c:formatCode>General</c:formatCode>
                <c:ptCount val="20"/>
                <c:pt idx="0">
                  <c:v>451.777170327482</c:v>
                </c:pt>
                <c:pt idx="1">
                  <c:v>426.21347101645546</c:v>
                </c:pt>
                <c:pt idx="2">
                  <c:v>416.2174195504461</c:v>
                </c:pt>
                <c:pt idx="3">
                  <c:v>416.9166269626661</c:v>
                </c:pt>
                <c:pt idx="4">
                  <c:v>418.40926212123406</c:v>
                </c:pt>
                <c:pt idx="5">
                  <c:v>422.43557512136891</c:v>
                </c:pt>
                <c:pt idx="6">
                  <c:v>427.49511964633479</c:v>
                </c:pt>
                <c:pt idx="7">
                  <c:v>430.58293679157714</c:v>
                </c:pt>
                <c:pt idx="8">
                  <c:v>436.33822803185063</c:v>
                </c:pt>
                <c:pt idx="9">
                  <c:v>440.41736829370717</c:v>
                </c:pt>
                <c:pt idx="10">
                  <c:v>447.4786706537501</c:v>
                </c:pt>
                <c:pt idx="11">
                  <c:v>449.14906247232835</c:v>
                </c:pt>
                <c:pt idx="12">
                  <c:v>455.69022416726835</c:v>
                </c:pt>
                <c:pt idx="13">
                  <c:v>462.28023896916403</c:v>
                </c:pt>
                <c:pt idx="14">
                  <c:v>465.89323311175804</c:v>
                </c:pt>
                <c:pt idx="15">
                  <c:v>470.01876140664393</c:v>
                </c:pt>
                <c:pt idx="16">
                  <c:v>476.9203049065884</c:v>
                </c:pt>
                <c:pt idx="17">
                  <c:v>479.44901674338496</c:v>
                </c:pt>
                <c:pt idx="18">
                  <c:v>483.04613837200077</c:v>
                </c:pt>
                <c:pt idx="19">
                  <c:v>485.86911845393774</c:v>
                </c:pt>
              </c:numCache>
            </c:numRef>
          </c:val>
        </c:ser>
        <c:marker val="1"/>
        <c:axId val="163195520"/>
        <c:axId val="163201792"/>
      </c:lineChart>
      <c:catAx>
        <c:axId val="163195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elit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52776763831674"/>
              <c:y val="0.91341967499964138"/>
            </c:manualLayout>
          </c:layout>
        </c:title>
        <c:numFmt formatCode="General" sourceLinked="1"/>
        <c:tickLblPos val="nextTo"/>
        <c:crossAx val="163201792"/>
        <c:crosses val="autoZero"/>
        <c:auto val="1"/>
        <c:lblAlgn val="ctr"/>
        <c:lblOffset val="100"/>
      </c:catAx>
      <c:valAx>
        <c:axId val="163201792"/>
        <c:scaling>
          <c:orientation val="minMax"/>
          <c:max val="600"/>
          <c:min val="4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3195520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</a:t>
            </a:r>
            <a:r>
              <a:rPr lang="ru-RU" sz="1000" b="1" i="0" u="none" strike="noStrike" baseline="0"/>
              <a:t>от параметра рангового алгоритма (</a:t>
            </a:r>
            <a:r>
              <a:rPr lang="en-US" sz="1000" b="1" i="0" u="none" strike="noStrike" baseline="0"/>
              <a:t>rang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Ранж'!$N$98:$N$117</c:f>
              <c:numCache>
                <c:formatCode>General</c:formatCode>
                <c:ptCount val="20"/>
                <c:pt idx="0">
                  <c:v>4997.2299999999996</c:v>
                </c:pt>
                <c:pt idx="1">
                  <c:v>4790.7920000000004</c:v>
                </c:pt>
                <c:pt idx="2">
                  <c:v>3375.7359999999999</c:v>
                </c:pt>
                <c:pt idx="3">
                  <c:v>2544.96</c:v>
                </c:pt>
                <c:pt idx="4">
                  <c:v>2210.5659999999998</c:v>
                </c:pt>
                <c:pt idx="5">
                  <c:v>2131.2339999999999</c:v>
                </c:pt>
                <c:pt idx="6">
                  <c:v>2177.6379999999999</c:v>
                </c:pt>
                <c:pt idx="7">
                  <c:v>2323.2640000000001</c:v>
                </c:pt>
                <c:pt idx="8">
                  <c:v>2546.42</c:v>
                </c:pt>
                <c:pt idx="9">
                  <c:v>2795.61</c:v>
                </c:pt>
                <c:pt idx="10">
                  <c:v>3238.1219999999998</c:v>
                </c:pt>
                <c:pt idx="11">
                  <c:v>3568.55</c:v>
                </c:pt>
                <c:pt idx="12">
                  <c:v>3861.9639999999999</c:v>
                </c:pt>
                <c:pt idx="13">
                  <c:v>4073.39</c:v>
                </c:pt>
                <c:pt idx="14">
                  <c:v>4293.0140000000001</c:v>
                </c:pt>
                <c:pt idx="15">
                  <c:v>4461.76</c:v>
                </c:pt>
                <c:pt idx="16">
                  <c:v>4570.2560000000003</c:v>
                </c:pt>
                <c:pt idx="17">
                  <c:v>4654.9620000000004</c:v>
                </c:pt>
                <c:pt idx="18">
                  <c:v>4734.5140000000001</c:v>
                </c:pt>
                <c:pt idx="19">
                  <c:v>4781.7299999999996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Ранж'!$Q$98:$Q$117</c:f>
              <c:numCache>
                <c:formatCode>General</c:formatCode>
                <c:ptCount val="20"/>
                <c:pt idx="0">
                  <c:v>4996.5357910172434</c:v>
                </c:pt>
                <c:pt idx="1">
                  <c:v>4765.3749905640889</c:v>
                </c:pt>
                <c:pt idx="2">
                  <c:v>3323.3463994555664</c:v>
                </c:pt>
                <c:pt idx="3">
                  <c:v>2504.1621195348348</c:v>
                </c:pt>
                <c:pt idx="4">
                  <c:v>2173.6058461625744</c:v>
                </c:pt>
                <c:pt idx="5">
                  <c:v>2096.9734847570644</c:v>
                </c:pt>
                <c:pt idx="6">
                  <c:v>2143.1940580128471</c:v>
                </c:pt>
                <c:pt idx="7">
                  <c:v>2287.4006540978385</c:v>
                </c:pt>
                <c:pt idx="8">
                  <c:v>2508.674423390436</c:v>
                </c:pt>
                <c:pt idx="9">
                  <c:v>2756.0335054683378</c:v>
                </c:pt>
                <c:pt idx="10">
                  <c:v>3190.495398688221</c:v>
                </c:pt>
                <c:pt idx="11">
                  <c:v>3520.4717483917398</c:v>
                </c:pt>
                <c:pt idx="12">
                  <c:v>3809.280593714187</c:v>
                </c:pt>
                <c:pt idx="13">
                  <c:v>4022.9237725805115</c:v>
                </c:pt>
                <c:pt idx="14">
                  <c:v>4246.5920983035585</c:v>
                </c:pt>
                <c:pt idx="15">
                  <c:v>4420.8134275275661</c:v>
                </c:pt>
                <c:pt idx="16">
                  <c:v>4532.595007000712</c:v>
                </c:pt>
                <c:pt idx="17">
                  <c:v>4619.9262345271072</c:v>
                </c:pt>
                <c:pt idx="18">
                  <c:v>4704.9607015643051</c:v>
                </c:pt>
                <c:pt idx="19">
                  <c:v>4755.463801097354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Ранж'!$R$98:$R$117</c:f>
              <c:numCache>
                <c:formatCode>General</c:formatCode>
                <c:ptCount val="20"/>
                <c:pt idx="0">
                  <c:v>4997.9242089827558</c:v>
                </c:pt>
                <c:pt idx="1">
                  <c:v>4816.2090094359119</c:v>
                </c:pt>
                <c:pt idx="2">
                  <c:v>3428.1256005444334</c:v>
                </c:pt>
                <c:pt idx="3">
                  <c:v>2585.7578804651653</c:v>
                </c:pt>
                <c:pt idx="4">
                  <c:v>2247.5261538374252</c:v>
                </c:pt>
                <c:pt idx="5">
                  <c:v>2165.4945152429354</c:v>
                </c:pt>
                <c:pt idx="6">
                  <c:v>2212.0819419871527</c:v>
                </c:pt>
                <c:pt idx="7">
                  <c:v>2359.1273459021618</c:v>
                </c:pt>
                <c:pt idx="8">
                  <c:v>2584.1655766095641</c:v>
                </c:pt>
                <c:pt idx="9">
                  <c:v>2835.1864945316624</c:v>
                </c:pt>
                <c:pt idx="10">
                  <c:v>3285.7486013117787</c:v>
                </c:pt>
                <c:pt idx="11">
                  <c:v>3616.6282516082606</c:v>
                </c:pt>
                <c:pt idx="12">
                  <c:v>3914.6474062858128</c:v>
                </c:pt>
                <c:pt idx="13">
                  <c:v>4123.8562274194883</c:v>
                </c:pt>
                <c:pt idx="14">
                  <c:v>4339.4359016964418</c:v>
                </c:pt>
                <c:pt idx="15">
                  <c:v>4502.7065724724343</c:v>
                </c:pt>
                <c:pt idx="16">
                  <c:v>4607.9169929992886</c:v>
                </c:pt>
                <c:pt idx="17">
                  <c:v>4689.9977654728937</c:v>
                </c:pt>
                <c:pt idx="18">
                  <c:v>4764.0672984356952</c:v>
                </c:pt>
                <c:pt idx="19">
                  <c:v>4807.9961989026451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</c:spPr>
          </c:marker>
          <c:val>
            <c:numRef>
              <c:f>'Пар Элитн Ранж'!$N$122:$N$141</c:f>
              <c:numCache>
                <c:formatCode>General</c:formatCode>
                <c:ptCount val="20"/>
                <c:pt idx="0">
                  <c:v>9999.9920000000002</c:v>
                </c:pt>
                <c:pt idx="1">
                  <c:v>9997.6280000000006</c:v>
                </c:pt>
                <c:pt idx="2">
                  <c:v>9551.2839999999997</c:v>
                </c:pt>
                <c:pt idx="3">
                  <c:v>7493.9780000000001</c:v>
                </c:pt>
                <c:pt idx="4">
                  <c:v>5839.8860000000004</c:v>
                </c:pt>
                <c:pt idx="5">
                  <c:v>4982.7520000000004</c:v>
                </c:pt>
                <c:pt idx="6">
                  <c:v>4522.1319999999996</c:v>
                </c:pt>
                <c:pt idx="7">
                  <c:v>4287.0919999999996</c:v>
                </c:pt>
                <c:pt idx="8">
                  <c:v>4173.8379999999997</c:v>
                </c:pt>
                <c:pt idx="9">
                  <c:v>4195.674</c:v>
                </c:pt>
                <c:pt idx="10">
                  <c:v>4230.7479999999996</c:v>
                </c:pt>
                <c:pt idx="11">
                  <c:v>4304.1499999999996</c:v>
                </c:pt>
                <c:pt idx="12">
                  <c:v>4459.34</c:v>
                </c:pt>
                <c:pt idx="13">
                  <c:v>4640.0619999999999</c:v>
                </c:pt>
                <c:pt idx="14">
                  <c:v>4894.45</c:v>
                </c:pt>
                <c:pt idx="15">
                  <c:v>5132.7960000000003</c:v>
                </c:pt>
                <c:pt idx="16">
                  <c:v>5435.6980000000003</c:v>
                </c:pt>
                <c:pt idx="17">
                  <c:v>5736.0039999999999</c:v>
                </c:pt>
                <c:pt idx="18">
                  <c:v>6075.8739999999998</c:v>
                </c:pt>
                <c:pt idx="19">
                  <c:v>6480.9539999999997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Ранж'!$Q$122:$Q$141</c:f>
              <c:numCache>
                <c:formatCode>General</c:formatCode>
                <c:ptCount val="20"/>
                <c:pt idx="0">
                  <c:v>9999.9813229655501</c:v>
                </c:pt>
                <c:pt idx="1">
                  <c:v>9996.8344156973781</c:v>
                </c:pt>
                <c:pt idx="2">
                  <c:v>9500.5555436544964</c:v>
                </c:pt>
                <c:pt idx="3">
                  <c:v>7397.6955239318422</c:v>
                </c:pt>
                <c:pt idx="4">
                  <c:v>5754.3226026041339</c:v>
                </c:pt>
                <c:pt idx="5">
                  <c:v>4914.3524065459451</c:v>
                </c:pt>
                <c:pt idx="6">
                  <c:v>4456.1099552184887</c:v>
                </c:pt>
                <c:pt idx="7">
                  <c:v>4227.904896180843</c:v>
                </c:pt>
                <c:pt idx="8">
                  <c:v>4114.3694152611324</c:v>
                </c:pt>
                <c:pt idx="9">
                  <c:v>4135.9080473906279</c:v>
                </c:pt>
                <c:pt idx="10">
                  <c:v>4168.8601554312554</c:v>
                </c:pt>
                <c:pt idx="11">
                  <c:v>4246.8887068881322</c:v>
                </c:pt>
                <c:pt idx="12">
                  <c:v>4399.9910108113008</c:v>
                </c:pt>
                <c:pt idx="13">
                  <c:v>4578.3341397223385</c:v>
                </c:pt>
                <c:pt idx="14">
                  <c:v>4826.049153094752</c:v>
                </c:pt>
                <c:pt idx="15">
                  <c:v>5066.5931514478298</c:v>
                </c:pt>
                <c:pt idx="16">
                  <c:v>5366.2051716151555</c:v>
                </c:pt>
                <c:pt idx="17">
                  <c:v>5662.3242881525684</c:v>
                </c:pt>
                <c:pt idx="18">
                  <c:v>5997.2133921681934</c:v>
                </c:pt>
                <c:pt idx="19">
                  <c:v>6398.1353899541264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Ранж'!$R$122:$R$141</c:f>
              <c:numCache>
                <c:formatCode>General</c:formatCode>
                <c:ptCount val="20"/>
                <c:pt idx="0">
                  <c:v>10000.00267703445</c:v>
                </c:pt>
                <c:pt idx="1">
                  <c:v>9998.4215843026232</c:v>
                </c:pt>
                <c:pt idx="2">
                  <c:v>9602.0124563455029</c:v>
                </c:pt>
                <c:pt idx="3">
                  <c:v>7590.2604760681579</c:v>
                </c:pt>
                <c:pt idx="4">
                  <c:v>5925.449397395867</c:v>
                </c:pt>
                <c:pt idx="5">
                  <c:v>5051.1515934540557</c:v>
                </c:pt>
                <c:pt idx="6">
                  <c:v>4588.1540447815105</c:v>
                </c:pt>
                <c:pt idx="7">
                  <c:v>4346.2791038191563</c:v>
                </c:pt>
                <c:pt idx="8">
                  <c:v>4233.3065847388671</c:v>
                </c:pt>
                <c:pt idx="9">
                  <c:v>4255.4399526093721</c:v>
                </c:pt>
                <c:pt idx="10">
                  <c:v>4292.6358445687438</c:v>
                </c:pt>
                <c:pt idx="11">
                  <c:v>4361.4112931118671</c:v>
                </c:pt>
                <c:pt idx="12">
                  <c:v>4518.6889891886995</c:v>
                </c:pt>
                <c:pt idx="13">
                  <c:v>4701.7898602776613</c:v>
                </c:pt>
                <c:pt idx="14">
                  <c:v>4962.8508469052476</c:v>
                </c:pt>
                <c:pt idx="15">
                  <c:v>5198.9988485521708</c:v>
                </c:pt>
                <c:pt idx="16">
                  <c:v>5505.1908283848452</c:v>
                </c:pt>
                <c:pt idx="17">
                  <c:v>5809.6837118474314</c:v>
                </c:pt>
                <c:pt idx="18">
                  <c:v>6154.5346078318062</c:v>
                </c:pt>
                <c:pt idx="19">
                  <c:v>6563.7726100458731</c:v>
                </c:pt>
              </c:numCache>
            </c:numRef>
          </c:val>
        </c:ser>
        <c:marker val="1"/>
        <c:axId val="163254656"/>
        <c:axId val="163256576"/>
      </c:lineChart>
      <c:catAx>
        <c:axId val="1632546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928104575162747"/>
              <c:y val="0.92068570447767595"/>
            </c:manualLayout>
          </c:layout>
        </c:title>
        <c:numFmt formatCode="General" sourceLinked="1"/>
        <c:tickLblPos val="nextTo"/>
        <c:crossAx val="163256576"/>
        <c:crosses val="autoZero"/>
        <c:auto val="1"/>
        <c:lblAlgn val="ctr"/>
        <c:lblOffset val="100"/>
      </c:catAx>
      <c:valAx>
        <c:axId val="163256576"/>
        <c:scaling>
          <c:orientation val="minMax"/>
          <c:max val="10000"/>
          <c:min val="2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98E-2"/>
              <c:y val="0.14421978274613831"/>
            </c:manualLayout>
          </c:layout>
        </c:title>
        <c:numFmt formatCode="General" sourceLinked="1"/>
        <c:tickLblPos val="nextTo"/>
        <c:crossAx val="163254656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параметра рангового алгоритма (</a:t>
            </a:r>
            <a:r>
              <a:rPr lang="en-US" sz="1000" baseline="0"/>
              <a:t>rang</a:t>
            </a:r>
            <a:r>
              <a:rPr lang="ru-RU" sz="1000" baseline="0"/>
              <a:t>)</a:t>
            </a:r>
            <a:endParaRPr lang="ru-RU" sz="10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Ранж'!$E$98:$E$117</c:f>
              <c:numCache>
                <c:formatCode>General</c:formatCode>
                <c:ptCount val="20"/>
                <c:pt idx="0">
                  <c:v>493.57240584879014</c:v>
                </c:pt>
                <c:pt idx="1">
                  <c:v>459.23949322838786</c:v>
                </c:pt>
                <c:pt idx="2">
                  <c:v>455.27088915223453</c:v>
                </c:pt>
                <c:pt idx="3">
                  <c:v>460.87450380553668</c:v>
                </c:pt>
                <c:pt idx="4">
                  <c:v>462.63433626768881</c:v>
                </c:pt>
                <c:pt idx="5">
                  <c:v>465.23024779283787</c:v>
                </c:pt>
                <c:pt idx="6">
                  <c:v>465.06804697652092</c:v>
                </c:pt>
                <c:pt idx="7">
                  <c:v>465.01140008133422</c:v>
                </c:pt>
                <c:pt idx="8">
                  <c:v>462.67177002038284</c:v>
                </c:pt>
                <c:pt idx="9">
                  <c:v>458.94449591851514</c:v>
                </c:pt>
                <c:pt idx="10">
                  <c:v>457.24121997993598</c:v>
                </c:pt>
                <c:pt idx="11">
                  <c:v>459.74749703804559</c:v>
                </c:pt>
                <c:pt idx="12">
                  <c:v>460.45573468328735</c:v>
                </c:pt>
                <c:pt idx="13">
                  <c:v>462.17741396780383</c:v>
                </c:pt>
                <c:pt idx="14">
                  <c:v>462.01150770973913</c:v>
                </c:pt>
                <c:pt idx="15">
                  <c:v>461.87427781945581</c:v>
                </c:pt>
                <c:pt idx="16">
                  <c:v>465.95109119962632</c:v>
                </c:pt>
                <c:pt idx="17">
                  <c:v>464.20933504846965</c:v>
                </c:pt>
                <c:pt idx="18">
                  <c:v>465.71702492242559</c:v>
                </c:pt>
                <c:pt idx="19">
                  <c:v>464.45000065567035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Ранж'!$I$98:$I$117</c:f>
              <c:numCache>
                <c:formatCode>General</c:formatCode>
                <c:ptCount val="20"/>
                <c:pt idx="0">
                  <c:v>489.56845892704519</c:v>
                </c:pt>
                <c:pt idx="1">
                  <c:v>455.80807018951566</c:v>
                </c:pt>
                <c:pt idx="2">
                  <c:v>451.88423607026357</c:v>
                </c:pt>
                <c:pt idx="3">
                  <c:v>457.20998336704696</c:v>
                </c:pt>
                <c:pt idx="4">
                  <c:v>458.85253756015442</c:v>
                </c:pt>
                <c:pt idx="5">
                  <c:v>461.26925335014784</c:v>
                </c:pt>
                <c:pt idx="6">
                  <c:v>461.30075078739759</c:v>
                </c:pt>
                <c:pt idx="7">
                  <c:v>461.20455516428757</c:v>
                </c:pt>
                <c:pt idx="8">
                  <c:v>458.83240423615894</c:v>
                </c:pt>
                <c:pt idx="9">
                  <c:v>455.70099711224299</c:v>
                </c:pt>
                <c:pt idx="10">
                  <c:v>454.08469584558486</c:v>
                </c:pt>
                <c:pt idx="11">
                  <c:v>456.69819723011375</c:v>
                </c:pt>
                <c:pt idx="12">
                  <c:v>457.15059425991245</c:v>
                </c:pt>
                <c:pt idx="13">
                  <c:v>458.99507322958078</c:v>
                </c:pt>
                <c:pt idx="14">
                  <c:v>458.39544121976218</c:v>
                </c:pt>
                <c:pt idx="15">
                  <c:v>458.42808871480531</c:v>
                </c:pt>
                <c:pt idx="16">
                  <c:v>462.54854845531941</c:v>
                </c:pt>
                <c:pt idx="17">
                  <c:v>460.90330308217818</c:v>
                </c:pt>
                <c:pt idx="18">
                  <c:v>461.7494761737351</c:v>
                </c:pt>
                <c:pt idx="19">
                  <c:v>461.21849429197999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'Пар Элитн Ранж'!$A$19:$A$38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'Пар Элитн Ранж'!$J$98:$J$117</c:f>
              <c:numCache>
                <c:formatCode>General</c:formatCode>
                <c:ptCount val="20"/>
                <c:pt idx="0">
                  <c:v>497.5763527705351</c:v>
                </c:pt>
                <c:pt idx="1">
                  <c:v>462.67091626726005</c:v>
                </c:pt>
                <c:pt idx="2">
                  <c:v>458.65754223420549</c:v>
                </c:pt>
                <c:pt idx="3">
                  <c:v>464.53902424402639</c:v>
                </c:pt>
                <c:pt idx="4">
                  <c:v>466.4161349752232</c:v>
                </c:pt>
                <c:pt idx="5">
                  <c:v>469.19124223552791</c:v>
                </c:pt>
                <c:pt idx="6">
                  <c:v>468.83534316564425</c:v>
                </c:pt>
                <c:pt idx="7">
                  <c:v>468.81824499838086</c:v>
                </c:pt>
                <c:pt idx="8">
                  <c:v>466.51113580460674</c:v>
                </c:pt>
                <c:pt idx="9">
                  <c:v>462.1879947247873</c:v>
                </c:pt>
                <c:pt idx="10">
                  <c:v>460.39774411428709</c:v>
                </c:pt>
                <c:pt idx="11">
                  <c:v>462.79679684597744</c:v>
                </c:pt>
                <c:pt idx="12">
                  <c:v>463.76087510666224</c:v>
                </c:pt>
                <c:pt idx="13">
                  <c:v>465.35975470602688</c:v>
                </c:pt>
                <c:pt idx="14">
                  <c:v>465.62757419971609</c:v>
                </c:pt>
                <c:pt idx="15">
                  <c:v>465.32046692410631</c:v>
                </c:pt>
                <c:pt idx="16">
                  <c:v>469.35363394393323</c:v>
                </c:pt>
                <c:pt idx="17">
                  <c:v>467.51536701476113</c:v>
                </c:pt>
                <c:pt idx="18">
                  <c:v>469.68457367111608</c:v>
                </c:pt>
                <c:pt idx="19">
                  <c:v>467.68150701936071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</c:spPr>
          </c:marker>
          <c:val>
            <c:numRef>
              <c:f>'Пар Элитн Ранж'!$E$122:$E$141</c:f>
              <c:numCache>
                <c:formatCode>General</c:formatCode>
                <c:ptCount val="20"/>
                <c:pt idx="0">
                  <c:v>450.06760579846599</c:v>
                </c:pt>
                <c:pt idx="1">
                  <c:v>423.45829845583677</c:v>
                </c:pt>
                <c:pt idx="2">
                  <c:v>411.07396404893933</c:v>
                </c:pt>
                <c:pt idx="3">
                  <c:v>411.03975488349033</c:v>
                </c:pt>
                <c:pt idx="4">
                  <c:v>415.30213669237099</c:v>
                </c:pt>
                <c:pt idx="5">
                  <c:v>418.24153291510834</c:v>
                </c:pt>
                <c:pt idx="6">
                  <c:v>418.49753885158071</c:v>
                </c:pt>
                <c:pt idx="7">
                  <c:v>422.15430441843068</c:v>
                </c:pt>
                <c:pt idx="8">
                  <c:v>422.16633367741309</c:v>
                </c:pt>
                <c:pt idx="9">
                  <c:v>421.86720701249936</c:v>
                </c:pt>
                <c:pt idx="10">
                  <c:v>421.81618314821878</c:v>
                </c:pt>
                <c:pt idx="11">
                  <c:v>421.70501418077191</c:v>
                </c:pt>
                <c:pt idx="12">
                  <c:v>422.86453473367851</c:v>
                </c:pt>
                <c:pt idx="13">
                  <c:v>420.50150173311891</c:v>
                </c:pt>
                <c:pt idx="14">
                  <c:v>421.6868408195183</c:v>
                </c:pt>
                <c:pt idx="15">
                  <c:v>421.48821156475879</c:v>
                </c:pt>
                <c:pt idx="16">
                  <c:v>421.48408672067416</c:v>
                </c:pt>
                <c:pt idx="17">
                  <c:v>420.6579493987183</c:v>
                </c:pt>
                <c:pt idx="18">
                  <c:v>421.82719892055292</c:v>
                </c:pt>
                <c:pt idx="19">
                  <c:v>420.92919420355952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Ранж'!$I$122:$I$141</c:f>
              <c:numCache>
                <c:formatCode>General</c:formatCode>
                <c:ptCount val="20"/>
                <c:pt idx="0">
                  <c:v>447.63650317182544</c:v>
                </c:pt>
                <c:pt idx="1">
                  <c:v>421.55524148508613</c:v>
                </c:pt>
                <c:pt idx="2">
                  <c:v>409.38725910878776</c:v>
                </c:pt>
                <c:pt idx="3">
                  <c:v>409.33042459674436</c:v>
                </c:pt>
                <c:pt idx="4">
                  <c:v>413.47016234728216</c:v>
                </c:pt>
                <c:pt idx="5">
                  <c:v>416.27379584798359</c:v>
                </c:pt>
                <c:pt idx="6">
                  <c:v>416.61033758473468</c:v>
                </c:pt>
                <c:pt idx="7">
                  <c:v>420.02476445632465</c:v>
                </c:pt>
                <c:pt idx="8">
                  <c:v>420.10419478815743</c:v>
                </c:pt>
                <c:pt idx="9">
                  <c:v>419.80670427567225</c:v>
                </c:pt>
                <c:pt idx="10">
                  <c:v>419.86367333066863</c:v>
                </c:pt>
                <c:pt idx="11">
                  <c:v>419.81276588880985</c:v>
                </c:pt>
                <c:pt idx="12">
                  <c:v>420.76738667617212</c:v>
                </c:pt>
                <c:pt idx="13">
                  <c:v>418.62287926216374</c:v>
                </c:pt>
                <c:pt idx="14">
                  <c:v>419.63703446825389</c:v>
                </c:pt>
                <c:pt idx="15">
                  <c:v>419.66466119497068</c:v>
                </c:pt>
                <c:pt idx="16">
                  <c:v>419.69358661675733</c:v>
                </c:pt>
                <c:pt idx="17">
                  <c:v>418.84832874695559</c:v>
                </c:pt>
                <c:pt idx="18">
                  <c:v>419.93265212632497</c:v>
                </c:pt>
                <c:pt idx="19">
                  <c:v>419.08462066410971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'Пар Элитн Ранж'!$J$122:$J$141</c:f>
              <c:numCache>
                <c:formatCode>General</c:formatCode>
                <c:ptCount val="20"/>
                <c:pt idx="0">
                  <c:v>452.49870842510654</c:v>
                </c:pt>
                <c:pt idx="1">
                  <c:v>425.36135542658741</c:v>
                </c:pt>
                <c:pt idx="2">
                  <c:v>412.7606689890909</c:v>
                </c:pt>
                <c:pt idx="3">
                  <c:v>412.7490851702363</c:v>
                </c:pt>
                <c:pt idx="4">
                  <c:v>417.13411103745983</c:v>
                </c:pt>
                <c:pt idx="5">
                  <c:v>420.20926998223308</c:v>
                </c:pt>
                <c:pt idx="6">
                  <c:v>420.38474011842675</c:v>
                </c:pt>
                <c:pt idx="7">
                  <c:v>424.28384438053672</c:v>
                </c:pt>
                <c:pt idx="8">
                  <c:v>424.22847256666876</c:v>
                </c:pt>
                <c:pt idx="9">
                  <c:v>423.92770974932648</c:v>
                </c:pt>
                <c:pt idx="10">
                  <c:v>423.76869296576893</c:v>
                </c:pt>
                <c:pt idx="11">
                  <c:v>423.59726247273397</c:v>
                </c:pt>
                <c:pt idx="12">
                  <c:v>424.9616827911849</c:v>
                </c:pt>
                <c:pt idx="13">
                  <c:v>422.38012420407409</c:v>
                </c:pt>
                <c:pt idx="14">
                  <c:v>423.7366471707827</c:v>
                </c:pt>
                <c:pt idx="15">
                  <c:v>423.31176193454689</c:v>
                </c:pt>
                <c:pt idx="16">
                  <c:v>423.27458682459098</c:v>
                </c:pt>
                <c:pt idx="17">
                  <c:v>422.46757005048102</c:v>
                </c:pt>
                <c:pt idx="18">
                  <c:v>423.72174571478087</c:v>
                </c:pt>
                <c:pt idx="19">
                  <c:v>422.77376774300933</c:v>
                </c:pt>
              </c:numCache>
            </c:numRef>
          </c:val>
        </c:ser>
        <c:marker val="1"/>
        <c:axId val="163317632"/>
        <c:axId val="163328000"/>
      </c:lineChart>
      <c:catAx>
        <c:axId val="163317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52776763831674"/>
              <c:y val="0.91341967499964138"/>
            </c:manualLayout>
          </c:layout>
        </c:title>
        <c:numFmt formatCode="General" sourceLinked="1"/>
        <c:tickLblPos val="nextTo"/>
        <c:crossAx val="163328000"/>
        <c:crosses val="autoZero"/>
        <c:auto val="1"/>
        <c:lblAlgn val="ctr"/>
        <c:lblOffset val="100"/>
      </c:catAx>
      <c:valAx>
        <c:axId val="163328000"/>
        <c:scaling>
          <c:orientation val="minMax"/>
          <c:max val="500"/>
          <c:min val="4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3317632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критерия (</a:t>
            </a:r>
            <a:r>
              <a:rPr lang="en-US" sz="1200" baseline="0"/>
              <a:t>Krit</a:t>
            </a:r>
            <a:r>
              <a:rPr lang="ru-RU" sz="1200" baseline="0"/>
              <a:t>) от количества агентов (</a:t>
            </a:r>
            <a:r>
              <a:rPr lang="en-US" sz="1200" baseline="0"/>
              <a:t>N</a:t>
            </a:r>
            <a:r>
              <a:rPr lang="ru-RU" sz="1200" baseline="0"/>
              <a:t>)</a:t>
            </a:r>
            <a:endParaRPr lang="ru-RU" sz="120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параметры'!$E$2:$E$16</c:f>
              <c:numCache>
                <c:formatCode>General</c:formatCode>
                <c:ptCount val="15"/>
                <c:pt idx="0">
                  <c:v>493.55274475572077</c:v>
                </c:pt>
                <c:pt idx="1">
                  <c:v>467.16499705797088</c:v>
                </c:pt>
                <c:pt idx="2">
                  <c:v>460.29566013071064</c:v>
                </c:pt>
                <c:pt idx="3">
                  <c:v>461.638263923892</c:v>
                </c:pt>
                <c:pt idx="4">
                  <c:v>461.79941812057211</c:v>
                </c:pt>
                <c:pt idx="5">
                  <c:v>458.32439398767144</c:v>
                </c:pt>
                <c:pt idx="6">
                  <c:v>461.13089310742168</c:v>
                </c:pt>
                <c:pt idx="7">
                  <c:v>459.9129600470207</c:v>
                </c:pt>
                <c:pt idx="8">
                  <c:v>463.60161184977107</c:v>
                </c:pt>
                <c:pt idx="9">
                  <c:v>461.4811809251899</c:v>
                </c:pt>
                <c:pt idx="10">
                  <c:v>460.68064386548718</c:v>
                </c:pt>
                <c:pt idx="11">
                  <c:v>461.31735574123144</c:v>
                </c:pt>
                <c:pt idx="12">
                  <c:v>462.51459557453933</c:v>
                </c:pt>
                <c:pt idx="13">
                  <c:v>461.76193104892752</c:v>
                </c:pt>
                <c:pt idx="14">
                  <c:v>458.50695446704299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параметры'!$I$2:$I$16</c:f>
              <c:numCache>
                <c:formatCode>General</c:formatCode>
                <c:ptCount val="15"/>
                <c:pt idx="0">
                  <c:v>490.67633238942193</c:v>
                </c:pt>
                <c:pt idx="1">
                  <c:v>464.70727439910081</c:v>
                </c:pt>
                <c:pt idx="2">
                  <c:v>457.75133035311865</c:v>
                </c:pt>
                <c:pt idx="3">
                  <c:v>459.09193263094227</c:v>
                </c:pt>
                <c:pt idx="4">
                  <c:v>459.14785695113375</c:v>
                </c:pt>
                <c:pt idx="5">
                  <c:v>455.73948208277051</c:v>
                </c:pt>
                <c:pt idx="6">
                  <c:v>458.3891083000417</c:v>
                </c:pt>
                <c:pt idx="7">
                  <c:v>457.57250736624582</c:v>
                </c:pt>
                <c:pt idx="8">
                  <c:v>460.76575328497353</c:v>
                </c:pt>
                <c:pt idx="9">
                  <c:v>458.89528746184999</c:v>
                </c:pt>
                <c:pt idx="10">
                  <c:v>458.16006340917301</c:v>
                </c:pt>
                <c:pt idx="11">
                  <c:v>458.36859628403039</c:v>
                </c:pt>
                <c:pt idx="12">
                  <c:v>459.88496349727535</c:v>
                </c:pt>
                <c:pt idx="13">
                  <c:v>459.24403477875393</c:v>
                </c:pt>
                <c:pt idx="14">
                  <c:v>456.06113923409811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параметры'!$J$2:$J$16</c:f>
              <c:numCache>
                <c:formatCode>General</c:formatCode>
                <c:ptCount val="15"/>
                <c:pt idx="0">
                  <c:v>496.4291571220196</c:v>
                </c:pt>
                <c:pt idx="1">
                  <c:v>469.62271971684095</c:v>
                </c:pt>
                <c:pt idx="2">
                  <c:v>462.83998990830264</c:v>
                </c:pt>
                <c:pt idx="3">
                  <c:v>464.18459521684173</c:v>
                </c:pt>
                <c:pt idx="4">
                  <c:v>464.45097929001048</c:v>
                </c:pt>
                <c:pt idx="5">
                  <c:v>460.90930589257238</c:v>
                </c:pt>
                <c:pt idx="6">
                  <c:v>463.87267791480167</c:v>
                </c:pt>
                <c:pt idx="7">
                  <c:v>462.25341272779559</c:v>
                </c:pt>
                <c:pt idx="8">
                  <c:v>466.43747041456862</c:v>
                </c:pt>
                <c:pt idx="9">
                  <c:v>464.06707438852982</c:v>
                </c:pt>
                <c:pt idx="10">
                  <c:v>463.20122432180136</c:v>
                </c:pt>
                <c:pt idx="11">
                  <c:v>464.26611519843249</c:v>
                </c:pt>
                <c:pt idx="12">
                  <c:v>465.14422765180331</c:v>
                </c:pt>
                <c:pt idx="13">
                  <c:v>464.27982731910112</c:v>
                </c:pt>
                <c:pt idx="14">
                  <c:v>460.95276969998787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параметры'!$F$2:$F$16</c:f>
              <c:numCache>
                <c:formatCode>General</c:formatCode>
                <c:ptCount val="15"/>
                <c:pt idx="0">
                  <c:v>405.50517092380238</c:v>
                </c:pt>
                <c:pt idx="1">
                  <c:v>410.46856500159799</c:v>
                </c:pt>
                <c:pt idx="2">
                  <c:v>398.24520079790108</c:v>
                </c:pt>
                <c:pt idx="3">
                  <c:v>392.70134497142277</c:v>
                </c:pt>
                <c:pt idx="4">
                  <c:v>403.39570065251286</c:v>
                </c:pt>
                <c:pt idx="5">
                  <c:v>400.15776444079262</c:v>
                </c:pt>
                <c:pt idx="6">
                  <c:v>398.60336354181254</c:v>
                </c:pt>
                <c:pt idx="7">
                  <c:v>397.88162551466746</c:v>
                </c:pt>
                <c:pt idx="8">
                  <c:v>402.40785456076429</c:v>
                </c:pt>
                <c:pt idx="9">
                  <c:v>398.50992832182686</c:v>
                </c:pt>
                <c:pt idx="10">
                  <c:v>402.66421952152876</c:v>
                </c:pt>
                <c:pt idx="11">
                  <c:v>397.43636490039762</c:v>
                </c:pt>
                <c:pt idx="12">
                  <c:v>403.13288087298588</c:v>
                </c:pt>
                <c:pt idx="13">
                  <c:v>390.6535369323957</c:v>
                </c:pt>
                <c:pt idx="14">
                  <c:v>394.73385361982315</c:v>
                </c:pt>
              </c:numCache>
            </c:numRef>
          </c:val>
        </c:ser>
        <c:marker val="1"/>
        <c:axId val="163567488"/>
        <c:axId val="163381632"/>
      </c:lineChart>
      <c:catAx>
        <c:axId val="163567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4113546223390043"/>
              <c:y val="0.91341954518458912"/>
            </c:manualLayout>
          </c:layout>
        </c:title>
        <c:numFmt formatCode="General" sourceLinked="1"/>
        <c:tickLblPos val="nextTo"/>
        <c:crossAx val="163381632"/>
        <c:crosses val="autoZero"/>
        <c:auto val="1"/>
        <c:lblAlgn val="ctr"/>
        <c:lblOffset val="100"/>
      </c:catAx>
      <c:valAx>
        <c:axId val="163381632"/>
        <c:scaling>
          <c:orientation val="minMax"/>
          <c:max val="500"/>
          <c:min val="38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303E-2"/>
            </c:manualLayout>
          </c:layout>
        </c:title>
        <c:numFmt formatCode="General" sourceLinked="1"/>
        <c:tickLblPos val="nextTo"/>
        <c:crossAx val="163567488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/>
              <a:t>Зависимость</a:t>
            </a:r>
            <a:r>
              <a:rPr lang="ru-RU" sz="1200" baseline="0"/>
              <a:t> количества расмотренных 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решений (</a:t>
            </a: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агентов (</a:t>
            </a: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</a:t>
            </a:r>
            <a:r>
              <a:rPr lang="ru-RU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параметры'!$P$2:$P$16</c:f>
              <c:numCache>
                <c:formatCode>General</c:formatCode>
                <c:ptCount val="15"/>
                <c:pt idx="0">
                  <c:v>999.98199999999997</c:v>
                </c:pt>
                <c:pt idx="1">
                  <c:v>1975.61</c:v>
                </c:pt>
                <c:pt idx="2">
                  <c:v>2501.0059999999999</c:v>
                </c:pt>
                <c:pt idx="3">
                  <c:v>2539.4560000000001</c:v>
                </c:pt>
                <c:pt idx="4">
                  <c:v>2557.2979999999998</c:v>
                </c:pt>
                <c:pt idx="5">
                  <c:v>2548.1880000000001</c:v>
                </c:pt>
                <c:pt idx="6">
                  <c:v>2552.38</c:v>
                </c:pt>
                <c:pt idx="7">
                  <c:v>2535.6179999999999</c:v>
                </c:pt>
                <c:pt idx="8">
                  <c:v>2521.0219999999999</c:v>
                </c:pt>
                <c:pt idx="9">
                  <c:v>2553.1880000000001</c:v>
                </c:pt>
                <c:pt idx="10">
                  <c:v>2538.386</c:v>
                </c:pt>
                <c:pt idx="11">
                  <c:v>2572.5520000000001</c:v>
                </c:pt>
                <c:pt idx="12">
                  <c:v>2535.7080000000001</c:v>
                </c:pt>
                <c:pt idx="13">
                  <c:v>2546.998</c:v>
                </c:pt>
                <c:pt idx="14">
                  <c:v>2536.56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параметры'!$S$2:$S$16</c:f>
              <c:numCache>
                <c:formatCode>General</c:formatCode>
                <c:ptCount val="15"/>
                <c:pt idx="0">
                  <c:v>999.96690011112162</c:v>
                </c:pt>
                <c:pt idx="1">
                  <c:v>1972.0268177567305</c:v>
                </c:pt>
                <c:pt idx="2">
                  <c:v>2477.7699504400207</c:v>
                </c:pt>
                <c:pt idx="3">
                  <c:v>2511.2429280180036</c:v>
                </c:pt>
                <c:pt idx="4">
                  <c:v>2528.8849988463253</c:v>
                </c:pt>
                <c:pt idx="5">
                  <c:v>2517.6244856565713</c:v>
                </c:pt>
                <c:pt idx="6">
                  <c:v>2523.5658891973203</c:v>
                </c:pt>
                <c:pt idx="7">
                  <c:v>2507.0681084829816</c:v>
                </c:pt>
                <c:pt idx="8">
                  <c:v>2490.3463965344749</c:v>
                </c:pt>
                <c:pt idx="9">
                  <c:v>2524.2368203408259</c:v>
                </c:pt>
                <c:pt idx="10">
                  <c:v>2510.8793400279505</c:v>
                </c:pt>
                <c:pt idx="11">
                  <c:v>2543.8626338800627</c:v>
                </c:pt>
                <c:pt idx="12">
                  <c:v>2505.6720106178136</c:v>
                </c:pt>
                <c:pt idx="13">
                  <c:v>2517.0207829639962</c:v>
                </c:pt>
                <c:pt idx="14">
                  <c:v>2506.8606314566573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'Другие параметры'!$T$2:$T$16</c:f>
              <c:numCache>
                <c:formatCode>General</c:formatCode>
                <c:ptCount val="15"/>
                <c:pt idx="0">
                  <c:v>999.99709988887832</c:v>
                </c:pt>
                <c:pt idx="1">
                  <c:v>1979.1931822432693</c:v>
                </c:pt>
                <c:pt idx="2">
                  <c:v>2524.242049559979</c:v>
                </c:pt>
                <c:pt idx="3">
                  <c:v>2567.6690719819967</c:v>
                </c:pt>
                <c:pt idx="4">
                  <c:v>2585.7110011536743</c:v>
                </c:pt>
                <c:pt idx="5">
                  <c:v>2578.7515143434289</c:v>
                </c:pt>
                <c:pt idx="6">
                  <c:v>2581.1941108026799</c:v>
                </c:pt>
                <c:pt idx="7">
                  <c:v>2564.1678915170182</c:v>
                </c:pt>
                <c:pt idx="8">
                  <c:v>2551.6976034655249</c:v>
                </c:pt>
                <c:pt idx="9">
                  <c:v>2582.1391796591743</c:v>
                </c:pt>
                <c:pt idx="10">
                  <c:v>2565.8926599720494</c:v>
                </c:pt>
                <c:pt idx="11">
                  <c:v>2601.2413661199375</c:v>
                </c:pt>
                <c:pt idx="12">
                  <c:v>2565.7439893821866</c:v>
                </c:pt>
                <c:pt idx="13">
                  <c:v>2576.9752170360039</c:v>
                </c:pt>
                <c:pt idx="14">
                  <c:v>2566.2593685433426</c:v>
                </c:pt>
              </c:numCache>
            </c:numRef>
          </c:val>
        </c:ser>
        <c:marker val="1"/>
        <c:axId val="163411456"/>
        <c:axId val="163413376"/>
      </c:lineChart>
      <c:catAx>
        <c:axId val="163411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70315731390065"/>
              <c:y val="0.910175425152148"/>
            </c:manualLayout>
          </c:layout>
        </c:title>
        <c:numFmt formatCode="General" sourceLinked="1"/>
        <c:tickLblPos val="nextTo"/>
        <c:crossAx val="163413376"/>
        <c:crosses val="autoZero"/>
        <c:auto val="1"/>
        <c:lblAlgn val="ctr"/>
        <c:lblOffset val="100"/>
      </c:catAx>
      <c:valAx>
        <c:axId val="163413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98E-2"/>
              <c:y val="0.14421978274613831"/>
            </c:manualLayout>
          </c:layout>
        </c:title>
        <c:numFmt formatCode="General" sourceLinked="1"/>
        <c:tickLblPos val="nextTo"/>
        <c:crossAx val="163411456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решений (</a:t>
            </a:r>
            <a:r>
              <a:rPr lang="en-US" sz="1000" baseline="0"/>
              <a:t>S</a:t>
            </a:r>
            <a:r>
              <a:rPr lang="ru-RU" sz="1000" baseline="0"/>
              <a:t>) </a:t>
            </a:r>
            <a:r>
              <a:rPr lang="ru-RU" sz="1000" b="1" i="0" baseline="0"/>
              <a:t>от значения критерия остановки (</a:t>
            </a:r>
            <a:r>
              <a:rPr lang="en-US" sz="1000" b="1" i="0" baseline="0"/>
              <a:t>ost</a:t>
            </a:r>
            <a:r>
              <a:rPr lang="ru-RU" sz="1000" b="1" i="0" baseline="0"/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параметры'!$P$20:$P$59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799.99800000000005</c:v>
                </c:pt>
                <c:pt idx="8">
                  <c:v>899.99400000000003</c:v>
                </c:pt>
                <c:pt idx="9">
                  <c:v>999.98</c:v>
                </c:pt>
                <c:pt idx="10">
                  <c:v>1099.8520000000001</c:v>
                </c:pt>
                <c:pt idx="11">
                  <c:v>1199.8820000000001</c:v>
                </c:pt>
                <c:pt idx="12">
                  <c:v>1299.788</c:v>
                </c:pt>
                <c:pt idx="13">
                  <c:v>1399.194</c:v>
                </c:pt>
                <c:pt idx="14">
                  <c:v>1498.8520000000001</c:v>
                </c:pt>
                <c:pt idx="15">
                  <c:v>1597.8140000000001</c:v>
                </c:pt>
                <c:pt idx="16">
                  <c:v>1695.2439999999999</c:v>
                </c:pt>
                <c:pt idx="17">
                  <c:v>1791.01</c:v>
                </c:pt>
                <c:pt idx="18">
                  <c:v>1883.0239999999999</c:v>
                </c:pt>
                <c:pt idx="19">
                  <c:v>1973.788</c:v>
                </c:pt>
                <c:pt idx="20">
                  <c:v>2064.0340000000001</c:v>
                </c:pt>
                <c:pt idx="21">
                  <c:v>2141.6080000000002</c:v>
                </c:pt>
                <c:pt idx="22">
                  <c:v>2204.1680000000001</c:v>
                </c:pt>
                <c:pt idx="23">
                  <c:v>2278.16</c:v>
                </c:pt>
                <c:pt idx="24">
                  <c:v>2335.4</c:v>
                </c:pt>
                <c:pt idx="25">
                  <c:v>2374.83</c:v>
                </c:pt>
                <c:pt idx="26">
                  <c:v>2416.8719999999998</c:v>
                </c:pt>
                <c:pt idx="27">
                  <c:v>2457.46</c:v>
                </c:pt>
                <c:pt idx="28">
                  <c:v>2471.02</c:v>
                </c:pt>
                <c:pt idx="29">
                  <c:v>2485.7640000000001</c:v>
                </c:pt>
                <c:pt idx="30">
                  <c:v>2515.7739999999999</c:v>
                </c:pt>
                <c:pt idx="31">
                  <c:v>2522.09</c:v>
                </c:pt>
                <c:pt idx="32">
                  <c:v>2534.2539999999999</c:v>
                </c:pt>
                <c:pt idx="33">
                  <c:v>2558.886</c:v>
                </c:pt>
                <c:pt idx="34">
                  <c:v>2538.13</c:v>
                </c:pt>
                <c:pt idx="35">
                  <c:v>2552.3420000000001</c:v>
                </c:pt>
                <c:pt idx="36">
                  <c:v>2530.9059999999999</c:v>
                </c:pt>
                <c:pt idx="37">
                  <c:v>2553.3939999999998</c:v>
                </c:pt>
                <c:pt idx="38">
                  <c:v>2537.8580000000002</c:v>
                </c:pt>
                <c:pt idx="39">
                  <c:v>2572.5059999999999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параметры'!$S$20:$S$59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799.99264536275234</c:v>
                </c:pt>
                <c:pt idx="8">
                  <c:v>899.98474410094286</c:v>
                </c:pt>
                <c:pt idx="9">
                  <c:v>999.95385110941106</c:v>
                </c:pt>
                <c:pt idx="10">
                  <c:v>1099.5507390078064</c:v>
                </c:pt>
                <c:pt idx="11">
                  <c:v>1199.8141927162908</c:v>
                </c:pt>
                <c:pt idx="12">
                  <c:v>1299.7100441482148</c:v>
                </c:pt>
                <c:pt idx="13">
                  <c:v>1398.4277227697567</c:v>
                </c:pt>
                <c:pt idx="14">
                  <c:v>1498.4460158941326</c:v>
                </c:pt>
                <c:pt idx="15">
                  <c:v>1597.2200379418052</c:v>
                </c:pt>
                <c:pt idx="16">
                  <c:v>1693.5321177658291</c:v>
                </c:pt>
                <c:pt idx="17">
                  <c:v>1788.6993180496843</c:v>
                </c:pt>
                <c:pt idx="18">
                  <c:v>1878.9729542958537</c:v>
                </c:pt>
                <c:pt idx="19">
                  <c:v>1968.8534990884564</c:v>
                </c:pt>
                <c:pt idx="20">
                  <c:v>2057.6384251306476</c:v>
                </c:pt>
                <c:pt idx="21">
                  <c:v>2132.9331630333618</c:v>
                </c:pt>
                <c:pt idx="22">
                  <c:v>2190.9561252599992</c:v>
                </c:pt>
                <c:pt idx="23">
                  <c:v>2263.4002307641235</c:v>
                </c:pt>
                <c:pt idx="24">
                  <c:v>2317.0722482775436</c:v>
                </c:pt>
                <c:pt idx="25">
                  <c:v>2351.7296134624958</c:v>
                </c:pt>
                <c:pt idx="26">
                  <c:v>2391.2707569944127</c:v>
                </c:pt>
                <c:pt idx="27">
                  <c:v>2430.4287679311446</c:v>
                </c:pt>
                <c:pt idx="28">
                  <c:v>2440.446024474536</c:v>
                </c:pt>
                <c:pt idx="29">
                  <c:v>2454.3715090270475</c:v>
                </c:pt>
                <c:pt idx="30">
                  <c:v>2480.7629192314507</c:v>
                </c:pt>
                <c:pt idx="31">
                  <c:v>2485.0374497227049</c:v>
                </c:pt>
                <c:pt idx="32">
                  <c:v>2497.6353725301155</c:v>
                </c:pt>
                <c:pt idx="33">
                  <c:v>2519.9729491078187</c:v>
                </c:pt>
                <c:pt idx="34">
                  <c:v>2498.2671489945283</c:v>
                </c:pt>
                <c:pt idx="35">
                  <c:v>2512.5407980186083</c:v>
                </c:pt>
                <c:pt idx="36">
                  <c:v>2490.4888061496517</c:v>
                </c:pt>
                <c:pt idx="37">
                  <c:v>2515.5045404936682</c:v>
                </c:pt>
                <c:pt idx="38">
                  <c:v>2498.1626690796493</c:v>
                </c:pt>
                <c:pt idx="39">
                  <c:v>2534.5249730635983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параметры'!$T$20:$T$59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800.00335463724775</c:v>
                </c:pt>
                <c:pt idx="8">
                  <c:v>900.00325589905719</c:v>
                </c:pt>
                <c:pt idx="9">
                  <c:v>1000.006148890589</c:v>
                </c:pt>
                <c:pt idx="10">
                  <c:v>1100.1532609921937</c:v>
                </c:pt>
                <c:pt idx="11">
                  <c:v>1199.9498072837093</c:v>
                </c:pt>
                <c:pt idx="12">
                  <c:v>1299.8659558517852</c:v>
                </c:pt>
                <c:pt idx="13">
                  <c:v>1399.9602772302433</c:v>
                </c:pt>
                <c:pt idx="14">
                  <c:v>1499.2579841058675</c:v>
                </c:pt>
                <c:pt idx="15">
                  <c:v>1598.4079620581949</c:v>
                </c:pt>
                <c:pt idx="16">
                  <c:v>1696.9558822341708</c:v>
                </c:pt>
                <c:pt idx="17">
                  <c:v>1793.3206819503157</c:v>
                </c:pt>
                <c:pt idx="18">
                  <c:v>1887.0750457041461</c:v>
                </c:pt>
                <c:pt idx="19">
                  <c:v>1978.7225009115436</c:v>
                </c:pt>
                <c:pt idx="20">
                  <c:v>2070.4295748693526</c:v>
                </c:pt>
                <c:pt idx="21">
                  <c:v>2150.2828369666386</c:v>
                </c:pt>
                <c:pt idx="22">
                  <c:v>2217.379874740001</c:v>
                </c:pt>
                <c:pt idx="23">
                  <c:v>2292.9197692358762</c:v>
                </c:pt>
                <c:pt idx="24">
                  <c:v>2353.7277517224566</c:v>
                </c:pt>
                <c:pt idx="25">
                  <c:v>2397.9303865375041</c:v>
                </c:pt>
                <c:pt idx="26">
                  <c:v>2442.4732430055869</c:v>
                </c:pt>
                <c:pt idx="27">
                  <c:v>2484.4912320688554</c:v>
                </c:pt>
                <c:pt idx="28">
                  <c:v>2501.593975525464</c:v>
                </c:pt>
                <c:pt idx="29">
                  <c:v>2517.1564909729527</c:v>
                </c:pt>
                <c:pt idx="30">
                  <c:v>2550.7850807685491</c:v>
                </c:pt>
                <c:pt idx="31">
                  <c:v>2559.1425502772954</c:v>
                </c:pt>
                <c:pt idx="32">
                  <c:v>2570.8726274698843</c:v>
                </c:pt>
                <c:pt idx="33">
                  <c:v>2597.7990508921812</c:v>
                </c:pt>
                <c:pt idx="34">
                  <c:v>2577.9928510054719</c:v>
                </c:pt>
                <c:pt idx="35">
                  <c:v>2592.1432019813919</c:v>
                </c:pt>
                <c:pt idx="36">
                  <c:v>2571.3231938503482</c:v>
                </c:pt>
                <c:pt idx="37">
                  <c:v>2591.2834595063314</c:v>
                </c:pt>
                <c:pt idx="38">
                  <c:v>2577.5533309203511</c:v>
                </c:pt>
                <c:pt idx="39">
                  <c:v>2610.4870269364014</c:v>
                </c:pt>
              </c:numCache>
            </c:numRef>
          </c:val>
        </c:ser>
        <c:marker val="1"/>
        <c:axId val="163734272"/>
        <c:axId val="163736192"/>
      </c:lineChart>
      <c:catAx>
        <c:axId val="1637342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437908496732031"/>
              <c:y val="0.90978652191636022"/>
            </c:manualLayout>
          </c:layout>
        </c:title>
        <c:numFmt formatCode="General" sourceLinked="1"/>
        <c:tickLblPos val="nextTo"/>
        <c:crossAx val="163736192"/>
        <c:crosses val="autoZero"/>
        <c:auto val="1"/>
        <c:lblAlgn val="ctr"/>
        <c:lblOffset val="100"/>
        <c:tickLblSkip val="5"/>
        <c:tickMarkSkip val="5"/>
      </c:catAx>
      <c:valAx>
        <c:axId val="163736192"/>
        <c:scaling>
          <c:orientation val="minMax"/>
          <c:max val="26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4981E-2"/>
              <c:y val="0.1442197827461382"/>
            </c:manualLayout>
          </c:layout>
        </c:title>
        <c:numFmt formatCode="General" sourceLinked="1"/>
        <c:tickLblPos val="nextTo"/>
        <c:crossAx val="163734272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значения критерия остановки (</a:t>
            </a:r>
            <a:r>
              <a:rPr lang="en-US" sz="1000" baseline="0"/>
              <a:t>ost</a:t>
            </a:r>
            <a:r>
              <a:rPr lang="ru-RU" sz="1000" baseline="0"/>
              <a:t>)</a:t>
            </a:r>
            <a:endParaRPr lang="ru-RU" sz="100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параметры'!$E$20:$E$59</c:f>
              <c:numCache>
                <c:formatCode>General</c:formatCode>
                <c:ptCount val="40"/>
                <c:pt idx="0">
                  <c:v>602.10936906335064</c:v>
                </c:pt>
                <c:pt idx="1">
                  <c:v>569.86546370527219</c:v>
                </c:pt>
                <c:pt idx="2">
                  <c:v>552.50859697906776</c:v>
                </c:pt>
                <c:pt idx="3">
                  <c:v>536.10852572181739</c:v>
                </c:pt>
                <c:pt idx="4">
                  <c:v>527.46671046065205</c:v>
                </c:pt>
                <c:pt idx="5">
                  <c:v>519.35567101496099</c:v>
                </c:pt>
                <c:pt idx="6">
                  <c:v>510.18212999024399</c:v>
                </c:pt>
                <c:pt idx="7">
                  <c:v>506.50951409919656</c:v>
                </c:pt>
                <c:pt idx="8">
                  <c:v>495.69359849025136</c:v>
                </c:pt>
                <c:pt idx="9">
                  <c:v>491.78629291731181</c:v>
                </c:pt>
                <c:pt idx="10">
                  <c:v>488.86815281410139</c:v>
                </c:pt>
                <c:pt idx="11">
                  <c:v>487.12893156172453</c:v>
                </c:pt>
                <c:pt idx="12">
                  <c:v>481.84696885960665</c:v>
                </c:pt>
                <c:pt idx="13">
                  <c:v>478.54398662978861</c:v>
                </c:pt>
                <c:pt idx="14">
                  <c:v>475.58502985847696</c:v>
                </c:pt>
                <c:pt idx="15">
                  <c:v>472.23390244578485</c:v>
                </c:pt>
                <c:pt idx="16">
                  <c:v>471.71209691695651</c:v>
                </c:pt>
                <c:pt idx="17">
                  <c:v>467.92272889776291</c:v>
                </c:pt>
                <c:pt idx="18">
                  <c:v>466.8483286643384</c:v>
                </c:pt>
                <c:pt idx="19">
                  <c:v>466.52810554131662</c:v>
                </c:pt>
                <c:pt idx="20">
                  <c:v>466.47129819454528</c:v>
                </c:pt>
                <c:pt idx="21">
                  <c:v>465.643673947178</c:v>
                </c:pt>
                <c:pt idx="22">
                  <c:v>461.44733333701566</c:v>
                </c:pt>
                <c:pt idx="23">
                  <c:v>464.82433335631805</c:v>
                </c:pt>
                <c:pt idx="24">
                  <c:v>464.22388185734616</c:v>
                </c:pt>
                <c:pt idx="25">
                  <c:v>462.68969909328007</c:v>
                </c:pt>
                <c:pt idx="26">
                  <c:v>462.00824618424718</c:v>
                </c:pt>
                <c:pt idx="27">
                  <c:v>460.46807713396214</c:v>
                </c:pt>
                <c:pt idx="28">
                  <c:v>462.15574818777662</c:v>
                </c:pt>
                <c:pt idx="29">
                  <c:v>460.50848921184098</c:v>
                </c:pt>
                <c:pt idx="30">
                  <c:v>463.56842551516434</c:v>
                </c:pt>
                <c:pt idx="31">
                  <c:v>461.48318272843073</c:v>
                </c:pt>
                <c:pt idx="32">
                  <c:v>460.29324915548352</c:v>
                </c:pt>
                <c:pt idx="33">
                  <c:v>458.92085339397215</c:v>
                </c:pt>
                <c:pt idx="34">
                  <c:v>459.71404779245836</c:v>
                </c:pt>
                <c:pt idx="35">
                  <c:v>458.89446165195818</c:v>
                </c:pt>
                <c:pt idx="36">
                  <c:v>461.36391560041517</c:v>
                </c:pt>
                <c:pt idx="37">
                  <c:v>460.99472909354614</c:v>
                </c:pt>
                <c:pt idx="38">
                  <c:v>458.88394291741673</c:v>
                </c:pt>
                <c:pt idx="39">
                  <c:v>457.35226704076348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параметры'!$I$20:$I$59</c:f>
              <c:numCache>
                <c:formatCode>General</c:formatCode>
                <c:ptCount val="40"/>
                <c:pt idx="0">
                  <c:v>595.68555699070703</c:v>
                </c:pt>
                <c:pt idx="1">
                  <c:v>564.6041992013586</c:v>
                </c:pt>
                <c:pt idx="2">
                  <c:v>547.33198222043461</c:v>
                </c:pt>
                <c:pt idx="3">
                  <c:v>531.35197936915995</c:v>
                </c:pt>
                <c:pt idx="4">
                  <c:v>522.94033550979691</c:v>
                </c:pt>
                <c:pt idx="5">
                  <c:v>514.8844426091016</c:v>
                </c:pt>
                <c:pt idx="6">
                  <c:v>506.14244803095437</c:v>
                </c:pt>
                <c:pt idx="7">
                  <c:v>502.33099570721822</c:v>
                </c:pt>
                <c:pt idx="8">
                  <c:v>491.87682211285841</c:v>
                </c:pt>
                <c:pt idx="9">
                  <c:v>488.0579552484885</c:v>
                </c:pt>
                <c:pt idx="10">
                  <c:v>484.905699126797</c:v>
                </c:pt>
                <c:pt idx="11">
                  <c:v>483.26281728181067</c:v>
                </c:pt>
                <c:pt idx="12">
                  <c:v>478.38537602091986</c:v>
                </c:pt>
                <c:pt idx="13">
                  <c:v>475.01986337047276</c:v>
                </c:pt>
                <c:pt idx="14">
                  <c:v>471.67211560600578</c:v>
                </c:pt>
                <c:pt idx="15">
                  <c:v>468.38820181020805</c:v>
                </c:pt>
                <c:pt idx="16">
                  <c:v>468.2810584372005</c:v>
                </c:pt>
                <c:pt idx="17">
                  <c:v>464.44546317546485</c:v>
                </c:pt>
                <c:pt idx="18">
                  <c:v>463.43029645282752</c:v>
                </c:pt>
                <c:pt idx="19">
                  <c:v>463.01795616384015</c:v>
                </c:pt>
                <c:pt idx="20">
                  <c:v>462.34474755494153</c:v>
                </c:pt>
                <c:pt idx="21">
                  <c:v>461.91698486167269</c:v>
                </c:pt>
                <c:pt idx="22">
                  <c:v>457.88420958591041</c:v>
                </c:pt>
                <c:pt idx="23">
                  <c:v>461.10142328246548</c:v>
                </c:pt>
                <c:pt idx="24">
                  <c:v>460.39991602349409</c:v>
                </c:pt>
                <c:pt idx="25">
                  <c:v>458.82871198628686</c:v>
                </c:pt>
                <c:pt idx="26">
                  <c:v>458.43194925724265</c:v>
                </c:pt>
                <c:pt idx="27">
                  <c:v>457.07774068843605</c:v>
                </c:pt>
                <c:pt idx="28">
                  <c:v>458.63384368114515</c:v>
                </c:pt>
                <c:pt idx="29">
                  <c:v>456.85904755799288</c:v>
                </c:pt>
                <c:pt idx="30">
                  <c:v>459.91144483606507</c:v>
                </c:pt>
                <c:pt idx="31">
                  <c:v>457.79159415494348</c:v>
                </c:pt>
                <c:pt idx="32">
                  <c:v>456.69870806842948</c:v>
                </c:pt>
                <c:pt idx="33">
                  <c:v>455.56170619544423</c:v>
                </c:pt>
                <c:pt idx="34">
                  <c:v>456.18430015791989</c:v>
                </c:pt>
                <c:pt idx="35">
                  <c:v>455.36053189003837</c:v>
                </c:pt>
                <c:pt idx="36">
                  <c:v>458.15257946336362</c:v>
                </c:pt>
                <c:pt idx="37">
                  <c:v>457.70550304386529</c:v>
                </c:pt>
                <c:pt idx="38">
                  <c:v>455.51794703450742</c:v>
                </c:pt>
                <c:pt idx="39">
                  <c:v>454.22805157207824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параметры'!$J$20:$J$59</c:f>
              <c:numCache>
                <c:formatCode>General</c:formatCode>
                <c:ptCount val="40"/>
                <c:pt idx="0">
                  <c:v>608.53318113599425</c:v>
                </c:pt>
                <c:pt idx="1">
                  <c:v>575.12672820918579</c:v>
                </c:pt>
                <c:pt idx="2">
                  <c:v>557.68521173770091</c:v>
                </c:pt>
                <c:pt idx="3">
                  <c:v>540.86507207447482</c:v>
                </c:pt>
                <c:pt idx="4">
                  <c:v>531.9930854115072</c:v>
                </c:pt>
                <c:pt idx="5">
                  <c:v>523.82689942082038</c:v>
                </c:pt>
                <c:pt idx="6">
                  <c:v>514.22181194953362</c:v>
                </c:pt>
                <c:pt idx="7">
                  <c:v>510.68803249117491</c:v>
                </c:pt>
                <c:pt idx="8">
                  <c:v>499.51037486764432</c:v>
                </c:pt>
                <c:pt idx="9">
                  <c:v>495.51463058613513</c:v>
                </c:pt>
                <c:pt idx="10">
                  <c:v>492.83060650140578</c:v>
                </c:pt>
                <c:pt idx="11">
                  <c:v>490.99504584163839</c:v>
                </c:pt>
                <c:pt idx="12">
                  <c:v>485.30856169829343</c:v>
                </c:pt>
                <c:pt idx="13">
                  <c:v>482.06810988910445</c:v>
                </c:pt>
                <c:pt idx="14">
                  <c:v>479.49794411094814</c:v>
                </c:pt>
                <c:pt idx="15">
                  <c:v>476.07960308136165</c:v>
                </c:pt>
                <c:pt idx="16">
                  <c:v>475.14313539671252</c:v>
                </c:pt>
                <c:pt idx="17">
                  <c:v>471.39999462006097</c:v>
                </c:pt>
                <c:pt idx="18">
                  <c:v>470.26636087584927</c:v>
                </c:pt>
                <c:pt idx="19">
                  <c:v>470.03825491879309</c:v>
                </c:pt>
                <c:pt idx="20">
                  <c:v>470.59784883414903</c:v>
                </c:pt>
                <c:pt idx="21">
                  <c:v>469.37036303268331</c:v>
                </c:pt>
                <c:pt idx="22">
                  <c:v>465.01045708812092</c:v>
                </c:pt>
                <c:pt idx="23">
                  <c:v>468.54724343017062</c:v>
                </c:pt>
                <c:pt idx="24">
                  <c:v>468.04784769119823</c:v>
                </c:pt>
                <c:pt idx="25">
                  <c:v>466.55068620027328</c:v>
                </c:pt>
                <c:pt idx="26">
                  <c:v>465.58454311125172</c:v>
                </c:pt>
                <c:pt idx="27">
                  <c:v>463.85841357948823</c:v>
                </c:pt>
                <c:pt idx="28">
                  <c:v>465.6776526944081</c:v>
                </c:pt>
                <c:pt idx="29">
                  <c:v>464.15793086568908</c:v>
                </c:pt>
                <c:pt idx="30">
                  <c:v>467.2254061942636</c:v>
                </c:pt>
                <c:pt idx="31">
                  <c:v>465.17477130191799</c:v>
                </c:pt>
                <c:pt idx="32">
                  <c:v>463.88779024253756</c:v>
                </c:pt>
                <c:pt idx="33">
                  <c:v>462.28000059250007</c:v>
                </c:pt>
                <c:pt idx="34">
                  <c:v>463.24379542699683</c:v>
                </c:pt>
                <c:pt idx="35">
                  <c:v>462.42839141387799</c:v>
                </c:pt>
                <c:pt idx="36">
                  <c:v>464.57525173746671</c:v>
                </c:pt>
                <c:pt idx="37">
                  <c:v>464.28395514322699</c:v>
                </c:pt>
                <c:pt idx="38">
                  <c:v>462.24993880032605</c:v>
                </c:pt>
                <c:pt idx="39">
                  <c:v>460.47648250944872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pPr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параметры'!$F$20:$F$59</c:f>
              <c:numCache>
                <c:formatCode>General</c:formatCode>
                <c:ptCount val="40"/>
                <c:pt idx="0">
                  <c:v>451.99010406945405</c:v>
                </c:pt>
                <c:pt idx="1">
                  <c:v>462.00098782179822</c:v>
                </c:pt>
                <c:pt idx="2">
                  <c:v>440.87574162142892</c:v>
                </c:pt>
                <c:pt idx="3">
                  <c:v>441.00778896514436</c:v>
                </c:pt>
                <c:pt idx="4">
                  <c:v>410.75291865979619</c:v>
                </c:pt>
                <c:pt idx="5">
                  <c:v>435.35852645718569</c:v>
                </c:pt>
                <c:pt idx="6">
                  <c:v>415.09035463903018</c:v>
                </c:pt>
                <c:pt idx="7">
                  <c:v>421.88983046391172</c:v>
                </c:pt>
                <c:pt idx="8">
                  <c:v>419.12552329308107</c:v>
                </c:pt>
                <c:pt idx="9">
                  <c:v>414.87989013678225</c:v>
                </c:pt>
                <c:pt idx="10">
                  <c:v>400.82926489256118</c:v>
                </c:pt>
                <c:pt idx="11">
                  <c:v>398.64018506541771</c:v>
                </c:pt>
                <c:pt idx="12">
                  <c:v>414.66831468045933</c:v>
                </c:pt>
                <c:pt idx="13">
                  <c:v>408.78717256830902</c:v>
                </c:pt>
                <c:pt idx="14">
                  <c:v>404.99303822740711</c:v>
                </c:pt>
                <c:pt idx="15">
                  <c:v>410.91798950000685</c:v>
                </c:pt>
                <c:pt idx="16">
                  <c:v>407.68205895540638</c:v>
                </c:pt>
                <c:pt idx="17">
                  <c:v>402.88775979440919</c:v>
                </c:pt>
                <c:pt idx="18">
                  <c:v>398.45333270290541</c:v>
                </c:pt>
                <c:pt idx="19">
                  <c:v>404.11884112516793</c:v>
                </c:pt>
                <c:pt idx="20">
                  <c:v>401.99090301025524</c:v>
                </c:pt>
                <c:pt idx="21">
                  <c:v>406.13216349188798</c:v>
                </c:pt>
                <c:pt idx="22">
                  <c:v>393.62432853543032</c:v>
                </c:pt>
                <c:pt idx="23">
                  <c:v>387.86201042757347</c:v>
                </c:pt>
                <c:pt idx="24">
                  <c:v>390.0512214781711</c:v>
                </c:pt>
                <c:pt idx="25">
                  <c:v>392.25742728155012</c:v>
                </c:pt>
                <c:pt idx="26">
                  <c:v>395.3155618811748</c:v>
                </c:pt>
                <c:pt idx="27">
                  <c:v>406.49888145327316</c:v>
                </c:pt>
                <c:pt idx="28">
                  <c:v>396.19253010770564</c:v>
                </c:pt>
                <c:pt idx="29">
                  <c:v>401.43218084189016</c:v>
                </c:pt>
                <c:pt idx="30">
                  <c:v>397.84458503709783</c:v>
                </c:pt>
                <c:pt idx="31">
                  <c:v>407.52135540813629</c:v>
                </c:pt>
                <c:pt idx="32">
                  <c:v>378.76054493192754</c:v>
                </c:pt>
                <c:pt idx="33">
                  <c:v>394.58623838389951</c:v>
                </c:pt>
                <c:pt idx="34">
                  <c:v>401.72338816699863</c:v>
                </c:pt>
                <c:pt idx="35">
                  <c:v>399.81024351640627</c:v>
                </c:pt>
                <c:pt idx="36">
                  <c:v>401.77056192846516</c:v>
                </c:pt>
                <c:pt idx="37">
                  <c:v>403.54824558866193</c:v>
                </c:pt>
                <c:pt idx="38">
                  <c:v>399.38712694312977</c:v>
                </c:pt>
                <c:pt idx="39">
                  <c:v>401.104173120756</c:v>
                </c:pt>
              </c:numCache>
            </c:numRef>
          </c:val>
        </c:ser>
        <c:marker val="1"/>
        <c:axId val="163647872"/>
        <c:axId val="163650176"/>
      </c:lineChart>
      <c:catAx>
        <c:axId val="1636478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947019867550123"/>
              <c:y val="0.9024907132510076"/>
            </c:manualLayout>
          </c:layout>
        </c:title>
        <c:numFmt formatCode="General" sourceLinked="1"/>
        <c:tickLblPos val="nextTo"/>
        <c:crossAx val="163650176"/>
        <c:crosses val="autoZero"/>
        <c:auto val="1"/>
        <c:lblAlgn val="ctr"/>
        <c:lblOffset val="100"/>
        <c:tickLblSkip val="5"/>
        <c:tickMarkSkip val="5"/>
      </c:catAx>
      <c:valAx>
        <c:axId val="163650176"/>
        <c:scaling>
          <c:orientation val="minMax"/>
          <c:max val="600"/>
          <c:min val="38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261E-2"/>
            </c:manualLayout>
          </c:layout>
        </c:title>
        <c:numFmt formatCode="General" sourceLinked="1"/>
        <c:tickLblPos val="nextTo"/>
        <c:crossAx val="163647872"/>
        <c:crosses val="autoZero"/>
        <c:crossBetween val="between"/>
      </c:valAx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критерия (</a:t>
            </a:r>
            <a:r>
              <a:rPr lang="en-US" sz="1000" baseline="0"/>
              <a:t>Krit</a:t>
            </a:r>
            <a:r>
              <a:rPr lang="ru-RU" sz="1000" baseline="0"/>
              <a:t>) от значения критерия остановки (</a:t>
            </a:r>
            <a:r>
              <a:rPr lang="en-US" sz="1000" baseline="0"/>
              <a:t>ost</a:t>
            </a:r>
            <a:r>
              <a:rPr lang="ru-RU" sz="1000" baseline="0"/>
              <a:t>)</a:t>
            </a:r>
            <a:endParaRPr lang="ru-RU" sz="1000"/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параметры'!$E$20:$E$59</c:f>
              <c:numCache>
                <c:formatCode>General</c:formatCode>
                <c:ptCount val="40"/>
                <c:pt idx="0">
                  <c:v>602.10936906335064</c:v>
                </c:pt>
                <c:pt idx="1">
                  <c:v>569.86546370527219</c:v>
                </c:pt>
                <c:pt idx="2">
                  <c:v>552.50859697906776</c:v>
                </c:pt>
                <c:pt idx="3">
                  <c:v>536.10852572181739</c:v>
                </c:pt>
                <c:pt idx="4">
                  <c:v>527.46671046065205</c:v>
                </c:pt>
                <c:pt idx="5">
                  <c:v>519.35567101496099</c:v>
                </c:pt>
                <c:pt idx="6">
                  <c:v>510.18212999024399</c:v>
                </c:pt>
                <c:pt idx="7">
                  <c:v>506.50951409919656</c:v>
                </c:pt>
                <c:pt idx="8">
                  <c:v>495.69359849025136</c:v>
                </c:pt>
                <c:pt idx="9">
                  <c:v>491.78629291731181</c:v>
                </c:pt>
                <c:pt idx="10">
                  <c:v>488.86815281410139</c:v>
                </c:pt>
                <c:pt idx="11">
                  <c:v>487.12893156172453</c:v>
                </c:pt>
                <c:pt idx="12">
                  <c:v>481.84696885960665</c:v>
                </c:pt>
                <c:pt idx="13">
                  <c:v>478.54398662978861</c:v>
                </c:pt>
                <c:pt idx="14">
                  <c:v>475.58502985847696</c:v>
                </c:pt>
                <c:pt idx="15">
                  <c:v>472.23390244578485</c:v>
                </c:pt>
                <c:pt idx="16">
                  <c:v>471.71209691695651</c:v>
                </c:pt>
                <c:pt idx="17">
                  <c:v>467.92272889776291</c:v>
                </c:pt>
                <c:pt idx="18">
                  <c:v>466.8483286643384</c:v>
                </c:pt>
                <c:pt idx="19">
                  <c:v>466.52810554131662</c:v>
                </c:pt>
                <c:pt idx="20">
                  <c:v>466.47129819454528</c:v>
                </c:pt>
                <c:pt idx="21">
                  <c:v>465.643673947178</c:v>
                </c:pt>
                <c:pt idx="22">
                  <c:v>461.44733333701566</c:v>
                </c:pt>
                <c:pt idx="23">
                  <c:v>464.82433335631805</c:v>
                </c:pt>
                <c:pt idx="24">
                  <c:v>464.22388185734616</c:v>
                </c:pt>
                <c:pt idx="25">
                  <c:v>462.68969909328007</c:v>
                </c:pt>
                <c:pt idx="26">
                  <c:v>462.00824618424718</c:v>
                </c:pt>
                <c:pt idx="27">
                  <c:v>460.46807713396214</c:v>
                </c:pt>
                <c:pt idx="28">
                  <c:v>462.15574818777662</c:v>
                </c:pt>
                <c:pt idx="29">
                  <c:v>460.50848921184098</c:v>
                </c:pt>
                <c:pt idx="30">
                  <c:v>463.56842551516434</c:v>
                </c:pt>
                <c:pt idx="31">
                  <c:v>461.48318272843073</c:v>
                </c:pt>
                <c:pt idx="32">
                  <c:v>460.29324915548352</c:v>
                </c:pt>
                <c:pt idx="33">
                  <c:v>458.92085339397215</c:v>
                </c:pt>
                <c:pt idx="34">
                  <c:v>459.71404779245836</c:v>
                </c:pt>
                <c:pt idx="35">
                  <c:v>458.89446165195818</c:v>
                </c:pt>
                <c:pt idx="36">
                  <c:v>461.36391560041517</c:v>
                </c:pt>
                <c:pt idx="37">
                  <c:v>460.99472909354614</c:v>
                </c:pt>
                <c:pt idx="38">
                  <c:v>458.88394291741673</c:v>
                </c:pt>
                <c:pt idx="39">
                  <c:v>457.35226704076348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параметры'!$I$20:$I$59</c:f>
              <c:numCache>
                <c:formatCode>General</c:formatCode>
                <c:ptCount val="40"/>
                <c:pt idx="0">
                  <c:v>595.68555699070703</c:v>
                </c:pt>
                <c:pt idx="1">
                  <c:v>564.6041992013586</c:v>
                </c:pt>
                <c:pt idx="2">
                  <c:v>547.33198222043461</c:v>
                </c:pt>
                <c:pt idx="3">
                  <c:v>531.35197936915995</c:v>
                </c:pt>
                <c:pt idx="4">
                  <c:v>522.94033550979691</c:v>
                </c:pt>
                <c:pt idx="5">
                  <c:v>514.8844426091016</c:v>
                </c:pt>
                <c:pt idx="6">
                  <c:v>506.14244803095437</c:v>
                </c:pt>
                <c:pt idx="7">
                  <c:v>502.33099570721822</c:v>
                </c:pt>
                <c:pt idx="8">
                  <c:v>491.87682211285841</c:v>
                </c:pt>
                <c:pt idx="9">
                  <c:v>488.0579552484885</c:v>
                </c:pt>
                <c:pt idx="10">
                  <c:v>484.905699126797</c:v>
                </c:pt>
                <c:pt idx="11">
                  <c:v>483.26281728181067</c:v>
                </c:pt>
                <c:pt idx="12">
                  <c:v>478.38537602091986</c:v>
                </c:pt>
                <c:pt idx="13">
                  <c:v>475.01986337047276</c:v>
                </c:pt>
                <c:pt idx="14">
                  <c:v>471.67211560600578</c:v>
                </c:pt>
                <c:pt idx="15">
                  <c:v>468.38820181020805</c:v>
                </c:pt>
                <c:pt idx="16">
                  <c:v>468.2810584372005</c:v>
                </c:pt>
                <c:pt idx="17">
                  <c:v>464.44546317546485</c:v>
                </c:pt>
                <c:pt idx="18">
                  <c:v>463.43029645282752</c:v>
                </c:pt>
                <c:pt idx="19">
                  <c:v>463.01795616384015</c:v>
                </c:pt>
                <c:pt idx="20">
                  <c:v>462.34474755494153</c:v>
                </c:pt>
                <c:pt idx="21">
                  <c:v>461.91698486167269</c:v>
                </c:pt>
                <c:pt idx="22">
                  <c:v>457.88420958591041</c:v>
                </c:pt>
                <c:pt idx="23">
                  <c:v>461.10142328246548</c:v>
                </c:pt>
                <c:pt idx="24">
                  <c:v>460.39991602349409</c:v>
                </c:pt>
                <c:pt idx="25">
                  <c:v>458.82871198628686</c:v>
                </c:pt>
                <c:pt idx="26">
                  <c:v>458.43194925724265</c:v>
                </c:pt>
                <c:pt idx="27">
                  <c:v>457.07774068843605</c:v>
                </c:pt>
                <c:pt idx="28">
                  <c:v>458.63384368114515</c:v>
                </c:pt>
                <c:pt idx="29">
                  <c:v>456.85904755799288</c:v>
                </c:pt>
                <c:pt idx="30">
                  <c:v>459.91144483606507</c:v>
                </c:pt>
                <c:pt idx="31">
                  <c:v>457.79159415494348</c:v>
                </c:pt>
                <c:pt idx="32">
                  <c:v>456.69870806842948</c:v>
                </c:pt>
                <c:pt idx="33">
                  <c:v>455.56170619544423</c:v>
                </c:pt>
                <c:pt idx="34">
                  <c:v>456.18430015791989</c:v>
                </c:pt>
                <c:pt idx="35">
                  <c:v>455.36053189003837</c:v>
                </c:pt>
                <c:pt idx="36">
                  <c:v>458.15257946336362</c:v>
                </c:pt>
                <c:pt idx="37">
                  <c:v>457.70550304386529</c:v>
                </c:pt>
                <c:pt idx="38">
                  <c:v>455.51794703450742</c:v>
                </c:pt>
                <c:pt idx="39">
                  <c:v>454.22805157207824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параметры'!$J$20:$J$59</c:f>
              <c:numCache>
                <c:formatCode>General</c:formatCode>
                <c:ptCount val="40"/>
                <c:pt idx="0">
                  <c:v>608.53318113599425</c:v>
                </c:pt>
                <c:pt idx="1">
                  <c:v>575.12672820918579</c:v>
                </c:pt>
                <c:pt idx="2">
                  <c:v>557.68521173770091</c:v>
                </c:pt>
                <c:pt idx="3">
                  <c:v>540.86507207447482</c:v>
                </c:pt>
                <c:pt idx="4">
                  <c:v>531.9930854115072</c:v>
                </c:pt>
                <c:pt idx="5">
                  <c:v>523.82689942082038</c:v>
                </c:pt>
                <c:pt idx="6">
                  <c:v>514.22181194953362</c:v>
                </c:pt>
                <c:pt idx="7">
                  <c:v>510.68803249117491</c:v>
                </c:pt>
                <c:pt idx="8">
                  <c:v>499.51037486764432</c:v>
                </c:pt>
                <c:pt idx="9">
                  <c:v>495.51463058613513</c:v>
                </c:pt>
                <c:pt idx="10">
                  <c:v>492.83060650140578</c:v>
                </c:pt>
                <c:pt idx="11">
                  <c:v>490.99504584163839</c:v>
                </c:pt>
                <c:pt idx="12">
                  <c:v>485.30856169829343</c:v>
                </c:pt>
                <c:pt idx="13">
                  <c:v>482.06810988910445</c:v>
                </c:pt>
                <c:pt idx="14">
                  <c:v>479.49794411094814</c:v>
                </c:pt>
                <c:pt idx="15">
                  <c:v>476.07960308136165</c:v>
                </c:pt>
                <c:pt idx="16">
                  <c:v>475.14313539671252</c:v>
                </c:pt>
                <c:pt idx="17">
                  <c:v>471.39999462006097</c:v>
                </c:pt>
                <c:pt idx="18">
                  <c:v>470.26636087584927</c:v>
                </c:pt>
                <c:pt idx="19">
                  <c:v>470.03825491879309</c:v>
                </c:pt>
                <c:pt idx="20">
                  <c:v>470.59784883414903</c:v>
                </c:pt>
                <c:pt idx="21">
                  <c:v>469.37036303268331</c:v>
                </c:pt>
                <c:pt idx="22">
                  <c:v>465.01045708812092</c:v>
                </c:pt>
                <c:pt idx="23">
                  <c:v>468.54724343017062</c:v>
                </c:pt>
                <c:pt idx="24">
                  <c:v>468.04784769119823</c:v>
                </c:pt>
                <c:pt idx="25">
                  <c:v>466.55068620027328</c:v>
                </c:pt>
                <c:pt idx="26">
                  <c:v>465.58454311125172</c:v>
                </c:pt>
                <c:pt idx="27">
                  <c:v>463.85841357948823</c:v>
                </c:pt>
                <c:pt idx="28">
                  <c:v>465.6776526944081</c:v>
                </c:pt>
                <c:pt idx="29">
                  <c:v>464.15793086568908</c:v>
                </c:pt>
                <c:pt idx="30">
                  <c:v>467.2254061942636</c:v>
                </c:pt>
                <c:pt idx="31">
                  <c:v>465.17477130191799</c:v>
                </c:pt>
                <c:pt idx="32">
                  <c:v>463.88779024253756</c:v>
                </c:pt>
                <c:pt idx="33">
                  <c:v>462.28000059250007</c:v>
                </c:pt>
                <c:pt idx="34">
                  <c:v>463.24379542699683</c:v>
                </c:pt>
                <c:pt idx="35">
                  <c:v>462.42839141387799</c:v>
                </c:pt>
                <c:pt idx="36">
                  <c:v>464.57525173746671</c:v>
                </c:pt>
                <c:pt idx="37">
                  <c:v>464.28395514322699</c:v>
                </c:pt>
                <c:pt idx="38">
                  <c:v>462.24993880032605</c:v>
                </c:pt>
                <c:pt idx="39">
                  <c:v>460.47648250944872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pPr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параметры'!$F$20:$F$59</c:f>
              <c:numCache>
                <c:formatCode>General</c:formatCode>
                <c:ptCount val="40"/>
                <c:pt idx="0">
                  <c:v>451.99010406945405</c:v>
                </c:pt>
                <c:pt idx="1">
                  <c:v>462.00098782179822</c:v>
                </c:pt>
                <c:pt idx="2">
                  <c:v>440.87574162142892</c:v>
                </c:pt>
                <c:pt idx="3">
                  <c:v>441.00778896514436</c:v>
                </c:pt>
                <c:pt idx="4">
                  <c:v>410.75291865979619</c:v>
                </c:pt>
                <c:pt idx="5">
                  <c:v>435.35852645718569</c:v>
                </c:pt>
                <c:pt idx="6">
                  <c:v>415.09035463903018</c:v>
                </c:pt>
                <c:pt idx="7">
                  <c:v>421.88983046391172</c:v>
                </c:pt>
                <c:pt idx="8">
                  <c:v>419.12552329308107</c:v>
                </c:pt>
                <c:pt idx="9">
                  <c:v>414.87989013678225</c:v>
                </c:pt>
                <c:pt idx="10">
                  <c:v>400.82926489256118</c:v>
                </c:pt>
                <c:pt idx="11">
                  <c:v>398.64018506541771</c:v>
                </c:pt>
                <c:pt idx="12">
                  <c:v>414.66831468045933</c:v>
                </c:pt>
                <c:pt idx="13">
                  <c:v>408.78717256830902</c:v>
                </c:pt>
                <c:pt idx="14">
                  <c:v>404.99303822740711</c:v>
                </c:pt>
                <c:pt idx="15">
                  <c:v>410.91798950000685</c:v>
                </c:pt>
                <c:pt idx="16">
                  <c:v>407.68205895540638</c:v>
                </c:pt>
                <c:pt idx="17">
                  <c:v>402.88775979440919</c:v>
                </c:pt>
                <c:pt idx="18">
                  <c:v>398.45333270290541</c:v>
                </c:pt>
                <c:pt idx="19">
                  <c:v>404.11884112516793</c:v>
                </c:pt>
                <c:pt idx="20">
                  <c:v>401.99090301025524</c:v>
                </c:pt>
                <c:pt idx="21">
                  <c:v>406.13216349188798</c:v>
                </c:pt>
                <c:pt idx="22">
                  <c:v>393.62432853543032</c:v>
                </c:pt>
                <c:pt idx="23">
                  <c:v>387.86201042757347</c:v>
                </c:pt>
                <c:pt idx="24">
                  <c:v>390.0512214781711</c:v>
                </c:pt>
                <c:pt idx="25">
                  <c:v>392.25742728155012</c:v>
                </c:pt>
                <c:pt idx="26">
                  <c:v>395.3155618811748</c:v>
                </c:pt>
                <c:pt idx="27">
                  <c:v>406.49888145327316</c:v>
                </c:pt>
                <c:pt idx="28">
                  <c:v>396.19253010770564</c:v>
                </c:pt>
                <c:pt idx="29">
                  <c:v>401.43218084189016</c:v>
                </c:pt>
                <c:pt idx="30">
                  <c:v>397.84458503709783</c:v>
                </c:pt>
                <c:pt idx="31">
                  <c:v>407.52135540813629</c:v>
                </c:pt>
                <c:pt idx="32">
                  <c:v>378.76054493192754</c:v>
                </c:pt>
                <c:pt idx="33">
                  <c:v>394.58623838389951</c:v>
                </c:pt>
                <c:pt idx="34">
                  <c:v>401.72338816699863</c:v>
                </c:pt>
                <c:pt idx="35">
                  <c:v>399.81024351640627</c:v>
                </c:pt>
                <c:pt idx="36">
                  <c:v>401.77056192846516</c:v>
                </c:pt>
                <c:pt idx="37">
                  <c:v>403.54824558866193</c:v>
                </c:pt>
                <c:pt idx="38">
                  <c:v>399.38712694312977</c:v>
                </c:pt>
                <c:pt idx="39">
                  <c:v>401.104173120756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параметры'!$K$20:$K$59</c:f>
              <c:numCache>
                <c:formatCode>General</c:formatCode>
                <c:ptCount val="40"/>
                <c:pt idx="0">
                  <c:v>441.31742351355592</c:v>
                </c:pt>
                <c:pt idx="1">
                  <c:v>438.17279491768915</c:v>
                </c:pt>
                <c:pt idx="2">
                  <c:v>422.93476309512181</c:v>
                </c:pt>
                <c:pt idx="3">
                  <c:v>417.04926099042734</c:v>
                </c:pt>
                <c:pt idx="4">
                  <c:v>414.16877670955853</c:v>
                </c:pt>
                <c:pt idx="5">
                  <c:v>407.43808901761406</c:v>
                </c:pt>
                <c:pt idx="6">
                  <c:v>409.06641952250703</c:v>
                </c:pt>
                <c:pt idx="7">
                  <c:v>401.91864279662224</c:v>
                </c:pt>
                <c:pt idx="8">
                  <c:v>400.15735108615422</c:v>
                </c:pt>
                <c:pt idx="9">
                  <c:v>398.46372048564683</c:v>
                </c:pt>
                <c:pt idx="10">
                  <c:v>389.68551323379597</c:v>
                </c:pt>
                <c:pt idx="11">
                  <c:v>390.35772627810479</c:v>
                </c:pt>
                <c:pt idx="12">
                  <c:v>395.20118269098572</c:v>
                </c:pt>
                <c:pt idx="13">
                  <c:v>390.33302578368773</c:v>
                </c:pt>
                <c:pt idx="14">
                  <c:v>377.64239263474536</c:v>
                </c:pt>
                <c:pt idx="15">
                  <c:v>375.97366316671128</c:v>
                </c:pt>
                <c:pt idx="16">
                  <c:v>385.83110504212135</c:v>
                </c:pt>
                <c:pt idx="17">
                  <c:v>380.88464086543024</c:v>
                </c:pt>
                <c:pt idx="18">
                  <c:v>381.29289163946203</c:v>
                </c:pt>
                <c:pt idx="19">
                  <c:v>378.66691950531674</c:v>
                </c:pt>
                <c:pt idx="20">
                  <c:v>363.18121152198012</c:v>
                </c:pt>
                <c:pt idx="21">
                  <c:v>372.36236656438189</c:v>
                </c:pt>
                <c:pt idx="22">
                  <c:v>372.2601663252758</c:v>
                </c:pt>
                <c:pt idx="23">
                  <c:v>371.63761694676776</c:v>
                </c:pt>
                <c:pt idx="24">
                  <c:v>368.5076779603703</c:v>
                </c:pt>
                <c:pt idx="25">
                  <c:v>366.04683008409683</c:v>
                </c:pt>
                <c:pt idx="26">
                  <c:v>372.49134652187013</c:v>
                </c:pt>
                <c:pt idx="27">
                  <c:v>375.60588207286565</c:v>
                </c:pt>
                <c:pt idx="28">
                  <c:v>374.00032407855059</c:v>
                </c:pt>
                <c:pt idx="29">
                  <c:v>369.16073229478559</c:v>
                </c:pt>
                <c:pt idx="30">
                  <c:v>372.03196218453843</c:v>
                </c:pt>
                <c:pt idx="31">
                  <c:v>369.08046263202397</c:v>
                </c:pt>
                <c:pt idx="32">
                  <c:v>370.31968700732494</c:v>
                </c:pt>
                <c:pt idx="33">
                  <c:v>374.83934426334088</c:v>
                </c:pt>
                <c:pt idx="34">
                  <c:v>371.36230539417022</c:v>
                </c:pt>
                <c:pt idx="35">
                  <c:v>370.43803804715526</c:v>
                </c:pt>
                <c:pt idx="36">
                  <c:v>380.98220775285358</c:v>
                </c:pt>
                <c:pt idx="37">
                  <c:v>378.66338908851435</c:v>
                </c:pt>
                <c:pt idx="38">
                  <c:v>374.63100702745726</c:v>
                </c:pt>
                <c:pt idx="39">
                  <c:v>379.15124281311569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cat>
            <c:numRef>
              <c:f>'Другие параметры'!$A$20:$A$59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'Другие параметры'!$L$20:$L$59</c:f>
              <c:numCache>
                <c:formatCode>General</c:formatCode>
                <c:ptCount val="40"/>
                <c:pt idx="0">
                  <c:v>762.90131461314536</c:v>
                </c:pt>
                <c:pt idx="1">
                  <c:v>701.55813249285529</c:v>
                </c:pt>
                <c:pt idx="2">
                  <c:v>682.08243086301377</c:v>
                </c:pt>
                <c:pt idx="3">
                  <c:v>655.16779045320743</c:v>
                </c:pt>
                <c:pt idx="4">
                  <c:v>640.76464421174558</c:v>
                </c:pt>
                <c:pt idx="5">
                  <c:v>631.27325301230792</c:v>
                </c:pt>
                <c:pt idx="6">
                  <c:v>611.2978404579809</c:v>
                </c:pt>
                <c:pt idx="7">
                  <c:v>611.10038540177084</c:v>
                </c:pt>
                <c:pt idx="8">
                  <c:v>591.2298458943485</c:v>
                </c:pt>
                <c:pt idx="9">
                  <c:v>585.10886534897679</c:v>
                </c:pt>
                <c:pt idx="10">
                  <c:v>588.05079239440681</c:v>
                </c:pt>
                <c:pt idx="11">
                  <c:v>583.90013684534426</c:v>
                </c:pt>
                <c:pt idx="12">
                  <c:v>568.49275502822752</c:v>
                </c:pt>
                <c:pt idx="13">
                  <c:v>566.75494747588948</c:v>
                </c:pt>
                <c:pt idx="14">
                  <c:v>573.52766708220861</c:v>
                </c:pt>
                <c:pt idx="15">
                  <c:v>568.49414172485842</c:v>
                </c:pt>
                <c:pt idx="16">
                  <c:v>557.59308879179162</c:v>
                </c:pt>
                <c:pt idx="17">
                  <c:v>554.96081693009558</c:v>
                </c:pt>
                <c:pt idx="18">
                  <c:v>552.40376568921477</c:v>
                </c:pt>
                <c:pt idx="19">
                  <c:v>554.3892915773165</c:v>
                </c:pt>
                <c:pt idx="20">
                  <c:v>569.76138486711045</c:v>
                </c:pt>
                <c:pt idx="21">
                  <c:v>558.92498132997412</c:v>
                </c:pt>
                <c:pt idx="22">
                  <c:v>550.63450034875552</c:v>
                </c:pt>
                <c:pt idx="23">
                  <c:v>558.01104976586828</c:v>
                </c:pt>
                <c:pt idx="24">
                  <c:v>559.94008575432201</c:v>
                </c:pt>
                <c:pt idx="25">
                  <c:v>559.33256810246326</c:v>
                </c:pt>
                <c:pt idx="26">
                  <c:v>551.52514584662424</c:v>
                </c:pt>
                <c:pt idx="27">
                  <c:v>545.33027219505857</c:v>
                </c:pt>
                <c:pt idx="28">
                  <c:v>550.3111722970026</c:v>
                </c:pt>
                <c:pt idx="29">
                  <c:v>551.85624612889637</c:v>
                </c:pt>
                <c:pt idx="30">
                  <c:v>555.10488884579024</c:v>
                </c:pt>
                <c:pt idx="31">
                  <c:v>553.88590282483756</c:v>
                </c:pt>
                <c:pt idx="32">
                  <c:v>550.26681130364204</c:v>
                </c:pt>
                <c:pt idx="33">
                  <c:v>543.00236252460343</c:v>
                </c:pt>
                <c:pt idx="34">
                  <c:v>548.0657901907465</c:v>
                </c:pt>
                <c:pt idx="35">
                  <c:v>547.3508852567611</c:v>
                </c:pt>
                <c:pt idx="36">
                  <c:v>541.74562344797675</c:v>
                </c:pt>
                <c:pt idx="37">
                  <c:v>543.32606909857793</c:v>
                </c:pt>
                <c:pt idx="38">
                  <c:v>543.13687880737621</c:v>
                </c:pt>
                <c:pt idx="39">
                  <c:v>535.55329126841127</c:v>
                </c:pt>
              </c:numCache>
            </c:numRef>
          </c:val>
        </c:ser>
        <c:marker val="1"/>
        <c:axId val="163789056"/>
        <c:axId val="163803520"/>
      </c:lineChart>
      <c:catAx>
        <c:axId val="163789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947019867550145"/>
              <c:y val="0.9024907132510076"/>
            </c:manualLayout>
          </c:layout>
        </c:title>
        <c:numFmt formatCode="General" sourceLinked="1"/>
        <c:tickLblPos val="nextTo"/>
        <c:crossAx val="163803520"/>
        <c:crosses val="autoZero"/>
        <c:auto val="1"/>
        <c:lblAlgn val="ctr"/>
        <c:lblOffset val="100"/>
        <c:tickLblSkip val="5"/>
        <c:tickMarkSkip val="5"/>
      </c:catAx>
      <c:valAx>
        <c:axId val="163803520"/>
        <c:scaling>
          <c:orientation val="minMax"/>
          <c:max val="700"/>
          <c:min val="3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303E-2"/>
            </c:manualLayout>
          </c:layout>
        </c:title>
        <c:numFmt formatCode="General" sourceLinked="1"/>
        <c:tickLblPos val="nextTo"/>
        <c:crossAx val="163789056"/>
        <c:crosses val="autoZero"/>
        <c:crossBetween val="between"/>
      </c:valAx>
    </c:plotArea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Зависимость критерия (Krit) от значения критерия остановки (ost)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параметры'!$E$65:$E$91</c:f>
              <c:numCache>
                <c:formatCode>General</c:formatCode>
                <c:ptCount val="27"/>
                <c:pt idx="0">
                  <c:v>374.31952461792594</c:v>
                </c:pt>
                <c:pt idx="1">
                  <c:v>385.7549440222748</c:v>
                </c:pt>
                <c:pt idx="2">
                  <c:v>386.86716988371006</c:v>
                </c:pt>
                <c:pt idx="3">
                  <c:v>388.02869760854122</c:v>
                </c:pt>
                <c:pt idx="4">
                  <c:v>386.28451305121553</c:v>
                </c:pt>
                <c:pt idx="5">
                  <c:v>384.2779479568901</c:v>
                </c:pt>
                <c:pt idx="6">
                  <c:v>383.44179701218701</c:v>
                </c:pt>
                <c:pt idx="7">
                  <c:v>383.88564556951928</c:v>
                </c:pt>
                <c:pt idx="8">
                  <c:v>386.43826369530353</c:v>
                </c:pt>
                <c:pt idx="9">
                  <c:v>385.28284960839807</c:v>
                </c:pt>
                <c:pt idx="10">
                  <c:v>384.62013951575585</c:v>
                </c:pt>
                <c:pt idx="11">
                  <c:v>385.02621253617338</c:v>
                </c:pt>
                <c:pt idx="12">
                  <c:v>386.22750878820352</c:v>
                </c:pt>
                <c:pt idx="13">
                  <c:v>385.45014719219427</c:v>
                </c:pt>
                <c:pt idx="14">
                  <c:v>385.87197090308536</c:v>
                </c:pt>
                <c:pt idx="15">
                  <c:v>385.86232500326105</c:v>
                </c:pt>
                <c:pt idx="16">
                  <c:v>385.78879058527934</c:v>
                </c:pt>
                <c:pt idx="17">
                  <c:v>386.01056802241197</c:v>
                </c:pt>
                <c:pt idx="18">
                  <c:v>385.95010666353522</c:v>
                </c:pt>
                <c:pt idx="19">
                  <c:v>386.16651603393325</c:v>
                </c:pt>
                <c:pt idx="20">
                  <c:v>386.15941154798384</c:v>
                </c:pt>
                <c:pt idx="21">
                  <c:v>385.91059473128428</c:v>
                </c:pt>
                <c:pt idx="22">
                  <c:v>385.63091274227293</c:v>
                </c:pt>
                <c:pt idx="23">
                  <c:v>385.86306328639796</c:v>
                </c:pt>
                <c:pt idx="24">
                  <c:v>385.90564023029629</c:v>
                </c:pt>
                <c:pt idx="25">
                  <c:v>386.01166631756109</c:v>
                </c:pt>
                <c:pt idx="26">
                  <c:v>385.81172280328161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параметры'!$I$65:$I$91</c:f>
              <c:numCache>
                <c:formatCode>General</c:formatCode>
                <c:ptCount val="27"/>
                <c:pt idx="0">
                  <c:v>374.31952461792594</c:v>
                </c:pt>
                <c:pt idx="1">
                  <c:v>385.4901661157885</c:v>
                </c:pt>
                <c:pt idx="2">
                  <c:v>386.86716988371006</c:v>
                </c:pt>
                <c:pt idx="3">
                  <c:v>387.84143636741368</c:v>
                </c:pt>
                <c:pt idx="4">
                  <c:v>385.8423388014927</c:v>
                </c:pt>
                <c:pt idx="5">
                  <c:v>383.64453216945947</c:v>
                </c:pt>
                <c:pt idx="6">
                  <c:v>382.70563659113867</c:v>
                </c:pt>
                <c:pt idx="7">
                  <c:v>383.20678396334506</c:v>
                </c:pt>
                <c:pt idx="8">
                  <c:v>386.0283445820009</c:v>
                </c:pt>
                <c:pt idx="9">
                  <c:v>384.80169373660351</c:v>
                </c:pt>
                <c:pt idx="10">
                  <c:v>384.04522402572036</c:v>
                </c:pt>
                <c:pt idx="11">
                  <c:v>384.41061125003068</c:v>
                </c:pt>
                <c:pt idx="12">
                  <c:v>385.76348778454837</c:v>
                </c:pt>
                <c:pt idx="13">
                  <c:v>384.95867753895436</c:v>
                </c:pt>
                <c:pt idx="14">
                  <c:v>385.44210083919052</c:v>
                </c:pt>
                <c:pt idx="15">
                  <c:v>385.41362973884873</c:v>
                </c:pt>
                <c:pt idx="16">
                  <c:v>385.27047902774666</c:v>
                </c:pt>
                <c:pt idx="17">
                  <c:v>385.54106796075126</c:v>
                </c:pt>
                <c:pt idx="18">
                  <c:v>385.46873980525265</c:v>
                </c:pt>
                <c:pt idx="19">
                  <c:v>385.70915214139626</c:v>
                </c:pt>
                <c:pt idx="20">
                  <c:v>385.62222735738078</c:v>
                </c:pt>
                <c:pt idx="21">
                  <c:v>385.44435945645876</c:v>
                </c:pt>
                <c:pt idx="22">
                  <c:v>385.07880302329227</c:v>
                </c:pt>
                <c:pt idx="23">
                  <c:v>385.37621051366767</c:v>
                </c:pt>
                <c:pt idx="24">
                  <c:v>385.38620143738336</c:v>
                </c:pt>
                <c:pt idx="25">
                  <c:v>385.535274189782</c:v>
                </c:pt>
                <c:pt idx="26">
                  <c:v>385.32224475117442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параметры'!$J$65:$J$91</c:f>
              <c:numCache>
                <c:formatCode>General</c:formatCode>
                <c:ptCount val="27"/>
                <c:pt idx="0">
                  <c:v>374.31952461792594</c:v>
                </c:pt>
                <c:pt idx="1">
                  <c:v>386.0197219287611</c:v>
                </c:pt>
                <c:pt idx="2">
                  <c:v>386.86716988371006</c:v>
                </c:pt>
                <c:pt idx="3">
                  <c:v>388.21595884966877</c:v>
                </c:pt>
                <c:pt idx="4">
                  <c:v>386.72668730093835</c:v>
                </c:pt>
                <c:pt idx="5">
                  <c:v>384.91136374432074</c:v>
                </c:pt>
                <c:pt idx="6">
                  <c:v>384.17795743323535</c:v>
                </c:pt>
                <c:pt idx="7">
                  <c:v>384.56450717569351</c:v>
                </c:pt>
                <c:pt idx="8">
                  <c:v>386.84818280860617</c:v>
                </c:pt>
                <c:pt idx="9">
                  <c:v>385.76400548019262</c:v>
                </c:pt>
                <c:pt idx="10">
                  <c:v>385.19505500579135</c:v>
                </c:pt>
                <c:pt idx="11">
                  <c:v>385.64181382231607</c:v>
                </c:pt>
                <c:pt idx="12">
                  <c:v>386.69152979185867</c:v>
                </c:pt>
                <c:pt idx="13">
                  <c:v>385.94161684543417</c:v>
                </c:pt>
                <c:pt idx="14">
                  <c:v>386.30184096698019</c:v>
                </c:pt>
                <c:pt idx="15">
                  <c:v>386.31102026767337</c:v>
                </c:pt>
                <c:pt idx="16">
                  <c:v>386.30710214281203</c:v>
                </c:pt>
                <c:pt idx="17">
                  <c:v>386.48006808407268</c:v>
                </c:pt>
                <c:pt idx="18">
                  <c:v>386.43147352181779</c:v>
                </c:pt>
                <c:pt idx="19">
                  <c:v>386.62387992647024</c:v>
                </c:pt>
                <c:pt idx="20">
                  <c:v>386.69659573858689</c:v>
                </c:pt>
                <c:pt idx="21">
                  <c:v>386.3768300061098</c:v>
                </c:pt>
                <c:pt idx="22">
                  <c:v>386.18302246125359</c:v>
                </c:pt>
                <c:pt idx="23">
                  <c:v>386.34991605912825</c:v>
                </c:pt>
                <c:pt idx="24">
                  <c:v>386.42507902320921</c:v>
                </c:pt>
                <c:pt idx="25">
                  <c:v>386.48805844534019</c:v>
                </c:pt>
                <c:pt idx="26">
                  <c:v>386.3012008553888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параметры'!$F$65:$F$91</c:f>
              <c:numCache>
                <c:formatCode>General</c:formatCode>
                <c:ptCount val="27"/>
                <c:pt idx="0">
                  <c:v>374.31952461792594</c:v>
                </c:pt>
                <c:pt idx="1">
                  <c:v>383.54575970196305</c:v>
                </c:pt>
                <c:pt idx="2">
                  <c:v>386.86716988371006</c:v>
                </c:pt>
                <c:pt idx="3">
                  <c:v>385.02490734637337</c:v>
                </c:pt>
                <c:pt idx="4">
                  <c:v>376.63472632183908</c:v>
                </c:pt>
                <c:pt idx="5">
                  <c:v>372.78653020065724</c:v>
                </c:pt>
                <c:pt idx="6">
                  <c:v>363.10328681442269</c:v>
                </c:pt>
                <c:pt idx="7">
                  <c:v>368.96265976415486</c:v>
                </c:pt>
                <c:pt idx="8">
                  <c:v>370.95621957566561</c:v>
                </c:pt>
                <c:pt idx="9">
                  <c:v>372.06440648733962</c:v>
                </c:pt>
                <c:pt idx="10">
                  <c:v>367.66493954496184</c:v>
                </c:pt>
                <c:pt idx="11">
                  <c:v>363.82805115673119</c:v>
                </c:pt>
                <c:pt idx="12">
                  <c:v>359.35163624656013</c:v>
                </c:pt>
                <c:pt idx="13">
                  <c:v>367.38697922188459</c:v>
                </c:pt>
                <c:pt idx="14">
                  <c:v>371.24906839382896</c:v>
                </c:pt>
                <c:pt idx="15">
                  <c:v>373.49483593045591</c:v>
                </c:pt>
                <c:pt idx="16">
                  <c:v>359.01261959949602</c:v>
                </c:pt>
                <c:pt idx="17">
                  <c:v>366.44159064297241</c:v>
                </c:pt>
                <c:pt idx="18">
                  <c:v>367.17563086471154</c:v>
                </c:pt>
                <c:pt idx="19">
                  <c:v>367.70386976844458</c:v>
                </c:pt>
                <c:pt idx="20">
                  <c:v>341.4588282839955</c:v>
                </c:pt>
                <c:pt idx="21">
                  <c:v>366.39984525575892</c:v>
                </c:pt>
                <c:pt idx="22">
                  <c:v>359.83328324418653</c:v>
                </c:pt>
                <c:pt idx="23">
                  <c:v>362.19966800739604</c:v>
                </c:pt>
                <c:pt idx="24">
                  <c:v>363.80075352450632</c:v>
                </c:pt>
                <c:pt idx="25">
                  <c:v>363.2874044406102</c:v>
                </c:pt>
                <c:pt idx="26">
                  <c:v>361.77373633031266</c:v>
                </c:pt>
              </c:numCache>
            </c:numRef>
          </c:val>
        </c:ser>
        <c:marker val="1"/>
        <c:axId val="163813248"/>
        <c:axId val="163857152"/>
      </c:lineChart>
      <c:catAx>
        <c:axId val="1638132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</a:p>
            </c:rich>
          </c:tx>
          <c:layout>
            <c:manualLayout>
              <c:xMode val="edge"/>
              <c:yMode val="edge"/>
              <c:x val="0.89520450589974843"/>
              <c:y val="0.90603264656579463"/>
            </c:manualLayout>
          </c:layout>
        </c:title>
        <c:numFmt formatCode="General" sourceLinked="1"/>
        <c:tickLblPos val="nextTo"/>
        <c:crossAx val="163857152"/>
        <c:crosses val="autoZero"/>
        <c:auto val="1"/>
        <c:lblAlgn val="ctr"/>
        <c:lblOffset val="100"/>
      </c:catAx>
      <c:valAx>
        <c:axId val="163857152"/>
        <c:scaling>
          <c:orientation val="minMax"/>
          <c:max val="390"/>
          <c:min val="3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2.2222222222222251E-2"/>
              <c:y val="8.5825622162195442E-2"/>
            </c:manualLayout>
          </c:layout>
        </c:title>
        <c:numFmt formatCode="General" sourceLinked="1"/>
        <c:tickLblPos val="nextTo"/>
        <c:crossAx val="163813248"/>
        <c:crosses val="autoZero"/>
        <c:crossBetween val="between"/>
      </c:valAx>
    </c:plotArea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расмотренных 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решений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параметры'!$R$65:$R$91</c:f>
              <c:numCache>
                <c:formatCode>General</c:formatCode>
                <c:ptCount val="27"/>
                <c:pt idx="0">
                  <c:v>3250</c:v>
                </c:pt>
                <c:pt idx="1">
                  <c:v>5850</c:v>
                </c:pt>
                <c:pt idx="2">
                  <c:v>3200</c:v>
                </c:pt>
                <c:pt idx="3">
                  <c:v>7841.666666666667</c:v>
                </c:pt>
                <c:pt idx="4">
                  <c:v>7854.166666666667</c:v>
                </c:pt>
                <c:pt idx="5">
                  <c:v>9005.5555555555547</c:v>
                </c:pt>
                <c:pt idx="6">
                  <c:v>10637.878787878788</c:v>
                </c:pt>
                <c:pt idx="7">
                  <c:v>11430.90909090909</c:v>
                </c:pt>
                <c:pt idx="8">
                  <c:v>12245.819444444445</c:v>
                </c:pt>
                <c:pt idx="9">
                  <c:v>13297.438775510203</c:v>
                </c:pt>
                <c:pt idx="10">
                  <c:v>14034.694214876034</c:v>
                </c:pt>
                <c:pt idx="11">
                  <c:v>14619.639344262296</c:v>
                </c:pt>
                <c:pt idx="12">
                  <c:v>15443.939086294416</c:v>
                </c:pt>
                <c:pt idx="13">
                  <c:v>16421.399082568809</c:v>
                </c:pt>
                <c:pt idx="14">
                  <c:v>16705.190661478598</c:v>
                </c:pt>
                <c:pt idx="15">
                  <c:v>17666.030927835051</c:v>
                </c:pt>
                <c:pt idx="16">
                  <c:v>17889.675078864355</c:v>
                </c:pt>
                <c:pt idx="17">
                  <c:v>19831.448818897639</c:v>
                </c:pt>
                <c:pt idx="18">
                  <c:v>19844.90625</c:v>
                </c:pt>
                <c:pt idx="19">
                  <c:v>19962.410052910054</c:v>
                </c:pt>
                <c:pt idx="20">
                  <c:v>19740.777486910996</c:v>
                </c:pt>
                <c:pt idx="21">
                  <c:v>19465.906735751294</c:v>
                </c:pt>
                <c:pt idx="22">
                  <c:v>19504.532033426185</c:v>
                </c:pt>
                <c:pt idx="23">
                  <c:v>19207.564643799473</c:v>
                </c:pt>
                <c:pt idx="24">
                  <c:v>19390.20218579235</c:v>
                </c:pt>
                <c:pt idx="25">
                  <c:v>19585.292803970224</c:v>
                </c:pt>
                <c:pt idx="26">
                  <c:v>19890.745501285346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параметры'!$U$65:$U$91</c:f>
              <c:numCache>
                <c:formatCode>General</c:formatCode>
                <c:ptCount val="27"/>
                <c:pt idx="0">
                  <c:v>3250</c:v>
                </c:pt>
                <c:pt idx="1">
                  <c:v>5850</c:v>
                </c:pt>
                <c:pt idx="2">
                  <c:v>3200</c:v>
                </c:pt>
                <c:pt idx="3">
                  <c:v>7750.1000000000013</c:v>
                </c:pt>
                <c:pt idx="4">
                  <c:v>7661.7711245896453</c:v>
                </c:pt>
                <c:pt idx="5">
                  <c:v>8788.5850542892458</c:v>
                </c:pt>
                <c:pt idx="6">
                  <c:v>10414.217450782584</c:v>
                </c:pt>
                <c:pt idx="7">
                  <c:v>11164.021184065836</c:v>
                </c:pt>
                <c:pt idx="8">
                  <c:v>12002.907777356426</c:v>
                </c:pt>
                <c:pt idx="9">
                  <c:v>13044.112570385874</c:v>
                </c:pt>
                <c:pt idx="10">
                  <c:v>13707.215373240444</c:v>
                </c:pt>
                <c:pt idx="11">
                  <c:v>14257.900393727607</c:v>
                </c:pt>
                <c:pt idx="12">
                  <c:v>15060.078525351237</c:v>
                </c:pt>
                <c:pt idx="13">
                  <c:v>16020.95165304309</c:v>
                </c:pt>
                <c:pt idx="14">
                  <c:v>16272.730041761495</c:v>
                </c:pt>
                <c:pt idx="15">
                  <c:v>17216.908561482567</c:v>
                </c:pt>
                <c:pt idx="16">
                  <c:v>17400.619547111703</c:v>
                </c:pt>
                <c:pt idx="17">
                  <c:v>19195.252980928104</c:v>
                </c:pt>
                <c:pt idx="18">
                  <c:v>19209.727070048786</c:v>
                </c:pt>
                <c:pt idx="19">
                  <c:v>19392.532949755849</c:v>
                </c:pt>
                <c:pt idx="20">
                  <c:v>19083.631702874362</c:v>
                </c:pt>
                <c:pt idx="21">
                  <c:v>18849.869838686587</c:v>
                </c:pt>
                <c:pt idx="22">
                  <c:v>18866.814133463493</c:v>
                </c:pt>
                <c:pt idx="23">
                  <c:v>18559.645039879651</c:v>
                </c:pt>
                <c:pt idx="24">
                  <c:v>18761.301957371088</c:v>
                </c:pt>
                <c:pt idx="25">
                  <c:v>18966.374559993274</c:v>
                </c:pt>
                <c:pt idx="26">
                  <c:v>19280.553236830856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параметры'!$V$65:$V$91</c:f>
              <c:numCache>
                <c:formatCode>General</c:formatCode>
                <c:ptCount val="27"/>
                <c:pt idx="0">
                  <c:v>3250</c:v>
                </c:pt>
                <c:pt idx="1">
                  <c:v>5850</c:v>
                </c:pt>
                <c:pt idx="2">
                  <c:v>3200</c:v>
                </c:pt>
                <c:pt idx="3">
                  <c:v>7933.2333333333327</c:v>
                </c:pt>
                <c:pt idx="4">
                  <c:v>8046.5622087436886</c:v>
                </c:pt>
                <c:pt idx="5">
                  <c:v>9222.5260568218637</c:v>
                </c:pt>
                <c:pt idx="6">
                  <c:v>10861.540124974992</c:v>
                </c:pt>
                <c:pt idx="7">
                  <c:v>11697.796997752344</c:v>
                </c:pt>
                <c:pt idx="8">
                  <c:v>12488.731111532465</c:v>
                </c:pt>
                <c:pt idx="9">
                  <c:v>13550.764980634533</c:v>
                </c:pt>
                <c:pt idx="10">
                  <c:v>14362.173056511623</c:v>
                </c:pt>
                <c:pt idx="11">
                  <c:v>14981.378294796985</c:v>
                </c:pt>
                <c:pt idx="12">
                  <c:v>15827.799647237596</c:v>
                </c:pt>
                <c:pt idx="13">
                  <c:v>16821.846512094526</c:v>
                </c:pt>
                <c:pt idx="14">
                  <c:v>17137.6512811957</c:v>
                </c:pt>
                <c:pt idx="15">
                  <c:v>18115.153294187534</c:v>
                </c:pt>
                <c:pt idx="16">
                  <c:v>18378.730610617007</c:v>
                </c:pt>
                <c:pt idx="17">
                  <c:v>20467.644656867174</c:v>
                </c:pt>
                <c:pt idx="18">
                  <c:v>20480.085429951214</c:v>
                </c:pt>
                <c:pt idx="19">
                  <c:v>20532.28715606426</c:v>
                </c:pt>
                <c:pt idx="20">
                  <c:v>20397.923270947631</c:v>
                </c:pt>
                <c:pt idx="21">
                  <c:v>20081.943632816001</c:v>
                </c:pt>
                <c:pt idx="22">
                  <c:v>20142.249933388877</c:v>
                </c:pt>
                <c:pt idx="23">
                  <c:v>19855.484247719294</c:v>
                </c:pt>
                <c:pt idx="24">
                  <c:v>20019.102414213612</c:v>
                </c:pt>
                <c:pt idx="25">
                  <c:v>20204.211047947174</c:v>
                </c:pt>
                <c:pt idx="26">
                  <c:v>20500.937765739836</c:v>
                </c:pt>
              </c:numCache>
            </c:numRef>
          </c:val>
        </c:ser>
        <c:marker val="1"/>
        <c:axId val="163886976"/>
        <c:axId val="163893248"/>
      </c:lineChart>
      <c:catAx>
        <c:axId val="163886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988281394403556"/>
              <c:y val="0.91017531648323402"/>
            </c:manualLayout>
          </c:layout>
        </c:title>
        <c:numFmt formatCode="General" sourceLinked="1"/>
        <c:tickLblPos val="nextTo"/>
        <c:crossAx val="163893248"/>
        <c:crosses val="autoZero"/>
        <c:auto val="1"/>
        <c:lblAlgn val="ctr"/>
        <c:lblOffset val="100"/>
      </c:catAx>
      <c:valAx>
        <c:axId val="163893248"/>
        <c:scaling>
          <c:orientation val="minMax"/>
          <c:max val="220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2.2222167016025033E-2"/>
              <c:y val="0.14421978274613853"/>
            </c:manualLayout>
          </c:layout>
        </c:title>
        <c:numFmt formatCode="General" sourceLinked="1"/>
        <c:tickLblPos val="nextTo"/>
        <c:crossAx val="163886976"/>
        <c:crosses val="autoZero"/>
        <c:crossBetween val="between"/>
      </c:valAx>
    </c:plotArea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Остановка!$R$127:$R$132</c:f>
              <c:numCache>
                <c:formatCode>General</c:formatCode>
                <c:ptCount val="6"/>
                <c:pt idx="1">
                  <c:v>25747.214285714286</c:v>
                </c:pt>
                <c:pt idx="2">
                  <c:v>23365.175182481751</c:v>
                </c:pt>
                <c:pt idx="3">
                  <c:v>19845.127717391304</c:v>
                </c:pt>
                <c:pt idx="4">
                  <c:v>15090.669387755102</c:v>
                </c:pt>
                <c:pt idx="5">
                  <c:v>11307.827655310621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Остановка!$U$127:$U$132</c:f>
              <c:numCache>
                <c:formatCode>General</c:formatCode>
                <c:ptCount val="6"/>
                <c:pt idx="1">
                  <c:v>25074.505513809072</c:v>
                </c:pt>
                <c:pt idx="2">
                  <c:v>22627.55758883445</c:v>
                </c:pt>
                <c:pt idx="3">
                  <c:v>19197.619848683938</c:v>
                </c:pt>
                <c:pt idx="4">
                  <c:v>14524.316347364218</c:v>
                </c:pt>
                <c:pt idx="5">
                  <c:v>10903.715217727549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Остановка!$V$127:$V$132</c:f>
              <c:numCache>
                <c:formatCode>General</c:formatCode>
                <c:ptCount val="6"/>
                <c:pt idx="1">
                  <c:v>26419.9230576195</c:v>
                </c:pt>
                <c:pt idx="2">
                  <c:v>24102.792776129052</c:v>
                </c:pt>
                <c:pt idx="3">
                  <c:v>20492.63558609867</c:v>
                </c:pt>
                <c:pt idx="4">
                  <c:v>15657.022428145987</c:v>
                </c:pt>
                <c:pt idx="5">
                  <c:v>11711.940092893692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Остановка!$R$154:$R$159</c:f>
              <c:numCache>
                <c:formatCode>General</c:formatCode>
                <c:ptCount val="6"/>
                <c:pt idx="0">
                  <c:v>176221</c:v>
                </c:pt>
                <c:pt idx="1">
                  <c:v>93151.380952380947</c:v>
                </c:pt>
                <c:pt idx="2">
                  <c:v>78647.422043010753</c:v>
                </c:pt>
                <c:pt idx="3">
                  <c:v>34256.902636916835</c:v>
                </c:pt>
                <c:pt idx="4">
                  <c:v>16811.330000000002</c:v>
                </c:pt>
                <c:pt idx="5">
                  <c:v>11931.796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Остановка!$U$154:$U$159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16055.426154738012</c:v>
                </c:pt>
                <c:pt idx="5">
                  <c:v>11442.993160292617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Остановка!$V$154:$V$159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17567.233845261992</c:v>
                </c:pt>
                <c:pt idx="5">
                  <c:v>12420.598839707383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Остановка!$R$163:$R$168</c:f>
              <c:numCache>
                <c:formatCode>General</c:formatCode>
                <c:ptCount val="6"/>
                <c:pt idx="0">
                  <c:v>148783</c:v>
                </c:pt>
                <c:pt idx="1">
                  <c:v>110305.02816901408</c:v>
                </c:pt>
                <c:pt idx="2">
                  <c:v>77118.736434108534</c:v>
                </c:pt>
                <c:pt idx="3">
                  <c:v>34521.631790744468</c:v>
                </c:pt>
                <c:pt idx="4">
                  <c:v>16837.828000000001</c:v>
                </c:pt>
                <c:pt idx="5">
                  <c:v>11594.2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Остановка!$U$163:$U$168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16051.308233197678</c:v>
                </c:pt>
                <c:pt idx="5">
                  <c:v>11202.700221690833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Остановка!$V$163:$V$168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17624.347766802326</c:v>
                </c:pt>
                <c:pt idx="5">
                  <c:v>11985.699778309168</c:v>
                </c:pt>
              </c:numCache>
            </c:numRef>
          </c:val>
        </c:ser>
        <c:marker val="1"/>
        <c:axId val="159904512"/>
        <c:axId val="159906432"/>
      </c:lineChart>
      <c:catAx>
        <c:axId val="159904512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59906432"/>
        <c:crosses val="autoZero"/>
        <c:auto val="1"/>
        <c:lblAlgn val="ctr"/>
        <c:lblOffset val="100"/>
      </c:catAx>
      <c:valAx>
        <c:axId val="1599064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01"/>
            </c:manualLayout>
          </c:layout>
        </c:title>
        <c:numFmt formatCode="General" sourceLinked="1"/>
        <c:tickLblPos val="nextTo"/>
        <c:crossAx val="159904512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итераций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Iter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параметры'!$C$65:$C$91</c:f>
              <c:numCache>
                <c:formatCode>General</c:formatCode>
                <c:ptCount val="27"/>
                <c:pt idx="0">
                  <c:v>2.0000000000000018E-3</c:v>
                </c:pt>
                <c:pt idx="1">
                  <c:v>4.0000000000000036E-3</c:v>
                </c:pt>
                <c:pt idx="2">
                  <c:v>2.0000000000000018E-3</c:v>
                </c:pt>
                <c:pt idx="3">
                  <c:v>1.2000000000000011E-2</c:v>
                </c:pt>
                <c:pt idx="4">
                  <c:v>2.4000000000000021E-2</c:v>
                </c:pt>
                <c:pt idx="5">
                  <c:v>3.6000000000000032E-2</c:v>
                </c:pt>
                <c:pt idx="6">
                  <c:v>6.5999999999999948E-2</c:v>
                </c:pt>
                <c:pt idx="7">
                  <c:v>0.10999999999999999</c:v>
                </c:pt>
                <c:pt idx="8">
                  <c:v>0.14400000000000002</c:v>
                </c:pt>
                <c:pt idx="9">
                  <c:v>0.19599999999999995</c:v>
                </c:pt>
                <c:pt idx="10">
                  <c:v>0.24199999999999999</c:v>
                </c:pt>
                <c:pt idx="11">
                  <c:v>0.36599999999999999</c:v>
                </c:pt>
                <c:pt idx="12">
                  <c:v>0.39400000000000002</c:v>
                </c:pt>
                <c:pt idx="13">
                  <c:v>0.43600000000000005</c:v>
                </c:pt>
                <c:pt idx="14">
                  <c:v>0.51400000000000001</c:v>
                </c:pt>
                <c:pt idx="15">
                  <c:v>0.58200000000000007</c:v>
                </c:pt>
                <c:pt idx="16">
                  <c:v>0.63400000000000001</c:v>
                </c:pt>
                <c:pt idx="17">
                  <c:v>0.76200000000000001</c:v>
                </c:pt>
                <c:pt idx="18">
                  <c:v>0.76800000000000002</c:v>
                </c:pt>
                <c:pt idx="19">
                  <c:v>0.75600000000000001</c:v>
                </c:pt>
                <c:pt idx="20">
                  <c:v>0.76400000000000001</c:v>
                </c:pt>
                <c:pt idx="21">
                  <c:v>0.77200000000000002</c:v>
                </c:pt>
                <c:pt idx="22">
                  <c:v>0.71799999999999997</c:v>
                </c:pt>
                <c:pt idx="23">
                  <c:v>0.75800000000000001</c:v>
                </c:pt>
                <c:pt idx="24">
                  <c:v>0.73199999999999998</c:v>
                </c:pt>
                <c:pt idx="25">
                  <c:v>0.80600000000000005</c:v>
                </c:pt>
                <c:pt idx="26">
                  <c:v>0.77800000000000002</c:v>
                </c:pt>
              </c:numCache>
            </c:numRef>
          </c:val>
        </c:ser>
        <c:axId val="164111872"/>
        <c:axId val="164110336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параметры'!$M$65:$M$91</c:f>
              <c:numCache>
                <c:formatCode>General</c:formatCode>
                <c:ptCount val="27"/>
                <c:pt idx="0">
                  <c:v>65</c:v>
                </c:pt>
                <c:pt idx="1">
                  <c:v>117</c:v>
                </c:pt>
                <c:pt idx="2">
                  <c:v>64</c:v>
                </c:pt>
                <c:pt idx="3">
                  <c:v>156.83333333333334</c:v>
                </c:pt>
                <c:pt idx="4">
                  <c:v>157.08333333333334</c:v>
                </c:pt>
                <c:pt idx="5">
                  <c:v>180.11111111111111</c:v>
                </c:pt>
                <c:pt idx="6">
                  <c:v>212.75757575757575</c:v>
                </c:pt>
                <c:pt idx="7">
                  <c:v>228.61818181818182</c:v>
                </c:pt>
                <c:pt idx="8">
                  <c:v>244.91666666666666</c:v>
                </c:pt>
                <c:pt idx="9">
                  <c:v>265.94897959183675</c:v>
                </c:pt>
                <c:pt idx="10">
                  <c:v>280.69421487603307</c:v>
                </c:pt>
                <c:pt idx="11">
                  <c:v>292.39890710382514</c:v>
                </c:pt>
                <c:pt idx="12">
                  <c:v>308.88832487309645</c:v>
                </c:pt>
                <c:pt idx="13">
                  <c:v>328.48165137614677</c:v>
                </c:pt>
                <c:pt idx="14">
                  <c:v>334.15953307392994</c:v>
                </c:pt>
                <c:pt idx="15">
                  <c:v>353.41580756013747</c:v>
                </c:pt>
                <c:pt idx="16">
                  <c:v>357.93690851735016</c:v>
                </c:pt>
                <c:pt idx="17">
                  <c:v>398.04724409448818</c:v>
                </c:pt>
                <c:pt idx="18">
                  <c:v>398.9921875</c:v>
                </c:pt>
                <c:pt idx="19">
                  <c:v>400.90211640211641</c:v>
                </c:pt>
                <c:pt idx="20">
                  <c:v>397.4476439790576</c:v>
                </c:pt>
                <c:pt idx="21">
                  <c:v>391.00518134715026</c:v>
                </c:pt>
                <c:pt idx="22">
                  <c:v>393.02506963788301</c:v>
                </c:pt>
                <c:pt idx="23">
                  <c:v>385.88654353562004</c:v>
                </c:pt>
                <c:pt idx="24">
                  <c:v>389.46721311475409</c:v>
                </c:pt>
                <c:pt idx="25">
                  <c:v>393.13399503722087</c:v>
                </c:pt>
                <c:pt idx="26">
                  <c:v>399.42159383033419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параметры'!$P$65:$P$91</c:f>
              <c:numCache>
                <c:formatCode>General</c:formatCode>
                <c:ptCount val="27"/>
                <c:pt idx="0">
                  <c:v>65</c:v>
                </c:pt>
                <c:pt idx="1">
                  <c:v>117</c:v>
                </c:pt>
                <c:pt idx="2">
                  <c:v>64</c:v>
                </c:pt>
                <c:pt idx="3">
                  <c:v>155.00200000000001</c:v>
                </c:pt>
                <c:pt idx="4">
                  <c:v>153.23542249179292</c:v>
                </c:pt>
                <c:pt idx="5">
                  <c:v>175.77170108578494</c:v>
                </c:pt>
                <c:pt idx="6">
                  <c:v>208.28434901565166</c:v>
                </c:pt>
                <c:pt idx="7">
                  <c:v>223.28042368131673</c:v>
                </c:pt>
                <c:pt idx="8">
                  <c:v>240.05838891283935</c:v>
                </c:pt>
                <c:pt idx="9">
                  <c:v>260.88242190571111</c:v>
                </c:pt>
                <c:pt idx="10">
                  <c:v>274.14459432659231</c:v>
                </c:pt>
                <c:pt idx="11">
                  <c:v>285.16337965960327</c:v>
                </c:pt>
                <c:pt idx="12">
                  <c:v>301.20993788175264</c:v>
                </c:pt>
                <c:pt idx="13">
                  <c:v>320.46502501025071</c:v>
                </c:pt>
                <c:pt idx="14">
                  <c:v>325.50300132310952</c:v>
                </c:pt>
                <c:pt idx="15">
                  <c:v>344.41897113518013</c:v>
                </c:pt>
                <c:pt idx="16">
                  <c:v>348.13487393828558</c:v>
                </c:pt>
                <c:pt idx="17">
                  <c:v>385.03101327169657</c:v>
                </c:pt>
                <c:pt idx="18">
                  <c:v>385.81701472953603</c:v>
                </c:pt>
                <c:pt idx="19">
                  <c:v>389.12956311683593</c:v>
                </c:pt>
                <c:pt idx="20">
                  <c:v>383.70846383174819</c:v>
                </c:pt>
                <c:pt idx="21">
                  <c:v>378.306028871009</c:v>
                </c:pt>
                <c:pt idx="22">
                  <c:v>379.59761578086977</c:v>
                </c:pt>
                <c:pt idx="23">
                  <c:v>372.54960883410729</c:v>
                </c:pt>
                <c:pt idx="24">
                  <c:v>376.50681921149913</c:v>
                </c:pt>
                <c:pt idx="25">
                  <c:v>380.45873472813378</c:v>
                </c:pt>
                <c:pt idx="26">
                  <c:v>386.86583412879708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cat>
          <c:val>
            <c:numRef>
              <c:f>'Другие параметры'!$Q$65:$Q$91</c:f>
              <c:numCache>
                <c:formatCode>General</c:formatCode>
                <c:ptCount val="27"/>
                <c:pt idx="0">
                  <c:v>65</c:v>
                </c:pt>
                <c:pt idx="1">
                  <c:v>117</c:v>
                </c:pt>
                <c:pt idx="2">
                  <c:v>64</c:v>
                </c:pt>
                <c:pt idx="3">
                  <c:v>158.66466666666668</c:v>
                </c:pt>
                <c:pt idx="4">
                  <c:v>160.93124417487377</c:v>
                </c:pt>
                <c:pt idx="5">
                  <c:v>184.45052113643729</c:v>
                </c:pt>
                <c:pt idx="6">
                  <c:v>217.23080249949984</c:v>
                </c:pt>
                <c:pt idx="7">
                  <c:v>233.95593995504692</c:v>
                </c:pt>
                <c:pt idx="8">
                  <c:v>249.77494442049397</c:v>
                </c:pt>
                <c:pt idx="9">
                  <c:v>271.01553727796238</c:v>
                </c:pt>
                <c:pt idx="10">
                  <c:v>287.24383542547383</c:v>
                </c:pt>
                <c:pt idx="11">
                  <c:v>299.63443454804701</c:v>
                </c:pt>
                <c:pt idx="12">
                  <c:v>316.56671186444026</c:v>
                </c:pt>
                <c:pt idx="13">
                  <c:v>336.49827774204283</c:v>
                </c:pt>
                <c:pt idx="14">
                  <c:v>342.81606482475036</c:v>
                </c:pt>
                <c:pt idx="15">
                  <c:v>362.4126439850948</c:v>
                </c:pt>
                <c:pt idx="16">
                  <c:v>367.73894309641474</c:v>
                </c:pt>
                <c:pt idx="17">
                  <c:v>411.06347491727979</c:v>
                </c:pt>
                <c:pt idx="18">
                  <c:v>412.16736027046397</c:v>
                </c:pt>
                <c:pt idx="19">
                  <c:v>412.67466968739689</c:v>
                </c:pt>
                <c:pt idx="20">
                  <c:v>411.18682412636701</c:v>
                </c:pt>
                <c:pt idx="21">
                  <c:v>403.70433382329151</c:v>
                </c:pt>
                <c:pt idx="22">
                  <c:v>406.45252349489624</c:v>
                </c:pt>
                <c:pt idx="23">
                  <c:v>399.22347823713278</c:v>
                </c:pt>
                <c:pt idx="24">
                  <c:v>402.42760701800904</c:v>
                </c:pt>
                <c:pt idx="25">
                  <c:v>405.80925534630796</c:v>
                </c:pt>
                <c:pt idx="26">
                  <c:v>411.9773535318713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'Другие параметры'!$A$65:$A$91</c:f>
              <c:numCache>
                <c:formatCode>General</c:formatCode>
                <c:ptCount val="2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</c:numCache>
            </c:numRef>
          </c:val>
        </c:ser>
        <c:marker val="1"/>
        <c:axId val="164032512"/>
        <c:axId val="164034432"/>
      </c:lineChart>
      <c:catAx>
        <c:axId val="164032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624612457423407"/>
              <c:y val="0.8880758689694177"/>
            </c:manualLayout>
          </c:layout>
        </c:title>
        <c:numFmt formatCode="General" sourceLinked="1"/>
        <c:tickLblPos val="nextTo"/>
        <c:crossAx val="164034432"/>
        <c:crosses val="autoZero"/>
        <c:auto val="1"/>
        <c:lblAlgn val="ctr"/>
        <c:lblOffset val="100"/>
      </c:catAx>
      <c:valAx>
        <c:axId val="164034432"/>
        <c:scaling>
          <c:orientation val="minMax"/>
          <c:max val="550"/>
          <c:min val="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2.222216701602505E-2"/>
              <c:y val="0.14421978274613864"/>
            </c:manualLayout>
          </c:layout>
        </c:title>
        <c:numFmt formatCode="General" sourceLinked="1"/>
        <c:tickLblPos val="nextTo"/>
        <c:crossAx val="164032512"/>
        <c:crosses val="autoZero"/>
        <c:crossBetween val="between"/>
      </c:valAx>
      <c:valAx>
        <c:axId val="164110336"/>
        <c:scaling>
          <c:orientation val="minMax"/>
          <c:max val="1"/>
        </c:scaling>
        <c:axPos val="r"/>
        <c:numFmt formatCode="General" sourceLinked="1"/>
        <c:tickLblPos val="nextTo"/>
        <c:crossAx val="164111872"/>
        <c:crosses val="max"/>
        <c:crossBetween val="between"/>
      </c:valAx>
      <c:catAx>
        <c:axId val="164111872"/>
        <c:scaling>
          <c:orientation val="minMax"/>
        </c:scaling>
        <c:delete val="1"/>
        <c:axPos val="b"/>
        <c:numFmt formatCode="General" sourceLinked="1"/>
        <c:tickLblPos val="nextTo"/>
        <c:crossAx val="1641103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параметры'!$C$95:$C$106</c:f>
              <c:numCache>
                <c:formatCode>General</c:formatCode>
                <c:ptCount val="12"/>
                <c:pt idx="0">
                  <c:v>6.5999999999999948E-2</c:v>
                </c:pt>
                <c:pt idx="1">
                  <c:v>0.63400000000000001</c:v>
                </c:pt>
                <c:pt idx="2">
                  <c:v>0.76200000000000001</c:v>
                </c:pt>
                <c:pt idx="3">
                  <c:v>0.76800000000000002</c:v>
                </c:pt>
                <c:pt idx="4">
                  <c:v>0.75600000000000001</c:v>
                </c:pt>
                <c:pt idx="5">
                  <c:v>0.76400000000000001</c:v>
                </c:pt>
                <c:pt idx="6">
                  <c:v>0.77200000000000002</c:v>
                </c:pt>
                <c:pt idx="7">
                  <c:v>0.71799999999999997</c:v>
                </c:pt>
                <c:pt idx="8">
                  <c:v>0.75800000000000001</c:v>
                </c:pt>
                <c:pt idx="9">
                  <c:v>0.73199999999999998</c:v>
                </c:pt>
                <c:pt idx="10">
                  <c:v>0.80600000000000005</c:v>
                </c:pt>
                <c:pt idx="11">
                  <c:v>0.77800000000000002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параметры'!$C$111:$C$122</c:f>
              <c:numCache>
                <c:formatCode>General</c:formatCode>
                <c:ptCount val="12"/>
                <c:pt idx="0">
                  <c:v>6.2000000000000055E-2</c:v>
                </c:pt>
                <c:pt idx="1">
                  <c:v>0.63800000000000001</c:v>
                </c:pt>
                <c:pt idx="2">
                  <c:v>0.74</c:v>
                </c:pt>
                <c:pt idx="3">
                  <c:v>0.77600000000000002</c:v>
                </c:pt>
                <c:pt idx="4">
                  <c:v>0.90200000000000002</c:v>
                </c:pt>
                <c:pt idx="5">
                  <c:v>0.94799999999999995</c:v>
                </c:pt>
                <c:pt idx="6">
                  <c:v>0.92999999999999994</c:v>
                </c:pt>
                <c:pt idx="7">
                  <c:v>0.96599999999999997</c:v>
                </c:pt>
                <c:pt idx="8">
                  <c:v>0.98199999999999998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0.99199999999999999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параметры'!$C$127:$C$138</c:f>
              <c:numCache>
                <c:formatCode>General</c:formatCode>
                <c:ptCount val="12"/>
                <c:pt idx="0">
                  <c:v>7.1999999999999953E-2</c:v>
                </c:pt>
                <c:pt idx="1">
                  <c:v>0.62</c:v>
                </c:pt>
                <c:pt idx="2">
                  <c:v>0.75</c:v>
                </c:pt>
                <c:pt idx="3">
                  <c:v>0.74399999999999999</c:v>
                </c:pt>
                <c:pt idx="4">
                  <c:v>0.82200000000000006</c:v>
                </c:pt>
                <c:pt idx="5">
                  <c:v>0.878</c:v>
                </c:pt>
                <c:pt idx="6">
                  <c:v>0.92999999999999994</c:v>
                </c:pt>
                <c:pt idx="7">
                  <c:v>0.94599999999999995</c:v>
                </c:pt>
                <c:pt idx="8">
                  <c:v>0.93199999999999994</c:v>
                </c:pt>
                <c:pt idx="9">
                  <c:v>0.97</c:v>
                </c:pt>
                <c:pt idx="10">
                  <c:v>0.98399999999999999</c:v>
                </c:pt>
                <c:pt idx="11">
                  <c:v>0.98599999999999999</c:v>
                </c:pt>
              </c:numCache>
            </c:numRef>
          </c:val>
        </c:ser>
        <c:marker val="1"/>
        <c:axId val="164136832"/>
        <c:axId val="164159872"/>
      </c:lineChart>
      <c:catAx>
        <c:axId val="1641368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21"/>
              <c:y val="0.89520473875191509"/>
            </c:manualLayout>
          </c:layout>
        </c:title>
        <c:numFmt formatCode="General" sourceLinked="1"/>
        <c:tickLblPos val="nextTo"/>
        <c:crossAx val="164159872"/>
        <c:crosses val="autoZero"/>
        <c:auto val="1"/>
        <c:lblAlgn val="ctr"/>
        <c:lblOffset val="100"/>
        <c:tickLblSkip val="3"/>
      </c:catAx>
      <c:valAx>
        <c:axId val="164159872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4136832"/>
        <c:crosses val="autoZero"/>
        <c:crossBetween val="between"/>
      </c:valAx>
    </c:plotArea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параметры'!$M$95:$M$106</c:f>
              <c:numCache>
                <c:formatCode>General</c:formatCode>
                <c:ptCount val="12"/>
                <c:pt idx="0">
                  <c:v>212.75757575757575</c:v>
                </c:pt>
                <c:pt idx="1">
                  <c:v>357.93690851735016</c:v>
                </c:pt>
                <c:pt idx="2">
                  <c:v>398.04724409448818</c:v>
                </c:pt>
                <c:pt idx="3">
                  <c:v>398.9921875</c:v>
                </c:pt>
                <c:pt idx="4">
                  <c:v>400.90211640211641</c:v>
                </c:pt>
                <c:pt idx="5">
                  <c:v>397.4476439790576</c:v>
                </c:pt>
                <c:pt idx="6">
                  <c:v>391.00518134715026</c:v>
                </c:pt>
                <c:pt idx="7">
                  <c:v>393.02506963788301</c:v>
                </c:pt>
                <c:pt idx="8">
                  <c:v>385.88654353562004</c:v>
                </c:pt>
                <c:pt idx="9">
                  <c:v>389.46721311475409</c:v>
                </c:pt>
                <c:pt idx="10">
                  <c:v>393.13399503722087</c:v>
                </c:pt>
                <c:pt idx="11">
                  <c:v>399.42159383033419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параметры'!$P$95:$P$106</c:f>
              <c:numCache>
                <c:formatCode>General</c:formatCode>
                <c:ptCount val="12"/>
                <c:pt idx="0">
                  <c:v>208.28434901565166</c:v>
                </c:pt>
                <c:pt idx="1">
                  <c:v>348.13487393828558</c:v>
                </c:pt>
                <c:pt idx="2">
                  <c:v>385.03101327169657</c:v>
                </c:pt>
                <c:pt idx="3">
                  <c:v>385.81701472953603</c:v>
                </c:pt>
                <c:pt idx="4">
                  <c:v>389.12956311683593</c:v>
                </c:pt>
                <c:pt idx="5">
                  <c:v>383.70846383174819</c:v>
                </c:pt>
                <c:pt idx="6">
                  <c:v>378.306028871009</c:v>
                </c:pt>
                <c:pt idx="7">
                  <c:v>379.59761578086977</c:v>
                </c:pt>
                <c:pt idx="8">
                  <c:v>372.54960883410729</c:v>
                </c:pt>
                <c:pt idx="9">
                  <c:v>376.50681921149913</c:v>
                </c:pt>
                <c:pt idx="10">
                  <c:v>380.45873472813378</c:v>
                </c:pt>
                <c:pt idx="11">
                  <c:v>386.86583412879708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параметры'!$Q$95:$Q$106</c:f>
              <c:numCache>
                <c:formatCode>General</c:formatCode>
                <c:ptCount val="12"/>
                <c:pt idx="0">
                  <c:v>217.23080249949984</c:v>
                </c:pt>
                <c:pt idx="1">
                  <c:v>367.73894309641474</c:v>
                </c:pt>
                <c:pt idx="2">
                  <c:v>411.06347491727979</c:v>
                </c:pt>
                <c:pt idx="3">
                  <c:v>412.16736027046397</c:v>
                </c:pt>
                <c:pt idx="4">
                  <c:v>412.67466968739689</c:v>
                </c:pt>
                <c:pt idx="5">
                  <c:v>411.18682412636701</c:v>
                </c:pt>
                <c:pt idx="6">
                  <c:v>403.70433382329151</c:v>
                </c:pt>
                <c:pt idx="7">
                  <c:v>406.45252349489624</c:v>
                </c:pt>
                <c:pt idx="8">
                  <c:v>399.22347823713278</c:v>
                </c:pt>
                <c:pt idx="9">
                  <c:v>402.42760701800904</c:v>
                </c:pt>
                <c:pt idx="10">
                  <c:v>405.80925534630796</c:v>
                </c:pt>
                <c:pt idx="11">
                  <c:v>411.9773535318713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параметры'!$M$111:$M$122</c:f>
              <c:numCache>
                <c:formatCode>General</c:formatCode>
                <c:ptCount val="12"/>
                <c:pt idx="0">
                  <c:v>212.58064516129033</c:v>
                </c:pt>
                <c:pt idx="1">
                  <c:v>362.27899686520374</c:v>
                </c:pt>
                <c:pt idx="2">
                  <c:v>392.70540540540543</c:v>
                </c:pt>
                <c:pt idx="3">
                  <c:v>416.24226804123714</c:v>
                </c:pt>
                <c:pt idx="4">
                  <c:v>497.41019955654104</c:v>
                </c:pt>
                <c:pt idx="5">
                  <c:v>570.33544303797464</c:v>
                </c:pt>
                <c:pt idx="6">
                  <c:v>575.95913978494627</c:v>
                </c:pt>
                <c:pt idx="7">
                  <c:v>610.31884057971013</c:v>
                </c:pt>
                <c:pt idx="8">
                  <c:v>614.88187372708762</c:v>
                </c:pt>
                <c:pt idx="9">
                  <c:v>596.46138211382117</c:v>
                </c:pt>
                <c:pt idx="10">
                  <c:v>595.97585513078468</c:v>
                </c:pt>
                <c:pt idx="11">
                  <c:v>628.96169354838707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параметры'!$P$111:$P$122</c:f>
              <c:numCache>
                <c:formatCode>General</c:formatCode>
                <c:ptCount val="12"/>
                <c:pt idx="0">
                  <c:v>208.50088738594201</c:v>
                </c:pt>
                <c:pt idx="1">
                  <c:v>352.93707863514447</c:v>
                </c:pt>
                <c:pt idx="2">
                  <c:v>379.66397014777425</c:v>
                </c:pt>
                <c:pt idx="3">
                  <c:v>397.50168023210085</c:v>
                </c:pt>
                <c:pt idx="4">
                  <c:v>464.23157064096472</c:v>
                </c:pt>
                <c:pt idx="5">
                  <c:v>529.7632313084448</c:v>
                </c:pt>
                <c:pt idx="6">
                  <c:v>534.98401642013835</c:v>
                </c:pt>
                <c:pt idx="7">
                  <c:v>562.01503352062366</c:v>
                </c:pt>
                <c:pt idx="8">
                  <c:v>561.62798054331449</c:v>
                </c:pt>
                <c:pt idx="9">
                  <c:v>547.18847375812118</c:v>
                </c:pt>
                <c:pt idx="10">
                  <c:v>541.64456643322887</c:v>
                </c:pt>
                <c:pt idx="11">
                  <c:v>571.98069324863775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параметры'!$Q$111:$Q$122</c:f>
              <c:numCache>
                <c:formatCode>General</c:formatCode>
                <c:ptCount val="12"/>
                <c:pt idx="0">
                  <c:v>216.66040293663866</c:v>
                </c:pt>
                <c:pt idx="1">
                  <c:v>371.620915095263</c:v>
                </c:pt>
                <c:pt idx="2">
                  <c:v>405.74684066303661</c:v>
                </c:pt>
                <c:pt idx="3">
                  <c:v>434.98285585037343</c:v>
                </c:pt>
                <c:pt idx="4">
                  <c:v>530.58882847211737</c:v>
                </c:pt>
                <c:pt idx="5">
                  <c:v>610.90765476750448</c:v>
                </c:pt>
                <c:pt idx="6">
                  <c:v>616.9342631497542</c:v>
                </c:pt>
                <c:pt idx="7">
                  <c:v>658.62264763879659</c:v>
                </c:pt>
                <c:pt idx="8">
                  <c:v>668.13576691086075</c:v>
                </c:pt>
                <c:pt idx="9">
                  <c:v>645.73429046952117</c:v>
                </c:pt>
                <c:pt idx="10">
                  <c:v>650.30714382834049</c:v>
                </c:pt>
                <c:pt idx="11">
                  <c:v>685.9426938481364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параметры'!$M$127:$M$138</c:f>
              <c:numCache>
                <c:formatCode>General</c:formatCode>
                <c:ptCount val="12"/>
                <c:pt idx="0">
                  <c:v>202.27777777777777</c:v>
                </c:pt>
                <c:pt idx="1">
                  <c:v>348.27419354838707</c:v>
                </c:pt>
                <c:pt idx="2">
                  <c:v>398.70933333333335</c:v>
                </c:pt>
                <c:pt idx="3">
                  <c:v>401.42741935483872</c:v>
                </c:pt>
                <c:pt idx="4">
                  <c:v>405.54014598540147</c:v>
                </c:pt>
                <c:pt idx="5">
                  <c:v>534.12984054669698</c:v>
                </c:pt>
                <c:pt idx="6">
                  <c:v>605.7505376344086</c:v>
                </c:pt>
                <c:pt idx="7">
                  <c:v>542.49682875264273</c:v>
                </c:pt>
                <c:pt idx="8">
                  <c:v>597.45278969957087</c:v>
                </c:pt>
                <c:pt idx="9">
                  <c:v>657.86391752577322</c:v>
                </c:pt>
                <c:pt idx="10">
                  <c:v>629.6260162601626</c:v>
                </c:pt>
                <c:pt idx="11">
                  <c:v>741.07302231237327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параметры'!$P$127:$P$138</c:f>
              <c:numCache>
                <c:formatCode>General</c:formatCode>
                <c:ptCount val="12"/>
                <c:pt idx="0">
                  <c:v>198.43420022490619</c:v>
                </c:pt>
                <c:pt idx="1">
                  <c:v>337.4441998663998</c:v>
                </c:pt>
                <c:pt idx="2">
                  <c:v>385.96584070530497</c:v>
                </c:pt>
                <c:pt idx="3">
                  <c:v>387.56723884490987</c:v>
                </c:pt>
                <c:pt idx="4">
                  <c:v>387.1715480943725</c:v>
                </c:pt>
                <c:pt idx="5">
                  <c:v>491.59235003112212</c:v>
                </c:pt>
                <c:pt idx="6">
                  <c:v>554.46047317680541</c:v>
                </c:pt>
                <c:pt idx="7">
                  <c:v>496.69751238547485</c:v>
                </c:pt>
                <c:pt idx="8">
                  <c:v>544.48220444269782</c:v>
                </c:pt>
                <c:pt idx="9">
                  <c:v>595.17868048997877</c:v>
                </c:pt>
                <c:pt idx="10">
                  <c:v>568.57212645388211</c:v>
                </c:pt>
                <c:pt idx="11">
                  <c:v>668.75517540670739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параметры'!$Q$127:$Q$138</c:f>
              <c:numCache>
                <c:formatCode>General</c:formatCode>
                <c:ptCount val="12"/>
                <c:pt idx="0">
                  <c:v>206.12135533064935</c:v>
                </c:pt>
                <c:pt idx="1">
                  <c:v>359.10418723037435</c:v>
                </c:pt>
                <c:pt idx="2">
                  <c:v>411.45282596136173</c:v>
                </c:pt>
                <c:pt idx="3">
                  <c:v>415.28759986476757</c:v>
                </c:pt>
                <c:pt idx="4">
                  <c:v>423.90874387643044</c:v>
                </c:pt>
                <c:pt idx="5">
                  <c:v>576.66733106227184</c:v>
                </c:pt>
                <c:pt idx="6">
                  <c:v>657.0406020920118</c:v>
                </c:pt>
                <c:pt idx="7">
                  <c:v>588.2961451198106</c:v>
                </c:pt>
                <c:pt idx="8">
                  <c:v>650.42337495644392</c:v>
                </c:pt>
                <c:pt idx="9">
                  <c:v>720.54915456156766</c:v>
                </c:pt>
                <c:pt idx="10">
                  <c:v>690.6799060664431</c:v>
                </c:pt>
                <c:pt idx="11">
                  <c:v>813.39086921803914</c:v>
                </c:pt>
              </c:numCache>
            </c:numRef>
          </c:val>
        </c:ser>
        <c:marker val="1"/>
        <c:axId val="164223232"/>
        <c:axId val="164233600"/>
      </c:lineChart>
      <c:catAx>
        <c:axId val="16422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21"/>
              <c:y val="0.89520473875191509"/>
            </c:manualLayout>
          </c:layout>
        </c:title>
        <c:numFmt formatCode="General" sourceLinked="1"/>
        <c:tickLblPos val="nextTo"/>
        <c:crossAx val="164233600"/>
        <c:crosses val="autoZero"/>
        <c:auto val="1"/>
        <c:lblAlgn val="ctr"/>
        <c:lblOffset val="100"/>
        <c:tickLblSkip val="3"/>
      </c:catAx>
      <c:valAx>
        <c:axId val="164233600"/>
        <c:scaling>
          <c:orientation val="minMax"/>
          <c:max val="800"/>
          <c:min val="2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4223232"/>
        <c:crosses val="autoZero"/>
        <c:crossBetween val="between"/>
      </c:valAx>
    </c:plotArea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расмотренных решений (</a:t>
            </a:r>
            <a:r>
              <a:rPr lang="en-US" sz="1000" b="1" i="0" u="none" strike="noStrike" baseline="0"/>
              <a:t>S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параметры'!$R$95:$R$106</c:f>
              <c:numCache>
                <c:formatCode>General</c:formatCode>
                <c:ptCount val="12"/>
                <c:pt idx="0">
                  <c:v>10637.878787878788</c:v>
                </c:pt>
                <c:pt idx="1">
                  <c:v>17889.675078864355</c:v>
                </c:pt>
                <c:pt idx="2">
                  <c:v>19831.448818897639</c:v>
                </c:pt>
                <c:pt idx="3">
                  <c:v>19844.90625</c:v>
                </c:pt>
                <c:pt idx="4">
                  <c:v>19962.410052910054</c:v>
                </c:pt>
                <c:pt idx="5">
                  <c:v>19740.777486910996</c:v>
                </c:pt>
                <c:pt idx="6">
                  <c:v>19465.906735751294</c:v>
                </c:pt>
                <c:pt idx="7">
                  <c:v>19504.532033426185</c:v>
                </c:pt>
                <c:pt idx="8">
                  <c:v>19207.564643799473</c:v>
                </c:pt>
                <c:pt idx="9">
                  <c:v>19390.20218579235</c:v>
                </c:pt>
                <c:pt idx="10">
                  <c:v>19585.292803970224</c:v>
                </c:pt>
                <c:pt idx="11">
                  <c:v>19890.745501285346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параметры'!$U$95:$U$106</c:f>
              <c:numCache>
                <c:formatCode>General</c:formatCode>
                <c:ptCount val="12"/>
                <c:pt idx="0">
                  <c:v>10414.217450782584</c:v>
                </c:pt>
                <c:pt idx="1">
                  <c:v>17400.619547111703</c:v>
                </c:pt>
                <c:pt idx="2">
                  <c:v>19195.252980928104</c:v>
                </c:pt>
                <c:pt idx="3">
                  <c:v>19209.727070048786</c:v>
                </c:pt>
                <c:pt idx="4">
                  <c:v>19392.532949755849</c:v>
                </c:pt>
                <c:pt idx="5">
                  <c:v>19083.631702874362</c:v>
                </c:pt>
                <c:pt idx="6">
                  <c:v>18849.869838686587</c:v>
                </c:pt>
                <c:pt idx="7">
                  <c:v>18866.814133463493</c:v>
                </c:pt>
                <c:pt idx="8">
                  <c:v>18559.645039879651</c:v>
                </c:pt>
                <c:pt idx="9">
                  <c:v>18761.301957371088</c:v>
                </c:pt>
                <c:pt idx="10">
                  <c:v>18966.374559993274</c:v>
                </c:pt>
                <c:pt idx="11">
                  <c:v>19280.553236830856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параметры'!$V$95:$V$106</c:f>
              <c:numCache>
                <c:formatCode>General</c:formatCode>
                <c:ptCount val="12"/>
                <c:pt idx="0">
                  <c:v>10861.540124974992</c:v>
                </c:pt>
                <c:pt idx="1">
                  <c:v>18378.730610617007</c:v>
                </c:pt>
                <c:pt idx="2">
                  <c:v>20467.644656867174</c:v>
                </c:pt>
                <c:pt idx="3">
                  <c:v>20480.085429951214</c:v>
                </c:pt>
                <c:pt idx="4">
                  <c:v>20532.28715606426</c:v>
                </c:pt>
                <c:pt idx="5">
                  <c:v>20397.923270947631</c:v>
                </c:pt>
                <c:pt idx="6">
                  <c:v>20081.943632816001</c:v>
                </c:pt>
                <c:pt idx="7">
                  <c:v>20142.249933388877</c:v>
                </c:pt>
                <c:pt idx="8">
                  <c:v>19855.484247719294</c:v>
                </c:pt>
                <c:pt idx="9">
                  <c:v>20019.102414213612</c:v>
                </c:pt>
                <c:pt idx="10">
                  <c:v>20204.211047947174</c:v>
                </c:pt>
                <c:pt idx="11">
                  <c:v>20500.937765739836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параметры'!$R$111:$R$122</c:f>
              <c:numCache>
                <c:formatCode>General</c:formatCode>
                <c:ptCount val="12"/>
                <c:pt idx="0">
                  <c:v>10629.032258064517</c:v>
                </c:pt>
                <c:pt idx="1">
                  <c:v>18105.952978056426</c:v>
                </c:pt>
                <c:pt idx="2">
                  <c:v>19562.705405405406</c:v>
                </c:pt>
                <c:pt idx="3">
                  <c:v>20482.765463917527</c:v>
                </c:pt>
                <c:pt idx="4">
                  <c:v>23892.636363636364</c:v>
                </c:pt>
                <c:pt idx="5">
                  <c:v>27007.409282700421</c:v>
                </c:pt>
                <c:pt idx="6">
                  <c:v>27280.090322580647</c:v>
                </c:pt>
                <c:pt idx="7">
                  <c:v>28614.033126293994</c:v>
                </c:pt>
                <c:pt idx="8">
                  <c:v>28810.560081466396</c:v>
                </c:pt>
                <c:pt idx="9">
                  <c:v>28030.737804878048</c:v>
                </c:pt>
                <c:pt idx="10">
                  <c:v>28025.808853118713</c:v>
                </c:pt>
                <c:pt idx="11">
                  <c:v>29510.395161290322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параметры'!$U$111:$U$122</c:f>
              <c:numCache>
                <c:formatCode>General</c:formatCode>
                <c:ptCount val="12"/>
                <c:pt idx="0">
                  <c:v>10425.044369297102</c:v>
                </c:pt>
                <c:pt idx="1">
                  <c:v>17639.953489900374</c:v>
                </c:pt>
                <c:pt idx="2">
                  <c:v>18926.100744452055</c:v>
                </c:pt>
                <c:pt idx="3">
                  <c:v>19644.101957195398</c:v>
                </c:pt>
                <c:pt idx="4">
                  <c:v>22472.692310316535</c:v>
                </c:pt>
                <c:pt idx="5">
                  <c:v>25358.439452446597</c:v>
                </c:pt>
                <c:pt idx="6">
                  <c:v>25660.632974190507</c:v>
                </c:pt>
                <c:pt idx="7">
                  <c:v>27163.087140729232</c:v>
                </c:pt>
                <c:pt idx="8">
                  <c:v>27712.940156468681</c:v>
                </c:pt>
                <c:pt idx="9">
                  <c:v>26627.651013112165</c:v>
                </c:pt>
                <c:pt idx="10">
                  <c:v>27307.915200592997</c:v>
                </c:pt>
                <c:pt idx="11">
                  <c:v>28658.636203746675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параметры'!$V$111:$V$122</c:f>
              <c:numCache>
                <c:formatCode>General</c:formatCode>
                <c:ptCount val="12"/>
                <c:pt idx="0">
                  <c:v>10833.020146831932</c:v>
                </c:pt>
                <c:pt idx="1">
                  <c:v>18571.952466212479</c:v>
                </c:pt>
                <c:pt idx="2">
                  <c:v>20199.310066358757</c:v>
                </c:pt>
                <c:pt idx="3">
                  <c:v>21321.428970639656</c:v>
                </c:pt>
                <c:pt idx="4">
                  <c:v>25312.580416956192</c:v>
                </c:pt>
                <c:pt idx="5">
                  <c:v>28656.379112954244</c:v>
                </c:pt>
                <c:pt idx="6">
                  <c:v>28899.547670970787</c:v>
                </c:pt>
                <c:pt idx="7">
                  <c:v>30064.979111858756</c:v>
                </c:pt>
                <c:pt idx="8">
                  <c:v>29908.18000646411</c:v>
                </c:pt>
                <c:pt idx="9">
                  <c:v>29433.824596643932</c:v>
                </c:pt>
                <c:pt idx="10">
                  <c:v>28743.702505644429</c:v>
                </c:pt>
                <c:pt idx="11">
                  <c:v>30362.154118833969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параметры'!$R$127:$R$138</c:f>
              <c:numCache>
                <c:formatCode>General</c:formatCode>
                <c:ptCount val="12"/>
                <c:pt idx="0">
                  <c:v>10113.888888888889</c:v>
                </c:pt>
                <c:pt idx="1">
                  <c:v>17402.058064516128</c:v>
                </c:pt>
                <c:pt idx="2">
                  <c:v>19858.402666666665</c:v>
                </c:pt>
                <c:pt idx="3">
                  <c:v>19940.284946236559</c:v>
                </c:pt>
                <c:pt idx="4">
                  <c:v>19898.749391727495</c:v>
                </c:pt>
                <c:pt idx="5">
                  <c:v>23880.029612756265</c:v>
                </c:pt>
                <c:pt idx="6">
                  <c:v>26023.959139784947</c:v>
                </c:pt>
                <c:pt idx="7">
                  <c:v>24061.274841437633</c:v>
                </c:pt>
                <c:pt idx="8">
                  <c:v>25710.356223175964</c:v>
                </c:pt>
                <c:pt idx="9">
                  <c:v>27861.82680412371</c:v>
                </c:pt>
                <c:pt idx="10">
                  <c:v>27081.308943089432</c:v>
                </c:pt>
                <c:pt idx="11">
                  <c:v>30268.847870182555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параметры'!$U$127:$U$138</c:f>
              <c:numCache>
                <c:formatCode>General</c:formatCode>
                <c:ptCount val="12"/>
                <c:pt idx="0">
                  <c:v>9921.7100112453099</c:v>
                </c:pt>
                <c:pt idx="1">
                  <c:v>16862.246863219138</c:v>
                </c:pt>
                <c:pt idx="2">
                  <c:v>19237.12151494819</c:v>
                </c:pt>
                <c:pt idx="3">
                  <c:v>19282.590243104522</c:v>
                </c:pt>
                <c:pt idx="4">
                  <c:v>19155.279061659752</c:v>
                </c:pt>
                <c:pt idx="5">
                  <c:v>22510.367489058459</c:v>
                </c:pt>
                <c:pt idx="6">
                  <c:v>24443.260358102772</c:v>
                </c:pt>
                <c:pt idx="7">
                  <c:v>22601.172717080721</c:v>
                </c:pt>
                <c:pt idx="8">
                  <c:v>24337.421304909047</c:v>
                </c:pt>
                <c:pt idx="9">
                  <c:v>26460.42377850871</c:v>
                </c:pt>
                <c:pt idx="10">
                  <c:v>25886.710918994551</c:v>
                </c:pt>
                <c:pt idx="11">
                  <c:v>29076.642930668095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параметры'!$V$127:$V$138</c:f>
              <c:numCache>
                <c:formatCode>General</c:formatCode>
                <c:ptCount val="12"/>
                <c:pt idx="0">
                  <c:v>10306.067766532467</c:v>
                </c:pt>
                <c:pt idx="1">
                  <c:v>17941.869265813119</c:v>
                </c:pt>
                <c:pt idx="2">
                  <c:v>20479.68381838514</c:v>
                </c:pt>
                <c:pt idx="3">
                  <c:v>20597.979649368597</c:v>
                </c:pt>
                <c:pt idx="4">
                  <c:v>20642.219721795238</c:v>
                </c:pt>
                <c:pt idx="5">
                  <c:v>25249.691736454071</c:v>
                </c:pt>
                <c:pt idx="6">
                  <c:v>27604.657921467122</c:v>
                </c:pt>
                <c:pt idx="7">
                  <c:v>25521.376965794545</c:v>
                </c:pt>
                <c:pt idx="8">
                  <c:v>27083.291141442882</c:v>
                </c:pt>
                <c:pt idx="9">
                  <c:v>29263.22982973871</c:v>
                </c:pt>
                <c:pt idx="10">
                  <c:v>28275.906967184314</c:v>
                </c:pt>
                <c:pt idx="11">
                  <c:v>31461.052809697016</c:v>
                </c:pt>
              </c:numCache>
            </c:numRef>
          </c:val>
        </c:ser>
        <c:marker val="1"/>
        <c:axId val="164285056"/>
        <c:axId val="164295424"/>
      </c:lineChart>
      <c:catAx>
        <c:axId val="164285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43"/>
              <c:y val="0.89520473875191486"/>
            </c:manualLayout>
          </c:layout>
        </c:title>
        <c:numFmt formatCode="General" sourceLinked="1"/>
        <c:tickLblPos val="nextTo"/>
        <c:crossAx val="164295424"/>
        <c:crosses val="autoZero"/>
        <c:auto val="1"/>
        <c:lblAlgn val="ctr"/>
        <c:lblOffset val="100"/>
        <c:tickLblSkip val="3"/>
      </c:catAx>
      <c:valAx>
        <c:axId val="164295424"/>
        <c:scaling>
          <c:orientation val="minMax"/>
          <c:max val="30000"/>
          <c:min val="10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095"/>
            </c:manualLayout>
          </c:layout>
        </c:title>
        <c:numFmt formatCode="General" sourceLinked="1"/>
        <c:tickLblPos val="nextTo"/>
        <c:crossAx val="164285056"/>
        <c:crosses val="autoZero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параметры'!$W$111:$W$122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3.3505154639175257E-2</c:v>
                </c:pt>
                <c:pt idx="4">
                  <c:v>0.15521064301552107</c:v>
                </c:pt>
                <c:pt idx="5">
                  <c:v>0.22784810126582278</c:v>
                </c:pt>
                <c:pt idx="6">
                  <c:v>0.22580645161290322</c:v>
                </c:pt>
                <c:pt idx="7">
                  <c:v>0.28778467908902694</c:v>
                </c:pt>
                <c:pt idx="8">
                  <c:v>0.29531568228105909</c:v>
                </c:pt>
                <c:pt idx="9">
                  <c:v>0.27439024390243905</c:v>
                </c:pt>
                <c:pt idx="10">
                  <c:v>0.26358148893360162</c:v>
                </c:pt>
                <c:pt idx="11">
                  <c:v>0.30443548387096775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параметры'!$Z$111:$Z$122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1.1937378046768414E-2</c:v>
                </c:pt>
                <c:pt idx="4">
                  <c:v>0.11181113984403782</c:v>
                </c:pt>
                <c:pt idx="5">
                  <c:v>0.17757636666165222</c:v>
                </c:pt>
                <c:pt idx="6">
                  <c:v>0.17387788144595401</c:v>
                </c:pt>
                <c:pt idx="7">
                  <c:v>0.22584519317288954</c:v>
                </c:pt>
                <c:pt idx="8">
                  <c:v>0.22815393651020513</c:v>
                </c:pt>
                <c:pt idx="9">
                  <c:v>0.21279210242791721</c:v>
                </c:pt>
                <c:pt idx="10">
                  <c:v>0.19338803239726943</c:v>
                </c:pt>
                <c:pt idx="11">
                  <c:v>0.23123224244580348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параметры'!$AA$111:$AA$122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5.5072931231582099E-2</c:v>
                </c:pt>
                <c:pt idx="4">
                  <c:v>0.19861014618700432</c:v>
                </c:pt>
                <c:pt idx="5">
                  <c:v>0.27811983586999334</c:v>
                </c:pt>
                <c:pt idx="6">
                  <c:v>0.27773502177985243</c:v>
                </c:pt>
                <c:pt idx="7">
                  <c:v>0.34972416500516434</c:v>
                </c:pt>
                <c:pt idx="8">
                  <c:v>0.36247742805191308</c:v>
                </c:pt>
                <c:pt idx="9">
                  <c:v>0.33598838537696091</c:v>
                </c:pt>
                <c:pt idx="10">
                  <c:v>0.3337749454699338</c:v>
                </c:pt>
                <c:pt idx="11">
                  <c:v>0.37763872529613202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параметры'!$W$127:$W$138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1.7031630170316302E-2</c:v>
                </c:pt>
                <c:pt idx="5">
                  <c:v>0.14123006833712984</c:v>
                </c:pt>
                <c:pt idx="6">
                  <c:v>0.20645161290322581</c:v>
                </c:pt>
                <c:pt idx="7">
                  <c:v>0.15433403805496829</c:v>
                </c:pt>
                <c:pt idx="8">
                  <c:v>0.19742489270386265</c:v>
                </c:pt>
                <c:pt idx="9">
                  <c:v>0.25154639175257731</c:v>
                </c:pt>
                <c:pt idx="10">
                  <c:v>0.21138211382113822</c:v>
                </c:pt>
                <c:pt idx="11">
                  <c:v>0.32657200811359027</c:v>
                </c:pt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параметры'!$Z$127:$Z$138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1.5239201129724871E-3</c:v>
                </c:pt>
                <c:pt idx="5">
                  <c:v>9.9490131121717285E-2</c:v>
                </c:pt>
                <c:pt idx="6">
                  <c:v>0.15794000844708078</c:v>
                </c:pt>
                <c:pt idx="7">
                  <c:v>0.1110348176678438</c:v>
                </c:pt>
                <c:pt idx="8">
                  <c:v>0.14719856283325233</c:v>
                </c:pt>
                <c:pt idx="9">
                  <c:v>0.19160461347498506</c:v>
                </c:pt>
                <c:pt idx="10">
                  <c:v>0.15522409102512807</c:v>
                </c:pt>
                <c:pt idx="11">
                  <c:v>0.25949390273150019</c:v>
                </c:pt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параметры'!$A$95:$A$106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cat>
          <c:val>
            <c:numRef>
              <c:f>'Другие параметры'!$AA$127:$AA$138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3.2539340227660113E-2</c:v>
                </c:pt>
                <c:pt idx="5">
                  <c:v>0.18297000555254239</c:v>
                </c:pt>
                <c:pt idx="6">
                  <c:v>0.25496321735937083</c:v>
                </c:pt>
                <c:pt idx="7">
                  <c:v>0.19763325844209279</c:v>
                </c:pt>
                <c:pt idx="8">
                  <c:v>0.24765122257447297</c:v>
                </c:pt>
                <c:pt idx="9">
                  <c:v>0.31148817003016954</c:v>
                </c:pt>
                <c:pt idx="10">
                  <c:v>0.26754013661714837</c:v>
                </c:pt>
                <c:pt idx="11">
                  <c:v>0.39365011349568035</c:v>
                </c:pt>
              </c:numCache>
            </c:numRef>
          </c:val>
        </c:ser>
        <c:marker val="1"/>
        <c:axId val="164356096"/>
        <c:axId val="164358016"/>
      </c:lineChart>
      <c:catAx>
        <c:axId val="164356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4358016"/>
        <c:crosses val="autoZero"/>
        <c:auto val="1"/>
        <c:lblAlgn val="ctr"/>
        <c:lblOffset val="100"/>
        <c:tickLblSkip val="3"/>
      </c:catAx>
      <c:valAx>
        <c:axId val="164358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01"/>
            </c:manualLayout>
          </c:layout>
        </c:title>
        <c:numFmt formatCode="General" sourceLinked="1"/>
        <c:tickLblPos val="nextTo"/>
        <c:crossAx val="164356096"/>
        <c:crosses val="autoZero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/>
              <a:t>Зависимость</a:t>
            </a:r>
            <a:r>
              <a:rPr lang="ru-RU" sz="1000" baseline="0"/>
              <a:t> количества итераций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Iter</a:t>
            </a:r>
            <a:r>
              <a:rPr lang="ru-RU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) от количества заносимых решений при сбросе графа (</a:t>
            </a:r>
            <a:r>
              <a: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786407766990288"/>
          <c:y val="0"/>
        </c:manualLayout>
      </c:layout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параметры'!$C$146:$C$160</c:f>
              <c:numCache>
                <c:formatCode>General</c:formatCode>
                <c:ptCount val="15"/>
                <c:pt idx="0">
                  <c:v>0.24399999999999999</c:v>
                </c:pt>
                <c:pt idx="1">
                  <c:v>0.40800000000000003</c:v>
                </c:pt>
                <c:pt idx="2">
                  <c:v>0.57600000000000007</c:v>
                </c:pt>
                <c:pt idx="3">
                  <c:v>0.58000000000000007</c:v>
                </c:pt>
                <c:pt idx="4">
                  <c:v>0.57800000000000007</c:v>
                </c:pt>
                <c:pt idx="5">
                  <c:v>0.54600000000000004</c:v>
                </c:pt>
                <c:pt idx="6">
                  <c:v>0.52200000000000002</c:v>
                </c:pt>
                <c:pt idx="7">
                  <c:v>0.47199999999999998</c:v>
                </c:pt>
                <c:pt idx="8">
                  <c:v>0.45599999999999996</c:v>
                </c:pt>
                <c:pt idx="9">
                  <c:v>0.39800000000000002</c:v>
                </c:pt>
                <c:pt idx="10">
                  <c:v>0.31999999999999995</c:v>
                </c:pt>
                <c:pt idx="11">
                  <c:v>0.18799999999999994</c:v>
                </c:pt>
                <c:pt idx="12">
                  <c:v>0.128</c:v>
                </c:pt>
                <c:pt idx="13">
                  <c:v>9.5999999999999974E-2</c:v>
                </c:pt>
                <c:pt idx="14">
                  <c:v>9.9999999999999978E-2</c:v>
                </c:pt>
              </c:numCache>
            </c:numRef>
          </c:val>
        </c:ser>
        <c:axId val="164420608"/>
        <c:axId val="164419072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параметры'!$M$146:$M$160</c:f>
              <c:numCache>
                <c:formatCode>General</c:formatCode>
                <c:ptCount val="15"/>
                <c:pt idx="0">
                  <c:v>2122.0737704918033</c:v>
                </c:pt>
                <c:pt idx="1">
                  <c:v>2131.3480392156862</c:v>
                </c:pt>
                <c:pt idx="2">
                  <c:v>2049.2916666666665</c:v>
                </c:pt>
                <c:pt idx="3">
                  <c:v>2038.796551724138</c:v>
                </c:pt>
                <c:pt idx="4">
                  <c:v>1887.0795847750865</c:v>
                </c:pt>
                <c:pt idx="5">
                  <c:v>1902.985347985348</c:v>
                </c:pt>
                <c:pt idx="6">
                  <c:v>2033.041958041958</c:v>
                </c:pt>
                <c:pt idx="7">
                  <c:v>1973.7372881355932</c:v>
                </c:pt>
                <c:pt idx="8">
                  <c:v>1833.0483870967741</c:v>
                </c:pt>
                <c:pt idx="9">
                  <c:v>1812.8994974874372</c:v>
                </c:pt>
                <c:pt idx="10">
                  <c:v>1865.95</c:v>
                </c:pt>
                <c:pt idx="11">
                  <c:v>1761.5106382978699</c:v>
                </c:pt>
                <c:pt idx="12">
                  <c:v>1694.953125</c:v>
                </c:pt>
                <c:pt idx="13">
                  <c:v>1385.7083333333333</c:v>
                </c:pt>
                <c:pt idx="14">
                  <c:v>1248.26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параметры'!$P$146:$P$160</c:f>
              <c:numCache>
                <c:formatCode>General</c:formatCode>
                <c:ptCount val="15"/>
                <c:pt idx="0">
                  <c:v>1948.7100546611853</c:v>
                </c:pt>
                <c:pt idx="1">
                  <c:v>2008.4413648682062</c:v>
                </c:pt>
                <c:pt idx="2">
                  <c:v>1920.1527989500578</c:v>
                </c:pt>
                <c:pt idx="3">
                  <c:v>1920.5702263319909</c:v>
                </c:pt>
                <c:pt idx="4">
                  <c:v>1772.2572871624984</c:v>
                </c:pt>
                <c:pt idx="5">
                  <c:v>1787.6934271897292</c:v>
                </c:pt>
                <c:pt idx="6">
                  <c:v>1913.0700653492911</c:v>
                </c:pt>
                <c:pt idx="7">
                  <c:v>1847.1077696011487</c:v>
                </c:pt>
                <c:pt idx="8">
                  <c:v>1712.6209398620294</c:v>
                </c:pt>
                <c:pt idx="9">
                  <c:v>1695.5631661676448</c:v>
                </c:pt>
                <c:pt idx="10">
                  <c:v>1734.3812841767924</c:v>
                </c:pt>
                <c:pt idx="11">
                  <c:v>1704.4642131100036</c:v>
                </c:pt>
                <c:pt idx="12">
                  <c:v>1549.049202478408</c:v>
                </c:pt>
                <c:pt idx="13">
                  <c:v>1244.2285003210116</c:v>
                </c:pt>
                <c:pt idx="14">
                  <c:v>1123.281812469233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параметры'!$Q$146:$Q$160</c:f>
              <c:numCache>
                <c:formatCode>General</c:formatCode>
                <c:ptCount val="15"/>
                <c:pt idx="0">
                  <c:v>2295.4374863224216</c:v>
                </c:pt>
                <c:pt idx="1">
                  <c:v>2254.2547135631662</c:v>
                </c:pt>
                <c:pt idx="2">
                  <c:v>2178.4305343832752</c:v>
                </c:pt>
                <c:pt idx="3">
                  <c:v>2157.0228771162851</c:v>
                </c:pt>
                <c:pt idx="4">
                  <c:v>2001.9018823876745</c:v>
                </c:pt>
                <c:pt idx="5">
                  <c:v>2018.2772687809668</c:v>
                </c:pt>
                <c:pt idx="6">
                  <c:v>2153.0138507346246</c:v>
                </c:pt>
                <c:pt idx="7">
                  <c:v>2100.3668066700375</c:v>
                </c:pt>
                <c:pt idx="8">
                  <c:v>1953.4758343315189</c:v>
                </c:pt>
                <c:pt idx="9">
                  <c:v>1930.2358288072296</c:v>
                </c:pt>
                <c:pt idx="10">
                  <c:v>1997.5187158232077</c:v>
                </c:pt>
                <c:pt idx="11">
                  <c:v>1818.5570634857363</c:v>
                </c:pt>
                <c:pt idx="12">
                  <c:v>1840.857047521592</c:v>
                </c:pt>
                <c:pt idx="13">
                  <c:v>1527.188166345655</c:v>
                </c:pt>
                <c:pt idx="14">
                  <c:v>1373.2381875307669</c:v>
                </c:pt>
              </c:numCache>
            </c:numRef>
          </c:val>
        </c:ser>
        <c:marker val="1"/>
        <c:axId val="164410880"/>
        <c:axId val="164412800"/>
      </c:lineChart>
      <c:catAx>
        <c:axId val="1644108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903311843301234"/>
              <c:y val="0.89912559272632353"/>
            </c:manualLayout>
          </c:layout>
        </c:title>
        <c:numFmt formatCode="General" sourceLinked="1"/>
        <c:tickLblPos val="nextTo"/>
        <c:crossAx val="164412800"/>
        <c:crosses val="autoZero"/>
        <c:auto val="1"/>
        <c:lblAlgn val="ctr"/>
        <c:lblOffset val="100"/>
      </c:catAx>
      <c:valAx>
        <c:axId val="164412800"/>
        <c:scaling>
          <c:orientation val="minMax"/>
          <c:min val="1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Iter</a:t>
                </a:r>
              </a:p>
            </c:rich>
          </c:tx>
          <c:layout>
            <c:manualLayout>
              <c:xMode val="edge"/>
              <c:yMode val="edge"/>
              <c:x val="2.222216701602505E-2"/>
              <c:y val="0.14421978274613864"/>
            </c:manualLayout>
          </c:layout>
        </c:title>
        <c:numFmt formatCode="General" sourceLinked="1"/>
        <c:tickLblPos val="nextTo"/>
        <c:crossAx val="164410880"/>
        <c:crosses val="autoZero"/>
        <c:crossBetween val="between"/>
      </c:valAx>
      <c:valAx>
        <c:axId val="164419072"/>
        <c:scaling>
          <c:orientation val="minMax"/>
          <c:max val="1"/>
        </c:scaling>
        <c:axPos val="r"/>
        <c:numFmt formatCode="General" sourceLinked="1"/>
        <c:tickLblPos val="nextTo"/>
        <c:crossAx val="164420608"/>
        <c:crosses val="max"/>
        <c:crossBetween val="between"/>
      </c:valAx>
      <c:catAx>
        <c:axId val="164420608"/>
        <c:scaling>
          <c:orientation val="minMax"/>
        </c:scaling>
        <c:delete val="1"/>
        <c:axPos val="b"/>
        <c:numFmt formatCode="General" sourceLinked="1"/>
        <c:tickLblPos val="nextTo"/>
        <c:crossAx val="16441907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)от количества заносимых решений при сбросе графа (</a:t>
            </a:r>
            <a:r>
              <a:rPr lang="en-US" sz="1000" b="1" i="0" u="none" strike="noStrike" baseline="0"/>
              <a:t>v)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параметры'!$R$146:$R$160</c:f>
              <c:numCache>
                <c:formatCode>General</c:formatCode>
                <c:ptCount val="15"/>
                <c:pt idx="0">
                  <c:v>94396.344262295082</c:v>
                </c:pt>
                <c:pt idx="1">
                  <c:v>90335.519607843133</c:v>
                </c:pt>
                <c:pt idx="2">
                  <c:v>83856.798611111109</c:v>
                </c:pt>
                <c:pt idx="3">
                  <c:v>80134.986206896545</c:v>
                </c:pt>
                <c:pt idx="4">
                  <c:v>72999.373702422148</c:v>
                </c:pt>
                <c:pt idx="5">
                  <c:v>70962.560439560446</c:v>
                </c:pt>
                <c:pt idx="6">
                  <c:v>73201.804195804201</c:v>
                </c:pt>
                <c:pt idx="7">
                  <c:v>69661.122881355928</c:v>
                </c:pt>
                <c:pt idx="8">
                  <c:v>64558.217741935485</c:v>
                </c:pt>
                <c:pt idx="9">
                  <c:v>62891.472361809043</c:v>
                </c:pt>
                <c:pt idx="10">
                  <c:v>63731.6</c:v>
                </c:pt>
                <c:pt idx="11">
                  <c:v>57956.861702127702</c:v>
                </c:pt>
                <c:pt idx="12">
                  <c:v>48734.21875</c:v>
                </c:pt>
                <c:pt idx="13">
                  <c:v>43687.208333333336</c:v>
                </c:pt>
                <c:pt idx="14">
                  <c:v>39600.660000000003</c:v>
                </c:pt>
              </c:numCache>
            </c:numRef>
          </c:val>
        </c:ser>
        <c:axId val="164490624"/>
        <c:axId val="164489088"/>
      </c:barChart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параметры'!$W$146:$W$160</c:f>
              <c:numCache>
                <c:formatCode>General</c:formatCode>
                <c:ptCount val="15"/>
                <c:pt idx="0">
                  <c:v>1.2704918032786885</c:v>
                </c:pt>
                <c:pt idx="1">
                  <c:v>1.8823529411764706</c:v>
                </c:pt>
                <c:pt idx="2">
                  <c:v>2.1597222222222223</c:v>
                </c:pt>
                <c:pt idx="3">
                  <c:v>2.4482758620689653</c:v>
                </c:pt>
                <c:pt idx="4">
                  <c:v>2.4394463667820068</c:v>
                </c:pt>
                <c:pt idx="5">
                  <c:v>2.7655677655677655</c:v>
                </c:pt>
                <c:pt idx="6">
                  <c:v>3.1713286713286712</c:v>
                </c:pt>
                <c:pt idx="7">
                  <c:v>3.2076271186440679</c:v>
                </c:pt>
                <c:pt idx="8">
                  <c:v>3.0201612903225805</c:v>
                </c:pt>
                <c:pt idx="9">
                  <c:v>3.0552763819095476</c:v>
                </c:pt>
                <c:pt idx="10">
                  <c:v>3.21875</c:v>
                </c:pt>
                <c:pt idx="11">
                  <c:v>2.9425531914893601</c:v>
                </c:pt>
                <c:pt idx="12">
                  <c:v>2.8843749999999999</c:v>
                </c:pt>
                <c:pt idx="13">
                  <c:v>2.6041666666666665</c:v>
                </c:pt>
                <c:pt idx="14">
                  <c:v>2.04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параметры'!$Z$146:$Z$160</c:f>
              <c:numCache>
                <c:formatCode>General</c:formatCode>
                <c:ptCount val="15"/>
                <c:pt idx="0">
                  <c:v>1.1332046297359659</c:v>
                </c:pt>
                <c:pt idx="1">
                  <c:v>1.7310336617148185</c:v>
                </c:pt>
                <c:pt idx="2">
                  <c:v>1.9606355208569783</c:v>
                </c:pt>
                <c:pt idx="3">
                  <c:v>2.2322963060716461</c:v>
                </c:pt>
                <c:pt idx="4">
                  <c:v>2.2106472739883332</c:v>
                </c:pt>
                <c:pt idx="5">
                  <c:v>2.5001327809322751</c:v>
                </c:pt>
                <c:pt idx="6">
                  <c:v>2.8727783019315751</c:v>
                </c:pt>
                <c:pt idx="7">
                  <c:v>2.8655186586620518</c:v>
                </c:pt>
                <c:pt idx="8">
                  <c:v>2.702977300167305</c:v>
                </c:pt>
                <c:pt idx="9">
                  <c:v>2.7192324626086646</c:v>
                </c:pt>
                <c:pt idx="10">
                  <c:v>2.8732815037879718</c:v>
                </c:pt>
                <c:pt idx="11">
                  <c:v>2.590924564625134</c:v>
                </c:pt>
                <c:pt idx="12">
                  <c:v>2.3609715371066504</c:v>
                </c:pt>
                <c:pt idx="13">
                  <c:v>2.1612636690726359</c:v>
                </c:pt>
                <c:pt idx="14">
                  <c:v>1.6985044768668263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параметры'!$AA$146:$AA$160</c:f>
              <c:numCache>
                <c:formatCode>General</c:formatCode>
                <c:ptCount val="15"/>
                <c:pt idx="0">
                  <c:v>1.4077789768214111</c:v>
                </c:pt>
                <c:pt idx="1">
                  <c:v>2.0336722206381226</c:v>
                </c:pt>
                <c:pt idx="2">
                  <c:v>2.3588089235874663</c:v>
                </c:pt>
                <c:pt idx="3">
                  <c:v>2.6642554180662845</c:v>
                </c:pt>
                <c:pt idx="4">
                  <c:v>2.6682454595756804</c:v>
                </c:pt>
                <c:pt idx="5">
                  <c:v>3.0310027502032559</c:v>
                </c:pt>
                <c:pt idx="6">
                  <c:v>3.4698790407257674</c:v>
                </c:pt>
                <c:pt idx="7">
                  <c:v>3.549735578626084</c:v>
                </c:pt>
                <c:pt idx="8">
                  <c:v>3.3373452804778561</c:v>
                </c:pt>
                <c:pt idx="9">
                  <c:v>3.3913203012104307</c:v>
                </c:pt>
                <c:pt idx="10">
                  <c:v>3.5642184962120282</c:v>
                </c:pt>
                <c:pt idx="11">
                  <c:v>3.2941818183535863</c:v>
                </c:pt>
                <c:pt idx="12">
                  <c:v>3.4077784628933494</c:v>
                </c:pt>
                <c:pt idx="13">
                  <c:v>3.0470696642606971</c:v>
                </c:pt>
                <c:pt idx="14">
                  <c:v>2.3814955231331738</c:v>
                </c:pt>
              </c:numCache>
            </c:numRef>
          </c:val>
        </c:ser>
        <c:marker val="1"/>
        <c:axId val="164480896"/>
        <c:axId val="164487168"/>
      </c:lineChart>
      <c:catAx>
        <c:axId val="1644808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2994623244910117"/>
              <c:y val="0.89912559272632353"/>
            </c:manualLayout>
          </c:layout>
        </c:title>
        <c:numFmt formatCode="General" sourceLinked="1"/>
        <c:tickLblPos val="nextTo"/>
        <c:crossAx val="164487168"/>
        <c:crosses val="autoZero"/>
        <c:auto val="1"/>
        <c:lblAlgn val="ctr"/>
        <c:lblOffset val="100"/>
      </c:catAx>
      <c:valAx>
        <c:axId val="1644871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Sbr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167016025064E-2"/>
              <c:y val="0.14421978274613875"/>
            </c:manualLayout>
          </c:layout>
        </c:title>
        <c:numFmt formatCode="General" sourceLinked="1"/>
        <c:tickLblPos val="nextTo"/>
        <c:crossAx val="164480896"/>
        <c:crosses val="autoZero"/>
        <c:crossBetween val="between"/>
      </c:valAx>
      <c:valAx>
        <c:axId val="164489088"/>
        <c:scaling>
          <c:orientation val="minMax"/>
        </c:scaling>
        <c:axPos val="r"/>
        <c:numFmt formatCode="General" sourceLinked="1"/>
        <c:tickLblPos val="nextTo"/>
        <c:crossAx val="164490624"/>
        <c:crosses val="max"/>
        <c:crossBetween val="between"/>
      </c:valAx>
      <c:catAx>
        <c:axId val="164490624"/>
        <c:scaling>
          <c:orientation val="minMax"/>
        </c:scaling>
        <c:delete val="1"/>
        <c:axPos val="b"/>
        <c:numFmt formatCode="General" sourceLinked="1"/>
        <c:tickLblPos val="nextTo"/>
        <c:crossAx val="1644890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)от количества заносимых решений при сбросе графа (</a:t>
            </a:r>
            <a:r>
              <a:rPr lang="en-US" sz="1000" b="1" i="0" u="none" strike="noStrike" baseline="0"/>
              <a:t>v)</a:t>
            </a:r>
            <a:endParaRPr lang="ru-RU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параметры'!$W$146:$W$160</c:f>
              <c:numCache>
                <c:formatCode>General</c:formatCode>
                <c:ptCount val="15"/>
                <c:pt idx="0">
                  <c:v>1.2704918032786885</c:v>
                </c:pt>
                <c:pt idx="1">
                  <c:v>1.8823529411764706</c:v>
                </c:pt>
                <c:pt idx="2">
                  <c:v>2.1597222222222223</c:v>
                </c:pt>
                <c:pt idx="3">
                  <c:v>2.4482758620689653</c:v>
                </c:pt>
                <c:pt idx="4">
                  <c:v>2.4394463667820068</c:v>
                </c:pt>
                <c:pt idx="5">
                  <c:v>2.7655677655677655</c:v>
                </c:pt>
                <c:pt idx="6">
                  <c:v>3.1713286713286712</c:v>
                </c:pt>
                <c:pt idx="7">
                  <c:v>3.2076271186440679</c:v>
                </c:pt>
                <c:pt idx="8">
                  <c:v>3.0201612903225805</c:v>
                </c:pt>
                <c:pt idx="9">
                  <c:v>3.0552763819095476</c:v>
                </c:pt>
                <c:pt idx="10">
                  <c:v>3.21875</c:v>
                </c:pt>
                <c:pt idx="11">
                  <c:v>2.9425531914893601</c:v>
                </c:pt>
                <c:pt idx="12">
                  <c:v>2.8843749999999999</c:v>
                </c:pt>
                <c:pt idx="13">
                  <c:v>2.6041666666666665</c:v>
                </c:pt>
                <c:pt idx="14">
                  <c:v>2.04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параметры'!$Z$146:$Z$160</c:f>
              <c:numCache>
                <c:formatCode>General</c:formatCode>
                <c:ptCount val="15"/>
                <c:pt idx="0">
                  <c:v>1.1332046297359659</c:v>
                </c:pt>
                <c:pt idx="1">
                  <c:v>1.7310336617148185</c:v>
                </c:pt>
                <c:pt idx="2">
                  <c:v>1.9606355208569783</c:v>
                </c:pt>
                <c:pt idx="3">
                  <c:v>2.2322963060716461</c:v>
                </c:pt>
                <c:pt idx="4">
                  <c:v>2.2106472739883332</c:v>
                </c:pt>
                <c:pt idx="5">
                  <c:v>2.5001327809322751</c:v>
                </c:pt>
                <c:pt idx="6">
                  <c:v>2.8727783019315751</c:v>
                </c:pt>
                <c:pt idx="7">
                  <c:v>2.8655186586620518</c:v>
                </c:pt>
                <c:pt idx="8">
                  <c:v>2.702977300167305</c:v>
                </c:pt>
                <c:pt idx="9">
                  <c:v>2.7192324626086646</c:v>
                </c:pt>
                <c:pt idx="10">
                  <c:v>2.8732815037879718</c:v>
                </c:pt>
                <c:pt idx="11">
                  <c:v>2.590924564625134</c:v>
                </c:pt>
                <c:pt idx="12">
                  <c:v>2.3609715371066504</c:v>
                </c:pt>
                <c:pt idx="13">
                  <c:v>2.1612636690726359</c:v>
                </c:pt>
                <c:pt idx="14">
                  <c:v>1.6985044768668263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'Другие параметры'!$A$146:$A$160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</c:numCache>
            </c:numRef>
          </c:cat>
          <c:val>
            <c:numRef>
              <c:f>'Другие параметры'!$AA$146:$AA$160</c:f>
              <c:numCache>
                <c:formatCode>General</c:formatCode>
                <c:ptCount val="15"/>
                <c:pt idx="0">
                  <c:v>1.4077789768214111</c:v>
                </c:pt>
                <c:pt idx="1">
                  <c:v>2.0336722206381226</c:v>
                </c:pt>
                <c:pt idx="2">
                  <c:v>2.3588089235874663</c:v>
                </c:pt>
                <c:pt idx="3">
                  <c:v>2.6642554180662845</c:v>
                </c:pt>
                <c:pt idx="4">
                  <c:v>2.6682454595756804</c:v>
                </c:pt>
                <c:pt idx="5">
                  <c:v>3.0310027502032559</c:v>
                </c:pt>
                <c:pt idx="6">
                  <c:v>3.4698790407257674</c:v>
                </c:pt>
                <c:pt idx="7">
                  <c:v>3.549735578626084</c:v>
                </c:pt>
                <c:pt idx="8">
                  <c:v>3.3373452804778561</c:v>
                </c:pt>
                <c:pt idx="9">
                  <c:v>3.3913203012104307</c:v>
                </c:pt>
                <c:pt idx="10">
                  <c:v>3.5642184962120282</c:v>
                </c:pt>
                <c:pt idx="11">
                  <c:v>3.2941818183535863</c:v>
                </c:pt>
                <c:pt idx="12">
                  <c:v>3.4077784628933494</c:v>
                </c:pt>
                <c:pt idx="13">
                  <c:v>3.0470696642606971</c:v>
                </c:pt>
                <c:pt idx="14">
                  <c:v>2.3814955231331738</c:v>
                </c:pt>
              </c:numCache>
            </c:numRef>
          </c:val>
        </c:ser>
        <c:marker val="1"/>
        <c:axId val="164536704"/>
        <c:axId val="164538624"/>
      </c:lineChart>
      <c:catAx>
        <c:axId val="164536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2994623244910184"/>
              <c:y val="0.89912559272632353"/>
            </c:manualLayout>
          </c:layout>
        </c:title>
        <c:numFmt formatCode="General" sourceLinked="1"/>
        <c:tickLblPos val="nextTo"/>
        <c:crossAx val="164538624"/>
        <c:crosses val="autoZero"/>
        <c:auto val="1"/>
        <c:lblAlgn val="ctr"/>
        <c:lblOffset val="100"/>
        <c:tickLblSkip val="2"/>
      </c:catAx>
      <c:valAx>
        <c:axId val="164538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Sbr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167016025082E-2"/>
              <c:y val="0.14421978274613886"/>
            </c:manualLayout>
          </c:layout>
        </c:title>
        <c:numFmt formatCode="General" sourceLinked="1"/>
        <c:tickLblPos val="nextTo"/>
        <c:crossAx val="164536704"/>
        <c:crosses val="autoZero"/>
        <c:crossBetween val="between"/>
      </c:valAx>
    </c:plotArea>
    <c:plotVisOnly val="1"/>
    <c:dispBlanksAs val="gap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сброса графа (</a:t>
            </a:r>
            <a:r>
              <a:rPr lang="en-US" sz="1000" b="1" i="0" u="none" strike="noStrike" baseline="0"/>
              <a:t>Sbr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3"/>
          <c:order val="0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Остановка!$W$154:$W$159</c:f>
              <c:numCache>
                <c:formatCode>General</c:formatCode>
                <c:ptCount val="6"/>
                <c:pt idx="0">
                  <c:v>4</c:v>
                </c:pt>
                <c:pt idx="1">
                  <c:v>1.3809523809523809</c:v>
                </c:pt>
                <c:pt idx="2">
                  <c:v>1.1102150537634408</c:v>
                </c:pt>
                <c:pt idx="3">
                  <c:v>0.28397565922920892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</c:ser>
        <c:ser>
          <c:idx val="4"/>
          <c:order val="1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Остановка!$Z$154:$Z$159</c:f>
              <c:numCache>
                <c:formatCode>General</c:formatCode>
                <c:ptCount val="6"/>
                <c:pt idx="0">
                  <c:v>4</c:v>
                </c:pt>
                <c:pt idx="1">
                  <c:v>1.2354442790825861</c:v>
                </c:pt>
                <c:pt idx="2">
                  <c:v>0.96682122718197139</c:v>
                </c:pt>
                <c:pt idx="3">
                  <c:v>0.21521977652986518</c:v>
                </c:pt>
                <c:pt idx="4">
                  <c:v>1.4182821223069318E-2</c:v>
                </c:pt>
                <c:pt idx="5">
                  <c:v>0</c:v>
                </c:pt>
              </c:numCache>
            </c:numRef>
          </c:val>
        </c:ser>
        <c:ser>
          <c:idx val="5"/>
          <c:order val="2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Остановка!$AA$154:$AA$159</c:f>
              <c:numCache>
                <c:formatCode>General</c:formatCode>
                <c:ptCount val="6"/>
                <c:pt idx="0">
                  <c:v>4</c:v>
                </c:pt>
                <c:pt idx="1">
                  <c:v>1.5264604828221757</c:v>
                </c:pt>
                <c:pt idx="2">
                  <c:v>1.2536088803449101</c:v>
                </c:pt>
                <c:pt idx="3">
                  <c:v>0.35273154192855266</c:v>
                </c:pt>
                <c:pt idx="4">
                  <c:v>6.581717877693069E-2</c:v>
                </c:pt>
                <c:pt idx="5">
                  <c:v>0</c:v>
                </c:pt>
              </c:numCache>
            </c:numRef>
          </c:val>
        </c:ser>
        <c:ser>
          <c:idx val="6"/>
          <c:order val="3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Остановка!$W$163:$W$168</c:f>
              <c:numCache>
                <c:formatCode>General</c:formatCode>
                <c:ptCount val="6"/>
                <c:pt idx="0">
                  <c:v>2.3333333333333335</c:v>
                </c:pt>
                <c:pt idx="1">
                  <c:v>1.704225352112676</c:v>
                </c:pt>
                <c:pt idx="2">
                  <c:v>1.0413436692506459</c:v>
                </c:pt>
                <c:pt idx="3">
                  <c:v>0.27766599597585512</c:v>
                </c:pt>
                <c:pt idx="4">
                  <c:v>3.2000000000000001E-2</c:v>
                </c:pt>
                <c:pt idx="5">
                  <c:v>0</c:v>
                </c:pt>
              </c:numCache>
            </c:numRef>
          </c:val>
        </c:ser>
        <c:ser>
          <c:idx val="7"/>
          <c:order val="4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Остановка!$Z$163:$Z$168</c:f>
              <c:numCache>
                <c:formatCode>General</c:formatCode>
                <c:ptCount val="6"/>
                <c:pt idx="0">
                  <c:v>2.2768339724716586</c:v>
                </c:pt>
                <c:pt idx="1">
                  <c:v>1.558619808228388</c:v>
                </c:pt>
                <c:pt idx="2">
                  <c:v>0.90629674178282404</c:v>
                </c:pt>
                <c:pt idx="3">
                  <c:v>0.20763511283248251</c:v>
                </c:pt>
                <c:pt idx="4">
                  <c:v>1.0905829127457987E-2</c:v>
                </c:pt>
                <c:pt idx="5">
                  <c:v>0</c:v>
                </c:pt>
              </c:numCache>
            </c:numRef>
          </c:val>
        </c:ser>
        <c:ser>
          <c:idx val="8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Остановка!$AA$163:$AA$168</c:f>
              <c:numCache>
                <c:formatCode>General</c:formatCode>
                <c:ptCount val="6"/>
                <c:pt idx="0">
                  <c:v>2.3898326941950083</c:v>
                </c:pt>
                <c:pt idx="1">
                  <c:v>1.849830895996964</c:v>
                </c:pt>
                <c:pt idx="2">
                  <c:v>1.1763905967184678</c:v>
                </c:pt>
                <c:pt idx="3">
                  <c:v>0.34769687911922775</c:v>
                </c:pt>
                <c:pt idx="4">
                  <c:v>5.3094170872542014E-2</c:v>
                </c:pt>
                <c:pt idx="5">
                  <c:v>0</c:v>
                </c:pt>
              </c:numCache>
            </c:numRef>
          </c:val>
        </c:ser>
        <c:marker val="1"/>
        <c:axId val="160008448"/>
        <c:axId val="160018816"/>
      </c:lineChart>
      <c:catAx>
        <c:axId val="160008448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88"/>
              <c:y val="0.89520473875191431"/>
            </c:manualLayout>
          </c:layout>
        </c:title>
        <c:numFmt formatCode="General" sourceLinked="1"/>
        <c:tickLblPos val="nextTo"/>
        <c:crossAx val="160018816"/>
        <c:crosses val="autoZero"/>
        <c:auto val="1"/>
        <c:lblAlgn val="ctr"/>
        <c:lblOffset val="100"/>
      </c:catAx>
      <c:valAx>
        <c:axId val="160018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Sbr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7690030549460106"/>
            </c:manualLayout>
          </c:layout>
        </c:title>
        <c:numFmt formatCode="General" sourceLinked="1"/>
        <c:majorTickMark val="none"/>
        <c:tickLblPos val="nextTo"/>
        <c:crossAx val="160008448"/>
        <c:crosses val="max"/>
        <c:crossBetween val="between"/>
      </c:valAx>
    </c:plotArea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вероятности упешного прогона (</a:t>
            </a:r>
            <a:r>
              <a:rPr lang="en-US" sz="1000" b="1" i="0" u="none" strike="noStrike" baseline="0"/>
              <a:t>z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Остановка!$C$127:$C$132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2.8000000000000025E-2</c:v>
                </c:pt>
                <c:pt idx="2">
                  <c:v>0.27400000000000002</c:v>
                </c:pt>
                <c:pt idx="3">
                  <c:v>0.73599999999999999</c:v>
                </c:pt>
                <c:pt idx="4">
                  <c:v>0.98</c:v>
                </c:pt>
                <c:pt idx="5">
                  <c:v>0.998</c:v>
                </c:pt>
              </c:numCache>
            </c:numRef>
          </c:val>
        </c:ser>
        <c:ser>
          <c:idx val="3"/>
          <c:order val="1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Остановка!$C$172:$C$177</c:f>
              <c:numCache>
                <c:formatCode>General</c:formatCode>
                <c:ptCount val="6"/>
                <c:pt idx="0">
                  <c:v>1.4000000000000012E-2</c:v>
                </c:pt>
                <c:pt idx="1">
                  <c:v>0.18600000000000005</c:v>
                </c:pt>
                <c:pt idx="2">
                  <c:v>0.85399999999999998</c:v>
                </c:pt>
                <c:pt idx="3">
                  <c:v>0.98799999999999999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2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Остановка!$C$181:$C$186</c:f>
              <c:numCache>
                <c:formatCode>General</c:formatCode>
                <c:ptCount val="6"/>
                <c:pt idx="0">
                  <c:v>8.0000000000000071E-3</c:v>
                </c:pt>
                <c:pt idx="1">
                  <c:v>0.24399999999999999</c:v>
                </c:pt>
                <c:pt idx="2">
                  <c:v>0.91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60060928"/>
        <c:axId val="160071680"/>
      </c:lineChart>
      <c:catAx>
        <c:axId val="160060928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0071680"/>
        <c:crosses val="autoZero"/>
        <c:auto val="1"/>
        <c:lblAlgn val="ctr"/>
        <c:lblOffset val="100"/>
      </c:catAx>
      <c:valAx>
        <c:axId val="160071680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060928"/>
        <c:crosses val="max"/>
        <c:crossBetween val="between"/>
      </c:valAx>
    </c:plotArea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u="none" strike="noStrike" baseline="0"/>
              <a:t>Зависимость количества итераций (</a:t>
            </a:r>
            <a:r>
              <a:rPr lang="en-US" sz="1000" b="1" i="0" u="none" strike="noStrike" baseline="0"/>
              <a:t>Iter</a:t>
            </a:r>
            <a:r>
              <a:rPr lang="ru-RU" sz="1000" b="1" i="0" u="none" strike="noStrike" baseline="0"/>
              <a:t>)</a:t>
            </a:r>
            <a:r>
              <a:rPr lang="en-US" sz="1000" b="1" i="0" u="none" strike="noStrike" baseline="0"/>
              <a:t> </a:t>
            </a:r>
            <a:r>
              <a:rPr lang="ru-RU" sz="1000" b="1" i="0" u="none" strike="noStrike" baseline="0"/>
              <a:t>от значения критерия остановки (</a:t>
            </a:r>
            <a:r>
              <a:rPr lang="en-US" sz="1000" b="1" i="0" u="none" strike="noStrike" baseline="0"/>
              <a:t>ost</a:t>
            </a:r>
            <a:r>
              <a:rPr lang="ru-RU" sz="1000" b="1" i="0" u="none" strike="noStrike" baseline="0"/>
              <a:t>)</a:t>
            </a:r>
            <a:endParaRPr lang="ru-RU" sz="10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Остановка!$M$127:$M$132</c:f>
              <c:numCache>
                <c:formatCode>General</c:formatCode>
                <c:ptCount val="6"/>
                <c:pt idx="1">
                  <c:v>534.64285714285711</c:v>
                </c:pt>
                <c:pt idx="2">
                  <c:v>475.63503649635038</c:v>
                </c:pt>
                <c:pt idx="3">
                  <c:v>398.14673913043481</c:v>
                </c:pt>
                <c:pt idx="4">
                  <c:v>302.05102040816325</c:v>
                </c:pt>
                <c:pt idx="5">
                  <c:v>226.1623246492986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Остановка!$P$127:$P$132</c:f>
              <c:numCache>
                <c:formatCode>General</c:formatCode>
                <c:ptCount val="6"/>
                <c:pt idx="1">
                  <c:v>518.06861590322899</c:v>
                </c:pt>
                <c:pt idx="2">
                  <c:v>459.64435789340871</c:v>
                </c:pt>
                <c:pt idx="3">
                  <c:v>384.94169398866705</c:v>
                </c:pt>
                <c:pt idx="4">
                  <c:v>290.61804745139892</c:v>
                </c:pt>
                <c:pt idx="5">
                  <c:v>218.07782080471267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Остановка!$Q$127:$Q$132</c:f>
              <c:numCache>
                <c:formatCode>General</c:formatCode>
                <c:ptCount val="6"/>
                <c:pt idx="1">
                  <c:v>551.21709838248523</c:v>
                </c:pt>
                <c:pt idx="2">
                  <c:v>491.62571509929205</c:v>
                </c:pt>
                <c:pt idx="3">
                  <c:v>411.35178427220256</c:v>
                </c:pt>
                <c:pt idx="4">
                  <c:v>313.48399336492758</c:v>
                </c:pt>
                <c:pt idx="5">
                  <c:v>234.24682849388452</c:v>
                </c:pt>
              </c:numCache>
            </c:numRef>
          </c:val>
        </c:ser>
        <c:ser>
          <c:idx val="3"/>
          <c:order val="3"/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Остановка!$M$172:$M$177</c:f>
              <c:numCache>
                <c:formatCode>General</c:formatCode>
                <c:ptCount val="6"/>
                <c:pt idx="0">
                  <c:v>2415.5714285714284</c:v>
                </c:pt>
                <c:pt idx="1">
                  <c:v>1930.3010752688172</c:v>
                </c:pt>
                <c:pt idx="2">
                  <c:v>991.06557377049182</c:v>
                </c:pt>
                <c:pt idx="3">
                  <c:v>369.03643724696354</c:v>
                </c:pt>
                <c:pt idx="4">
                  <c:v>203.298</c:v>
                </c:pt>
                <c:pt idx="5">
                  <c:v>148.94999999999999</c:v>
                </c:pt>
              </c:numCache>
            </c:numRef>
          </c:val>
        </c:ser>
        <c:ser>
          <c:idx val="4"/>
          <c:order val="4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Остановка!$P$172:$P$177</c:f>
              <c:numCache>
                <c:formatCode>General</c:formatCode>
                <c:ptCount val="6"/>
                <c:pt idx="0">
                  <c:v>2278.4533185270629</c:v>
                </c:pt>
                <c:pt idx="1">
                  <c:v>1773.3051753990903</c:v>
                </c:pt>
                <c:pt idx="2">
                  <c:v>870.72759375398334</c:v>
                </c:pt>
                <c:pt idx="3">
                  <c:v>331.20237683545918</c:v>
                </c:pt>
                <c:pt idx="4">
                  <c:v>192.69413628622564</c:v>
                </c:pt>
                <c:pt idx="5">
                  <c:v>140.68330247869199</c:v>
                </c:pt>
              </c:numCache>
            </c:numRef>
          </c:val>
        </c:ser>
        <c:ser>
          <c:idx val="5"/>
          <c:order val="5"/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Остановка!$Q$172:$Q$177</c:f>
              <c:numCache>
                <c:formatCode>General</c:formatCode>
                <c:ptCount val="6"/>
                <c:pt idx="0">
                  <c:v>2552.6895386157939</c:v>
                </c:pt>
                <c:pt idx="1">
                  <c:v>2087.296975138544</c:v>
                </c:pt>
                <c:pt idx="2">
                  <c:v>1111.4035537870004</c:v>
                </c:pt>
                <c:pt idx="3">
                  <c:v>406.87049765846791</c:v>
                </c:pt>
                <c:pt idx="4">
                  <c:v>213.90186371377436</c:v>
                </c:pt>
                <c:pt idx="5">
                  <c:v>157.21669752130799</c:v>
                </c:pt>
              </c:numCache>
            </c:numRef>
          </c:val>
        </c:ser>
        <c:ser>
          <c:idx val="6"/>
          <c:order val="6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Остановка!$M$181:$M$186</c:f>
              <c:numCache>
                <c:formatCode>General</c:formatCode>
                <c:ptCount val="6"/>
                <c:pt idx="0">
                  <c:v>2018.75</c:v>
                </c:pt>
                <c:pt idx="1">
                  <c:v>2122.0737704918033</c:v>
                </c:pt>
                <c:pt idx="2">
                  <c:v>1029.7010989010989</c:v>
                </c:pt>
                <c:pt idx="3">
                  <c:v>352.79399999999998</c:v>
                </c:pt>
                <c:pt idx="4">
                  <c:v>210.404</c:v>
                </c:pt>
                <c:pt idx="5">
                  <c:v>147.92599999999999</c:v>
                </c:pt>
              </c:numCache>
            </c:numRef>
          </c:val>
        </c:ser>
        <c:ser>
          <c:idx val="7"/>
          <c:order val="7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Остановка!$P$181:$P$186</c:f>
              <c:numCache>
                <c:formatCode>General</c:formatCode>
                <c:ptCount val="6"/>
                <c:pt idx="0">
                  <c:v>1855.45664388102</c:v>
                </c:pt>
                <c:pt idx="1">
                  <c:v>1948.7100546611853</c:v>
                </c:pt>
                <c:pt idx="2">
                  <c:v>913.25374783031793</c:v>
                </c:pt>
                <c:pt idx="3">
                  <c:v>325.06694029552813</c:v>
                </c:pt>
                <c:pt idx="4">
                  <c:v>200.19766146258104</c:v>
                </c:pt>
                <c:pt idx="5">
                  <c:v>142.66270307788403</c:v>
                </c:pt>
              </c:numCache>
            </c:numRef>
          </c:val>
        </c:ser>
        <c:ser>
          <c:idx val="8"/>
          <c:order val="8"/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Остановка!$A$127:$A$132</c:f>
              <c:numCache>
                <c:formatCode>General</c:formatCod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410</c:v>
                </c:pt>
              </c:numCache>
            </c:numRef>
          </c:cat>
          <c:val>
            <c:numRef>
              <c:f>Остановка!$Q$181:$Q$186</c:f>
              <c:numCache>
                <c:formatCode>General</c:formatCode>
                <c:ptCount val="6"/>
                <c:pt idx="0">
                  <c:v>2182.0433561189798</c:v>
                </c:pt>
                <c:pt idx="1">
                  <c:v>2295.4374863224216</c:v>
                </c:pt>
                <c:pt idx="2">
                  <c:v>1146.1484499718799</c:v>
                </c:pt>
                <c:pt idx="3">
                  <c:v>380.52105970447184</c:v>
                </c:pt>
                <c:pt idx="4">
                  <c:v>220.61033853741895</c:v>
                </c:pt>
                <c:pt idx="5">
                  <c:v>153.18929692211594</c:v>
                </c:pt>
              </c:numCache>
            </c:numRef>
          </c:val>
        </c:ser>
        <c:marker val="1"/>
        <c:axId val="160200576"/>
        <c:axId val="160206848"/>
      </c:lineChart>
      <c:catAx>
        <c:axId val="160200576"/>
        <c:scaling>
          <c:orientation val="maxMin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ost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01783386348566"/>
              <c:y val="0.89520473875191453"/>
            </c:manualLayout>
          </c:layout>
        </c:title>
        <c:numFmt formatCode="General" sourceLinked="1"/>
        <c:tickLblPos val="nextTo"/>
        <c:crossAx val="160206848"/>
        <c:crosses val="autoZero"/>
        <c:auto val="1"/>
        <c:lblAlgn val="ctr"/>
        <c:lblOffset val="100"/>
      </c:catAx>
      <c:valAx>
        <c:axId val="160206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Krit</a:t>
                </a:r>
              </a:p>
            </c:rich>
          </c:tx>
          <c:layout>
            <c:manualLayout>
              <c:xMode val="edge"/>
              <c:yMode val="edge"/>
              <c:x val="4.4297161530305433E-2"/>
              <c:y val="0.11861250950188602"/>
            </c:manualLayout>
          </c:layout>
        </c:title>
        <c:numFmt formatCode="General" sourceLinked="1"/>
        <c:tickLblPos val="nextTo"/>
        <c:crossAx val="160200576"/>
        <c:crosses val="max"/>
        <c:crossBetween val="between"/>
      </c:valAx>
    </c:plotArea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50</xdr:row>
      <xdr:rowOff>28575</xdr:rowOff>
    </xdr:from>
    <xdr:to>
      <xdr:col>22</xdr:col>
      <xdr:colOff>104775</xdr:colOff>
      <xdr:row>68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50</xdr:row>
      <xdr:rowOff>152400</xdr:rowOff>
    </xdr:from>
    <xdr:to>
      <xdr:col>8</xdr:col>
      <xdr:colOff>609600</xdr:colOff>
      <xdr:row>69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704850</xdr:colOff>
      <xdr:row>50</xdr:row>
      <xdr:rowOff>66675</xdr:rowOff>
    </xdr:from>
    <xdr:to>
      <xdr:col>15</xdr:col>
      <xdr:colOff>838200</xdr:colOff>
      <xdr:row>68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333375</xdr:colOff>
      <xdr:row>151</xdr:row>
      <xdr:rowOff>38100</xdr:rowOff>
    </xdr:from>
    <xdr:to>
      <xdr:col>35</xdr:col>
      <xdr:colOff>161925</xdr:colOff>
      <xdr:row>169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333375</xdr:colOff>
      <xdr:row>151</xdr:row>
      <xdr:rowOff>76200</xdr:rowOff>
    </xdr:from>
    <xdr:to>
      <xdr:col>40</xdr:col>
      <xdr:colOff>161925</xdr:colOff>
      <xdr:row>169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381000</xdr:colOff>
      <xdr:row>152</xdr:row>
      <xdr:rowOff>9525</xdr:rowOff>
    </xdr:from>
    <xdr:to>
      <xdr:col>45</xdr:col>
      <xdr:colOff>209550</xdr:colOff>
      <xdr:row>169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276225</xdr:colOff>
      <xdr:row>152</xdr:row>
      <xdr:rowOff>28575</xdr:rowOff>
    </xdr:from>
    <xdr:to>
      <xdr:col>50</xdr:col>
      <xdr:colOff>104775</xdr:colOff>
      <xdr:row>170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600075</xdr:colOff>
      <xdr:row>170</xdr:row>
      <xdr:rowOff>47625</xdr:rowOff>
    </xdr:from>
    <xdr:to>
      <xdr:col>35</xdr:col>
      <xdr:colOff>428625</xdr:colOff>
      <xdr:row>188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600075</xdr:colOff>
      <xdr:row>170</xdr:row>
      <xdr:rowOff>85725</xdr:rowOff>
    </xdr:from>
    <xdr:to>
      <xdr:col>40</xdr:col>
      <xdr:colOff>428625</xdr:colOff>
      <xdr:row>188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38100</xdr:colOff>
      <xdr:row>171</xdr:row>
      <xdr:rowOff>19050</xdr:rowOff>
    </xdr:from>
    <xdr:to>
      <xdr:col>45</xdr:col>
      <xdr:colOff>476250</xdr:colOff>
      <xdr:row>188</xdr:row>
      <xdr:rowOff>161925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542925</xdr:colOff>
      <xdr:row>171</xdr:row>
      <xdr:rowOff>38100</xdr:rowOff>
    </xdr:from>
    <xdr:to>
      <xdr:col>50</xdr:col>
      <xdr:colOff>371475</xdr:colOff>
      <xdr:row>189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123825</xdr:colOff>
      <xdr:row>188</xdr:row>
      <xdr:rowOff>133350</xdr:rowOff>
    </xdr:from>
    <xdr:to>
      <xdr:col>35</xdr:col>
      <xdr:colOff>561975</xdr:colOff>
      <xdr:row>207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123825</xdr:colOff>
      <xdr:row>188</xdr:row>
      <xdr:rowOff>171450</xdr:rowOff>
    </xdr:from>
    <xdr:to>
      <xdr:col>40</xdr:col>
      <xdr:colOff>561975</xdr:colOff>
      <xdr:row>207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171450</xdr:colOff>
      <xdr:row>189</xdr:row>
      <xdr:rowOff>104775</xdr:rowOff>
    </xdr:from>
    <xdr:to>
      <xdr:col>46</xdr:col>
      <xdr:colOff>0</xdr:colOff>
      <xdr:row>207</xdr:row>
      <xdr:rowOff>57150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66675</xdr:colOff>
      <xdr:row>189</xdr:row>
      <xdr:rowOff>123825</xdr:rowOff>
    </xdr:from>
    <xdr:to>
      <xdr:col>50</xdr:col>
      <xdr:colOff>504825</xdr:colOff>
      <xdr:row>207</xdr:row>
      <xdr:rowOff>180975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409575</xdr:colOff>
      <xdr:row>132</xdr:row>
      <xdr:rowOff>66675</xdr:rowOff>
    </xdr:from>
    <xdr:to>
      <xdr:col>35</xdr:col>
      <xdr:colOff>238125</xdr:colOff>
      <xdr:row>150</xdr:row>
      <xdr:rowOff>123825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409575</xdr:colOff>
      <xdr:row>132</xdr:row>
      <xdr:rowOff>104775</xdr:rowOff>
    </xdr:from>
    <xdr:to>
      <xdr:col>40</xdr:col>
      <xdr:colOff>238125</xdr:colOff>
      <xdr:row>150</xdr:row>
      <xdr:rowOff>161925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457200</xdr:colOff>
      <xdr:row>133</xdr:row>
      <xdr:rowOff>38100</xdr:rowOff>
    </xdr:from>
    <xdr:to>
      <xdr:col>45</xdr:col>
      <xdr:colOff>285750</xdr:colOff>
      <xdr:row>150</xdr:row>
      <xdr:rowOff>180975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352425</xdr:colOff>
      <xdr:row>133</xdr:row>
      <xdr:rowOff>57150</xdr:rowOff>
    </xdr:from>
    <xdr:to>
      <xdr:col>50</xdr:col>
      <xdr:colOff>180975</xdr:colOff>
      <xdr:row>151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133350</xdr:colOff>
      <xdr:row>171</xdr:row>
      <xdr:rowOff>76200</xdr:rowOff>
    </xdr:from>
    <xdr:to>
      <xdr:col>55</xdr:col>
      <xdr:colOff>571500</xdr:colOff>
      <xdr:row>189</xdr:row>
      <xdr:rowOff>133350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133350</xdr:colOff>
      <xdr:row>171</xdr:row>
      <xdr:rowOff>133350</xdr:rowOff>
    </xdr:from>
    <xdr:to>
      <xdr:col>60</xdr:col>
      <xdr:colOff>571500</xdr:colOff>
      <xdr:row>190</xdr:row>
      <xdr:rowOff>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152400</xdr:colOff>
      <xdr:row>190</xdr:row>
      <xdr:rowOff>38100</xdr:rowOff>
    </xdr:from>
    <xdr:to>
      <xdr:col>55</xdr:col>
      <xdr:colOff>590550</xdr:colOff>
      <xdr:row>208</xdr:row>
      <xdr:rowOff>95250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114300</xdr:colOff>
      <xdr:row>190</xdr:row>
      <xdr:rowOff>28575</xdr:rowOff>
    </xdr:from>
    <xdr:to>
      <xdr:col>60</xdr:col>
      <xdr:colOff>552450</xdr:colOff>
      <xdr:row>208</xdr:row>
      <xdr:rowOff>85725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0</xdr:colOff>
      <xdr:row>253</xdr:row>
      <xdr:rowOff>9525</xdr:rowOff>
    </xdr:from>
    <xdr:to>
      <xdr:col>35</xdr:col>
      <xdr:colOff>438150</xdr:colOff>
      <xdr:row>271</xdr:row>
      <xdr:rowOff>66675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571500</xdr:colOff>
      <xdr:row>253</xdr:row>
      <xdr:rowOff>0</xdr:rowOff>
    </xdr:from>
    <xdr:to>
      <xdr:col>40</xdr:col>
      <xdr:colOff>400050</xdr:colOff>
      <xdr:row>271</xdr:row>
      <xdr:rowOff>57150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0</xdr:colOff>
      <xdr:row>271</xdr:row>
      <xdr:rowOff>133350</xdr:rowOff>
    </xdr:from>
    <xdr:to>
      <xdr:col>35</xdr:col>
      <xdr:colOff>438150</xdr:colOff>
      <xdr:row>290</xdr:row>
      <xdr:rowOff>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600075</xdr:colOff>
      <xdr:row>271</xdr:row>
      <xdr:rowOff>171450</xdr:rowOff>
    </xdr:from>
    <xdr:to>
      <xdr:col>40</xdr:col>
      <xdr:colOff>428625</xdr:colOff>
      <xdr:row>290</xdr:row>
      <xdr:rowOff>38100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319</xdr:row>
      <xdr:rowOff>57150</xdr:rowOff>
    </xdr:from>
    <xdr:to>
      <xdr:col>5</xdr:col>
      <xdr:colOff>466725</xdr:colOff>
      <xdr:row>345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322</xdr:row>
      <xdr:rowOff>161925</xdr:rowOff>
    </xdr:from>
    <xdr:to>
      <xdr:col>13</xdr:col>
      <xdr:colOff>70757</xdr:colOff>
      <xdr:row>343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914399</xdr:colOff>
      <xdr:row>396</xdr:row>
      <xdr:rowOff>161925</xdr:rowOff>
    </xdr:from>
    <xdr:to>
      <xdr:col>5</xdr:col>
      <xdr:colOff>200025</xdr:colOff>
      <xdr:row>414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397</xdr:row>
      <xdr:rowOff>9525</xdr:rowOff>
    </xdr:from>
    <xdr:to>
      <xdr:col>8</xdr:col>
      <xdr:colOff>523875</xdr:colOff>
      <xdr:row>415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420</xdr:row>
      <xdr:rowOff>123825</xdr:rowOff>
    </xdr:from>
    <xdr:to>
      <xdr:col>8</xdr:col>
      <xdr:colOff>200026</xdr:colOff>
      <xdr:row>438</xdr:row>
      <xdr:rowOff>133349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619126</xdr:colOff>
      <xdr:row>422</xdr:row>
      <xdr:rowOff>28575</xdr:rowOff>
    </xdr:from>
    <xdr:to>
      <xdr:col>20</xdr:col>
      <xdr:colOff>361951</xdr:colOff>
      <xdr:row>440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420</xdr:row>
      <xdr:rowOff>142875</xdr:rowOff>
    </xdr:from>
    <xdr:to>
      <xdr:col>14</xdr:col>
      <xdr:colOff>1104900</xdr:colOff>
      <xdr:row>438</xdr:row>
      <xdr:rowOff>161925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809625</xdr:colOff>
      <xdr:row>444</xdr:row>
      <xdr:rowOff>76200</xdr:rowOff>
    </xdr:from>
    <xdr:to>
      <xdr:col>7</xdr:col>
      <xdr:colOff>28575</xdr:colOff>
      <xdr:row>462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342900</xdr:colOff>
      <xdr:row>444</xdr:row>
      <xdr:rowOff>114300</xdr:rowOff>
    </xdr:from>
    <xdr:to>
      <xdr:col>11</xdr:col>
      <xdr:colOff>47625</xdr:colOff>
      <xdr:row>462</xdr:row>
      <xdr:rowOff>171450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28</xdr:row>
      <xdr:rowOff>38099</xdr:rowOff>
    </xdr:from>
    <xdr:to>
      <xdr:col>10</xdr:col>
      <xdr:colOff>800100</xdr:colOff>
      <xdr:row>48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27</xdr:col>
      <xdr:colOff>13607</xdr:colOff>
      <xdr:row>47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27</xdr:row>
      <xdr:rowOff>19050</xdr:rowOff>
    </xdr:from>
    <xdr:to>
      <xdr:col>18</xdr:col>
      <xdr:colOff>9525</xdr:colOff>
      <xdr:row>47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819150</xdr:colOff>
      <xdr:row>127</xdr:row>
      <xdr:rowOff>85725</xdr:rowOff>
    </xdr:from>
    <xdr:to>
      <xdr:col>18</xdr:col>
      <xdr:colOff>104775</xdr:colOff>
      <xdr:row>145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714375</xdr:colOff>
      <xdr:row>127</xdr:row>
      <xdr:rowOff>38100</xdr:rowOff>
    </xdr:from>
    <xdr:to>
      <xdr:col>7</xdr:col>
      <xdr:colOff>809625</xdr:colOff>
      <xdr:row>145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1114425</xdr:colOff>
      <xdr:row>151</xdr:row>
      <xdr:rowOff>66675</xdr:rowOff>
    </xdr:from>
    <xdr:to>
      <xdr:col>18</xdr:col>
      <xdr:colOff>400050</xdr:colOff>
      <xdr:row>169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152</xdr:row>
      <xdr:rowOff>0</xdr:rowOff>
    </xdr:from>
    <xdr:to>
      <xdr:col>7</xdr:col>
      <xdr:colOff>95250</xdr:colOff>
      <xdr:row>170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762000</xdr:colOff>
      <xdr:row>150</xdr:row>
      <xdr:rowOff>161925</xdr:rowOff>
    </xdr:from>
    <xdr:to>
      <xdr:col>11</xdr:col>
      <xdr:colOff>66675</xdr:colOff>
      <xdr:row>168</xdr:row>
      <xdr:rowOff>180975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923925</xdr:colOff>
      <xdr:row>175</xdr:row>
      <xdr:rowOff>142875</xdr:rowOff>
    </xdr:from>
    <xdr:to>
      <xdr:col>8</xdr:col>
      <xdr:colOff>180975</xdr:colOff>
      <xdr:row>194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175</xdr:row>
      <xdr:rowOff>180975</xdr:rowOff>
    </xdr:from>
    <xdr:to>
      <xdr:col>12</xdr:col>
      <xdr:colOff>704850</xdr:colOff>
      <xdr:row>194</xdr:row>
      <xdr:rowOff>47625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177</xdr:row>
      <xdr:rowOff>0</xdr:rowOff>
    </xdr:from>
    <xdr:to>
      <xdr:col>17</xdr:col>
      <xdr:colOff>457200</xdr:colOff>
      <xdr:row>195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104775</xdr:colOff>
      <xdr:row>176</xdr:row>
      <xdr:rowOff>38100</xdr:rowOff>
    </xdr:from>
    <xdr:to>
      <xdr:col>23</xdr:col>
      <xdr:colOff>95250</xdr:colOff>
      <xdr:row>194</xdr:row>
      <xdr:rowOff>95250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33</xdr:row>
      <xdr:rowOff>38100</xdr:rowOff>
    </xdr:from>
    <xdr:to>
      <xdr:col>12</xdr:col>
      <xdr:colOff>247650</xdr:colOff>
      <xdr:row>51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33</xdr:row>
      <xdr:rowOff>9525</xdr:rowOff>
    </xdr:from>
    <xdr:to>
      <xdr:col>9</xdr:col>
      <xdr:colOff>57150</xdr:colOff>
      <xdr:row>51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105</xdr:row>
      <xdr:rowOff>28575</xdr:rowOff>
    </xdr:from>
    <xdr:to>
      <xdr:col>12</xdr:col>
      <xdr:colOff>133350</xdr:colOff>
      <xdr:row>123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8</xdr:col>
      <xdr:colOff>923925</xdr:colOff>
      <xdr:row>123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47625</xdr:rowOff>
    </xdr:from>
    <xdr:to>
      <xdr:col>6</xdr:col>
      <xdr:colOff>838200</xdr:colOff>
      <xdr:row>13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</xdr:row>
      <xdr:rowOff>1</xdr:rowOff>
    </xdr:from>
    <xdr:to>
      <xdr:col>11</xdr:col>
      <xdr:colOff>457200</xdr:colOff>
      <xdr:row>13</xdr:row>
      <xdr:rowOff>171451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24</xdr:row>
      <xdr:rowOff>95250</xdr:rowOff>
    </xdr:from>
    <xdr:to>
      <xdr:col>9</xdr:col>
      <xdr:colOff>647700</xdr:colOff>
      <xdr:row>42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24</xdr:row>
      <xdr:rowOff>66675</xdr:rowOff>
    </xdr:from>
    <xdr:to>
      <xdr:col>6</xdr:col>
      <xdr:colOff>161925</xdr:colOff>
      <xdr:row>42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161925</xdr:colOff>
      <xdr:row>43</xdr:row>
      <xdr:rowOff>66675</xdr:rowOff>
    </xdr:from>
    <xdr:to>
      <xdr:col>6</xdr:col>
      <xdr:colOff>238125</xdr:colOff>
      <xdr:row>61</xdr:row>
      <xdr:rowOff>123825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5</xdr:col>
      <xdr:colOff>361951</xdr:colOff>
      <xdr:row>84</xdr:row>
      <xdr:rowOff>9524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1028701</xdr:colOff>
      <xdr:row>68</xdr:row>
      <xdr:rowOff>47625</xdr:rowOff>
    </xdr:from>
    <xdr:to>
      <xdr:col>20</xdr:col>
      <xdr:colOff>504826</xdr:colOff>
      <xdr:row>86</xdr:row>
      <xdr:rowOff>66675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66</xdr:row>
      <xdr:rowOff>161925</xdr:rowOff>
    </xdr:from>
    <xdr:to>
      <xdr:col>15</xdr:col>
      <xdr:colOff>590550</xdr:colOff>
      <xdr:row>84</xdr:row>
      <xdr:rowOff>180975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120</xdr:row>
      <xdr:rowOff>0</xdr:rowOff>
    </xdr:from>
    <xdr:to>
      <xdr:col>6</xdr:col>
      <xdr:colOff>76200</xdr:colOff>
      <xdr:row>138</xdr:row>
      <xdr:rowOff>57150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120</xdr:row>
      <xdr:rowOff>38100</xdr:rowOff>
    </xdr:from>
    <xdr:to>
      <xdr:col>10</xdr:col>
      <xdr:colOff>762000</xdr:colOff>
      <xdr:row>138</xdr:row>
      <xdr:rowOff>95250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119</xdr:row>
      <xdr:rowOff>38100</xdr:rowOff>
    </xdr:from>
    <xdr:to>
      <xdr:col>15</xdr:col>
      <xdr:colOff>352425</xdr:colOff>
      <xdr:row>136</xdr:row>
      <xdr:rowOff>180975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180975</xdr:colOff>
      <xdr:row>115</xdr:row>
      <xdr:rowOff>76200</xdr:rowOff>
    </xdr:from>
    <xdr:to>
      <xdr:col>20</xdr:col>
      <xdr:colOff>904875</xdr:colOff>
      <xdr:row>133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19050</xdr:colOff>
      <xdr:row>143</xdr:row>
      <xdr:rowOff>123825</xdr:rowOff>
    </xdr:from>
    <xdr:to>
      <xdr:col>9</xdr:col>
      <xdr:colOff>314325</xdr:colOff>
      <xdr:row>161</xdr:row>
      <xdr:rowOff>142875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47625</xdr:colOff>
      <xdr:row>143</xdr:row>
      <xdr:rowOff>85725</xdr:rowOff>
    </xdr:from>
    <xdr:to>
      <xdr:col>15</xdr:col>
      <xdr:colOff>1162050</xdr:colOff>
      <xdr:row>161</xdr:row>
      <xdr:rowOff>104775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504825</xdr:colOff>
      <xdr:row>142</xdr:row>
      <xdr:rowOff>133350</xdr:rowOff>
    </xdr:from>
    <xdr:to>
      <xdr:col>28</xdr:col>
      <xdr:colOff>104775</xdr:colOff>
      <xdr:row>160</xdr:row>
      <xdr:rowOff>152400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0.70422</cdr:x>
      <cdr:y>0.20718</cdr:y>
    </cdr:from>
    <cdr:to>
      <cdr:x>0.70775</cdr:x>
      <cdr:y>0.78729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 rot="5400000">
          <a:off x="909636" y="1709738"/>
          <a:ext cx="2000251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0.6343</cdr:x>
      <cdr:y>0.16298</cdr:y>
    </cdr:from>
    <cdr:to>
      <cdr:x>0.64078</cdr:x>
      <cdr:y>0.77624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 rot="5400000">
          <a:off x="1866900" y="561975"/>
          <a:ext cx="19050" cy="21145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4" sqref="B14"/>
    </sheetView>
  </sheetViews>
  <sheetFormatPr defaultRowHeight="15"/>
  <sheetData>
    <row r="1" spans="1:2">
      <c r="A1" t="s">
        <v>23</v>
      </c>
      <c r="B1" t="s">
        <v>24</v>
      </c>
    </row>
    <row r="2" spans="1:2">
      <c r="A2" t="s">
        <v>25</v>
      </c>
      <c r="B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32</v>
      </c>
    </row>
    <row r="6" spans="1:2">
      <c r="A6" t="s">
        <v>33</v>
      </c>
      <c r="B6" t="s">
        <v>34</v>
      </c>
    </row>
    <row r="8" spans="1:2">
      <c r="A8" t="s">
        <v>74</v>
      </c>
      <c r="B8" t="s">
        <v>75</v>
      </c>
    </row>
    <row r="9" spans="1:2">
      <c r="A9" t="s">
        <v>76</v>
      </c>
      <c r="B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80"/>
  <sheetViews>
    <sheetView topLeftCell="AB183" workbookViewId="0">
      <selection activeCell="AH292" sqref="AH292"/>
    </sheetView>
  </sheetViews>
  <sheetFormatPr defaultRowHeight="15"/>
  <cols>
    <col min="1" max="1" width="12.140625" bestFit="1" customWidth="1"/>
    <col min="2" max="2" width="16" bestFit="1" customWidth="1"/>
    <col min="3" max="3" width="11.5703125" style="5" bestFit="1" customWidth="1"/>
    <col min="4" max="4" width="12.7109375" bestFit="1" customWidth="1"/>
    <col min="5" max="5" width="14.5703125" bestFit="1" customWidth="1"/>
    <col min="6" max="6" width="14.7109375" bestFit="1" customWidth="1"/>
    <col min="7" max="7" width="14.5703125" bestFit="1" customWidth="1"/>
    <col min="8" max="8" width="12.5703125" bestFit="1" customWidth="1"/>
    <col min="9" max="12" width="12.5703125" style="2" customWidth="1"/>
    <col min="13" max="14" width="14.7109375" bestFit="1" customWidth="1"/>
    <col min="15" max="15" width="12.7109375" bestFit="1" customWidth="1"/>
    <col min="16" max="17" width="12.7109375" style="2" customWidth="1"/>
    <col min="18" max="19" width="18.140625" bestFit="1" customWidth="1"/>
    <col min="20" max="20" width="16.140625" bestFit="1" customWidth="1"/>
    <col min="21" max="22" width="16.140625" style="2" customWidth="1"/>
    <col min="23" max="24" width="14.85546875" bestFit="1" customWidth="1"/>
    <col min="25" max="25" width="12.85546875" bestFit="1" customWidth="1"/>
    <col min="26" max="27" width="12.85546875" style="2" customWidth="1"/>
    <col min="28" max="28" width="13.5703125" bestFit="1" customWidth="1"/>
  </cols>
  <sheetData>
    <row r="1" spans="1:30">
      <c r="A1" s="2" t="s">
        <v>408</v>
      </c>
      <c r="B1" s="2" t="s">
        <v>1</v>
      </c>
      <c r="C1" s="5" t="s">
        <v>2</v>
      </c>
      <c r="D1" s="2" t="s">
        <v>2</v>
      </c>
      <c r="E1" s="2" t="s">
        <v>35</v>
      </c>
      <c r="F1" s="2" t="s">
        <v>354</v>
      </c>
      <c r="G1" s="2" t="s">
        <v>36</v>
      </c>
      <c r="H1" s="2" t="s">
        <v>37</v>
      </c>
      <c r="M1" s="2" t="s">
        <v>4</v>
      </c>
      <c r="N1" s="2" t="s">
        <v>5</v>
      </c>
      <c r="O1" s="2" t="s">
        <v>6</v>
      </c>
      <c r="R1" s="2" t="s">
        <v>11</v>
      </c>
      <c r="S1" s="2" t="s">
        <v>3</v>
      </c>
      <c r="T1" s="2" t="s">
        <v>355</v>
      </c>
      <c r="W1" s="2" t="s">
        <v>38</v>
      </c>
      <c r="X1" s="2" t="s">
        <v>39</v>
      </c>
      <c r="Y1" s="2" t="s">
        <v>356</v>
      </c>
      <c r="AB1" s="2" t="s">
        <v>7</v>
      </c>
      <c r="AD1" s="2" t="s">
        <v>449</v>
      </c>
    </row>
    <row r="2" spans="1:30">
      <c r="A2" s="2">
        <v>250</v>
      </c>
      <c r="B2" s="2">
        <v>0</v>
      </c>
      <c r="D2" s="2" t="s">
        <v>409</v>
      </c>
      <c r="E2" s="2">
        <v>461.00463608556424</v>
      </c>
      <c r="F2" s="2">
        <v>401.06996928855335</v>
      </c>
      <c r="G2" s="2">
        <v>213432.90839911145</v>
      </c>
      <c r="H2" s="2"/>
      <c r="M2" s="2">
        <v>250</v>
      </c>
      <c r="N2" s="2">
        <v>62500</v>
      </c>
      <c r="O2" s="2">
        <v>0</v>
      </c>
      <c r="R2" s="2">
        <v>2364.2220000000002</v>
      </c>
      <c r="S2" s="2">
        <v>5600073.0499999998</v>
      </c>
      <c r="T2" s="2"/>
      <c r="W2" s="2">
        <v>0.214</v>
      </c>
      <c r="X2" s="2">
        <v>0.214</v>
      </c>
      <c r="Y2" s="2"/>
      <c r="AB2" s="2">
        <v>0</v>
      </c>
    </row>
    <row r="3" spans="1:30">
      <c r="A3" s="2">
        <v>500</v>
      </c>
      <c r="B3" s="2">
        <v>0</v>
      </c>
      <c r="D3" s="2" t="s">
        <v>241</v>
      </c>
      <c r="E3" s="2">
        <v>448.36790686025978</v>
      </c>
      <c r="F3" s="2">
        <v>400.81396330557169</v>
      </c>
      <c r="G3" s="2">
        <v>201489.05975430849</v>
      </c>
      <c r="H3" s="2"/>
      <c r="M3" s="2">
        <v>500</v>
      </c>
      <c r="N3" s="2">
        <v>250000</v>
      </c>
      <c r="O3" s="2">
        <v>0</v>
      </c>
      <c r="R3" s="2">
        <v>4613.8959999999997</v>
      </c>
      <c r="S3" s="2">
        <v>21302122.103999998</v>
      </c>
      <c r="T3" s="2"/>
      <c r="W3" s="2">
        <v>1.0980000000000001</v>
      </c>
      <c r="X3" s="2">
        <v>1.294</v>
      </c>
      <c r="Y3" s="2"/>
      <c r="AB3" s="2">
        <v>0</v>
      </c>
    </row>
    <row r="4" spans="1:30">
      <c r="A4" s="2">
        <v>750</v>
      </c>
      <c r="B4" s="2">
        <v>0</v>
      </c>
      <c r="D4" s="2" t="s">
        <v>410</v>
      </c>
      <c r="E4" s="2">
        <v>439.79918871530384</v>
      </c>
      <c r="F4" s="2">
        <v>393.59756920915629</v>
      </c>
      <c r="G4" s="2">
        <v>193692.0441775996</v>
      </c>
      <c r="H4" s="2"/>
      <c r="M4" s="2">
        <v>750</v>
      </c>
      <c r="N4" s="2">
        <v>562500</v>
      </c>
      <c r="O4" s="2">
        <v>0</v>
      </c>
      <c r="R4" s="2">
        <v>6824.9859999999999</v>
      </c>
      <c r="S4" s="2">
        <v>46598960.314000003</v>
      </c>
      <c r="T4" s="2"/>
      <c r="W4" s="2">
        <v>2.0699999999999998</v>
      </c>
      <c r="X4" s="2">
        <v>4.3499999999999996</v>
      </c>
      <c r="Y4" s="2"/>
      <c r="AB4" s="2">
        <v>0</v>
      </c>
    </row>
    <row r="5" spans="1:30">
      <c r="A5" s="2">
        <v>1000</v>
      </c>
      <c r="B5" s="2">
        <v>0</v>
      </c>
      <c r="D5" s="2" t="s">
        <v>411</v>
      </c>
      <c r="E5" s="2">
        <v>437.04818717331864</v>
      </c>
      <c r="F5" s="2">
        <v>394.32824828580999</v>
      </c>
      <c r="G5" s="2">
        <v>191271.83144558792</v>
      </c>
      <c r="H5" s="2"/>
      <c r="M5" s="2">
        <v>1000</v>
      </c>
      <c r="N5" s="2">
        <v>1000000</v>
      </c>
      <c r="O5" s="2">
        <v>0</v>
      </c>
      <c r="R5" s="2">
        <v>9028.3080000000009</v>
      </c>
      <c r="S5" s="2">
        <v>81531965.340000004</v>
      </c>
      <c r="T5" s="2"/>
      <c r="W5" s="2">
        <v>3.0259999999999998</v>
      </c>
      <c r="X5" s="2">
        <v>9.202</v>
      </c>
      <c r="Y5" s="2"/>
      <c r="AB5" s="2">
        <v>0</v>
      </c>
    </row>
    <row r="6" spans="1:30">
      <c r="A6" s="2">
        <v>1250</v>
      </c>
      <c r="B6" s="2">
        <v>0</v>
      </c>
      <c r="D6" s="2" t="s">
        <v>412</v>
      </c>
      <c r="E6" s="2">
        <v>432.23944339107288</v>
      </c>
      <c r="F6" s="2">
        <v>385.31684499836706</v>
      </c>
      <c r="G6" s="2">
        <v>187021.74163961739</v>
      </c>
      <c r="H6" s="2"/>
      <c r="M6" s="2">
        <v>1250</v>
      </c>
      <c r="N6" s="2">
        <v>1562500</v>
      </c>
      <c r="O6" s="2">
        <v>0</v>
      </c>
      <c r="R6" s="2">
        <v>11232.513999999999</v>
      </c>
      <c r="S6" s="2">
        <v>126198557.94599999</v>
      </c>
      <c r="T6" s="2"/>
      <c r="W6" s="2">
        <v>3.9820000000000002</v>
      </c>
      <c r="X6" s="2">
        <v>15.926</v>
      </c>
      <c r="Y6" s="2"/>
      <c r="AB6" s="2">
        <v>0</v>
      </c>
    </row>
    <row r="7" spans="1:30">
      <c r="A7" s="2">
        <v>1500</v>
      </c>
      <c r="B7" s="2">
        <v>0</v>
      </c>
      <c r="D7" s="2" t="s">
        <v>413</v>
      </c>
      <c r="E7" s="2">
        <v>430.82407816220285</v>
      </c>
      <c r="F7" s="2">
        <v>396.8780219274675</v>
      </c>
      <c r="G7" s="2">
        <v>185784.3196624947</v>
      </c>
      <c r="H7" s="2"/>
      <c r="M7" s="2">
        <v>1500</v>
      </c>
      <c r="N7" s="2">
        <v>2250000</v>
      </c>
      <c r="O7" s="2">
        <v>0</v>
      </c>
      <c r="R7" s="2">
        <v>13453.064</v>
      </c>
      <c r="S7" s="2">
        <v>181015970.57600001</v>
      </c>
      <c r="T7" s="2"/>
      <c r="W7" s="2">
        <v>4.9180000000000001</v>
      </c>
      <c r="X7" s="2">
        <v>24.306000000000001</v>
      </c>
      <c r="Y7" s="2"/>
      <c r="AB7" s="2">
        <v>0</v>
      </c>
    </row>
    <row r="8" spans="1:30">
      <c r="A8" s="2">
        <v>1750</v>
      </c>
      <c r="B8" s="2">
        <v>0</v>
      </c>
      <c r="D8" s="2" t="s">
        <v>414</v>
      </c>
      <c r="E8" s="2">
        <v>430.01750990993071</v>
      </c>
      <c r="F8" s="2">
        <v>394.07904452469319</v>
      </c>
      <c r="G8" s="2">
        <v>185077.3391474534</v>
      </c>
      <c r="H8" s="2"/>
      <c r="M8" s="2">
        <v>1750</v>
      </c>
      <c r="N8" s="2">
        <v>3062500</v>
      </c>
      <c r="O8" s="2">
        <v>0</v>
      </c>
      <c r="R8" s="2">
        <v>15672.564</v>
      </c>
      <c r="S8" s="2">
        <v>245666481.704</v>
      </c>
      <c r="T8" s="2"/>
      <c r="W8" s="2">
        <v>5.8040000000000003</v>
      </c>
      <c r="X8" s="2">
        <v>33.86</v>
      </c>
      <c r="Y8" s="2"/>
      <c r="AB8" s="2">
        <v>0</v>
      </c>
    </row>
    <row r="9" spans="1:30">
      <c r="A9" s="2">
        <v>2000</v>
      </c>
      <c r="B9" s="2">
        <v>0</v>
      </c>
      <c r="D9" s="2" t="s">
        <v>415</v>
      </c>
      <c r="E9" s="2">
        <v>426.58856494650178</v>
      </c>
      <c r="F9" s="2">
        <v>391.04862705921749</v>
      </c>
      <c r="G9" s="2">
        <v>182117.39034414347</v>
      </c>
      <c r="H9" s="2"/>
      <c r="M9" s="2">
        <v>2000</v>
      </c>
      <c r="N9" s="2">
        <v>4000000</v>
      </c>
      <c r="O9" s="2">
        <v>0</v>
      </c>
      <c r="R9" s="2">
        <v>17882.374</v>
      </c>
      <c r="S9" s="2">
        <v>319822857.28600001</v>
      </c>
      <c r="T9" s="2"/>
      <c r="W9" s="2">
        <v>6.6520000000000001</v>
      </c>
      <c r="X9" s="2">
        <v>44.488</v>
      </c>
      <c r="Y9" s="2"/>
      <c r="AB9" s="2">
        <v>0</v>
      </c>
    </row>
    <row r="10" spans="1:30">
      <c r="A10" s="2">
        <v>2250</v>
      </c>
      <c r="B10" s="2">
        <v>0</v>
      </c>
      <c r="D10" s="2" t="s">
        <v>416</v>
      </c>
      <c r="E10" s="2">
        <v>426.5935435859995</v>
      </c>
      <c r="F10" s="2">
        <v>393.45685472774784</v>
      </c>
      <c r="G10" s="2">
        <v>182124.27086764458</v>
      </c>
      <c r="H10" s="2"/>
      <c r="M10" s="2">
        <v>2250</v>
      </c>
      <c r="N10" s="2">
        <v>5062500</v>
      </c>
      <c r="O10" s="2">
        <v>0</v>
      </c>
      <c r="R10" s="2">
        <v>20123.473999999998</v>
      </c>
      <c r="S10" s="2">
        <v>405014514.134</v>
      </c>
      <c r="T10" s="2"/>
      <c r="W10" s="2">
        <v>7.4960000000000004</v>
      </c>
      <c r="X10" s="2">
        <v>56.444000000000003</v>
      </c>
      <c r="Y10" s="2"/>
      <c r="AB10" s="2">
        <v>0</v>
      </c>
    </row>
    <row r="11" spans="1:30">
      <c r="A11" s="2">
        <v>2500</v>
      </c>
      <c r="B11" s="2">
        <v>0</v>
      </c>
      <c r="D11" s="2" t="s">
        <v>417</v>
      </c>
      <c r="E11" s="2">
        <v>424.88428069198784</v>
      </c>
      <c r="F11" s="2">
        <v>392.63679195808254</v>
      </c>
      <c r="G11" s="2">
        <v>180644.87105127229</v>
      </c>
      <c r="H11" s="2"/>
      <c r="M11" s="2">
        <v>2500</v>
      </c>
      <c r="N11" s="2">
        <v>6250000</v>
      </c>
      <c r="O11" s="2">
        <v>0</v>
      </c>
      <c r="R11" s="2">
        <v>22323.437999999998</v>
      </c>
      <c r="S11" s="2">
        <v>498392639.074</v>
      </c>
      <c r="T11" s="2"/>
      <c r="W11" s="2">
        <v>8.4039999999999999</v>
      </c>
      <c r="X11" s="2">
        <v>70.908000000000001</v>
      </c>
      <c r="Y11" s="2"/>
      <c r="AB11" s="2">
        <v>0</v>
      </c>
    </row>
    <row r="12" spans="1:30">
      <c r="A12" s="2">
        <v>2750</v>
      </c>
      <c r="B12" s="2">
        <v>0</v>
      </c>
      <c r="D12" s="2" t="s">
        <v>418</v>
      </c>
      <c r="E12" s="2">
        <v>423.49285029189002</v>
      </c>
      <c r="F12" s="2">
        <v>393.03332349791458</v>
      </c>
      <c r="G12" s="2">
        <v>179449.95455366751</v>
      </c>
      <c r="H12" s="2"/>
      <c r="M12" s="2">
        <v>2750</v>
      </c>
      <c r="N12" s="2">
        <v>7562500</v>
      </c>
      <c r="O12" s="2">
        <v>0</v>
      </c>
      <c r="R12" s="2">
        <v>24567.360000000001</v>
      </c>
      <c r="S12" s="2">
        <v>603613712.66799998</v>
      </c>
      <c r="T12" s="2"/>
      <c r="W12" s="2">
        <v>9.2479999999999993</v>
      </c>
      <c r="X12" s="2">
        <v>85.784000000000006</v>
      </c>
      <c r="Y12" s="2"/>
      <c r="AB12" s="2">
        <v>0</v>
      </c>
    </row>
    <row r="13" spans="1:30">
      <c r="A13" s="2">
        <v>3000</v>
      </c>
      <c r="B13" s="2">
        <v>0</v>
      </c>
      <c r="D13" s="2" t="s">
        <v>419</v>
      </c>
      <c r="E13" s="2">
        <v>422.74671440768196</v>
      </c>
      <c r="F13" s="2">
        <v>387.00084680759215</v>
      </c>
      <c r="G13" s="2">
        <v>178821.60173449258</v>
      </c>
      <c r="H13" s="2"/>
      <c r="M13" s="2">
        <v>3000</v>
      </c>
      <c r="N13" s="2">
        <v>9000000</v>
      </c>
      <c r="O13" s="2">
        <v>0</v>
      </c>
      <c r="R13" s="2">
        <v>26775.58</v>
      </c>
      <c r="S13" s="2">
        <v>717008414.38399994</v>
      </c>
      <c r="T13" s="2"/>
      <c r="W13" s="2">
        <v>10.23</v>
      </c>
      <c r="X13" s="2">
        <v>104.91800000000001</v>
      </c>
      <c r="Y13" s="2"/>
      <c r="AB13" s="2">
        <v>0</v>
      </c>
    </row>
    <row r="14" spans="1:30">
      <c r="A14" s="2">
        <v>3250</v>
      </c>
      <c r="B14" s="2">
        <v>0</v>
      </c>
      <c r="D14" s="2" t="s">
        <v>420</v>
      </c>
      <c r="E14" s="2">
        <v>421.53707534616007</v>
      </c>
      <c r="F14" s="2">
        <v>385.70123533791616</v>
      </c>
      <c r="G14" s="2">
        <v>177803.20868317655</v>
      </c>
      <c r="H14" s="2"/>
      <c r="M14" s="2">
        <v>3250</v>
      </c>
      <c r="N14" s="2">
        <v>10562500</v>
      </c>
      <c r="O14" s="2">
        <v>0</v>
      </c>
      <c r="R14" s="2">
        <v>29015.66</v>
      </c>
      <c r="S14" s="2">
        <v>841978794.12</v>
      </c>
      <c r="T14" s="2"/>
      <c r="W14" s="2">
        <v>11.052</v>
      </c>
      <c r="X14" s="2">
        <v>122.396</v>
      </c>
      <c r="Y14" s="2"/>
      <c r="AB14" s="2">
        <v>0</v>
      </c>
    </row>
    <row r="15" spans="1:30">
      <c r="A15" s="2">
        <v>3500</v>
      </c>
      <c r="B15" s="2">
        <v>0</v>
      </c>
      <c r="D15" s="2" t="s">
        <v>421</v>
      </c>
      <c r="E15" s="2">
        <v>421.76060422238987</v>
      </c>
      <c r="F15" s="2">
        <v>393.35448214116605</v>
      </c>
      <c r="G15" s="2">
        <v>177985.6638767978</v>
      </c>
      <c r="H15" s="2"/>
      <c r="M15" s="2">
        <v>3500</v>
      </c>
      <c r="N15" s="2">
        <v>12250000</v>
      </c>
      <c r="O15" s="2">
        <v>0</v>
      </c>
      <c r="R15" s="2">
        <v>31225.671999999999</v>
      </c>
      <c r="S15" s="2">
        <v>975128614.87600005</v>
      </c>
      <c r="T15" s="2"/>
      <c r="W15" s="2">
        <v>11.956</v>
      </c>
      <c r="X15" s="2">
        <v>143.23599999999999</v>
      </c>
      <c r="Y15" s="2"/>
      <c r="AB15" s="2">
        <v>0</v>
      </c>
    </row>
    <row r="16" spans="1:30">
      <c r="A16" s="2">
        <v>3750</v>
      </c>
      <c r="B16" s="2">
        <v>0</v>
      </c>
      <c r="D16" s="2" t="s">
        <v>422</v>
      </c>
      <c r="E16" s="2">
        <v>420.80005400942639</v>
      </c>
      <c r="F16" s="2">
        <v>389.18220373966574</v>
      </c>
      <c r="G16" s="2">
        <v>177162.8684546166</v>
      </c>
      <c r="H16" s="2"/>
      <c r="M16" s="2">
        <v>3750</v>
      </c>
      <c r="N16" s="2">
        <v>14062500</v>
      </c>
      <c r="O16" s="2">
        <v>0</v>
      </c>
      <c r="R16" s="2">
        <v>33456.519999999997</v>
      </c>
      <c r="S16" s="2">
        <v>1119429421.78</v>
      </c>
      <c r="T16" s="2"/>
      <c r="W16" s="2">
        <v>12.898</v>
      </c>
      <c r="X16" s="2">
        <v>166.64599999999999</v>
      </c>
      <c r="Y16" s="2"/>
      <c r="AB16" s="2">
        <v>0</v>
      </c>
    </row>
    <row r="17" spans="1:30">
      <c r="A17" s="2">
        <v>4000</v>
      </c>
      <c r="B17" s="2">
        <v>0</v>
      </c>
      <c r="D17" s="2" t="s">
        <v>423</v>
      </c>
      <c r="E17" s="2">
        <v>419.96894609968001</v>
      </c>
      <c r="F17" s="2">
        <v>389.1496301534894</v>
      </c>
      <c r="G17" s="2">
        <v>176477.89021941004</v>
      </c>
      <c r="H17" s="2"/>
      <c r="M17" s="2">
        <v>4000</v>
      </c>
      <c r="N17" s="2">
        <v>16000000</v>
      </c>
      <c r="O17" s="2">
        <v>0</v>
      </c>
      <c r="R17" s="2">
        <v>35658.836000000003</v>
      </c>
      <c r="S17" s="2">
        <v>1271660424.3599999</v>
      </c>
      <c r="T17" s="2"/>
      <c r="W17" s="2">
        <v>13.746</v>
      </c>
      <c r="X17" s="2">
        <v>189.25800000000001</v>
      </c>
      <c r="Y17" s="2"/>
      <c r="AB17" s="2">
        <v>0</v>
      </c>
    </row>
    <row r="18" spans="1:30">
      <c r="A18" s="2">
        <v>4250</v>
      </c>
      <c r="B18" s="2">
        <v>0</v>
      </c>
      <c r="D18" s="2" t="s">
        <v>424</v>
      </c>
      <c r="E18" s="2">
        <v>419.0095053994624</v>
      </c>
      <c r="F18" s="2">
        <v>382.89762503733471</v>
      </c>
      <c r="G18" s="2">
        <v>175667.29559233619</v>
      </c>
      <c r="H18" s="2"/>
      <c r="M18" s="2">
        <v>4250</v>
      </c>
      <c r="N18" s="2">
        <v>18062500</v>
      </c>
      <c r="O18" s="2">
        <v>0</v>
      </c>
      <c r="R18" s="2">
        <v>37895.735999999997</v>
      </c>
      <c r="S18" s="2">
        <v>1436184556.312</v>
      </c>
      <c r="T18" s="2"/>
      <c r="W18" s="2">
        <v>14.603999999999999</v>
      </c>
      <c r="X18" s="2">
        <v>213.61199999999999</v>
      </c>
      <c r="Y18" s="2"/>
      <c r="AB18" s="2">
        <v>0</v>
      </c>
    </row>
    <row r="19" spans="1:30">
      <c r="A19" s="2">
        <v>4500</v>
      </c>
      <c r="B19" s="2">
        <v>0</v>
      </c>
      <c r="D19" s="2" t="s">
        <v>425</v>
      </c>
      <c r="E19" s="2">
        <v>419.30790327459829</v>
      </c>
      <c r="F19" s="2">
        <v>374.50153804627894</v>
      </c>
      <c r="G19" s="2">
        <v>175916.82335563362</v>
      </c>
      <c r="H19" s="2"/>
      <c r="M19" s="2">
        <v>4500</v>
      </c>
      <c r="N19" s="2">
        <v>20250000</v>
      </c>
      <c r="O19" s="2">
        <v>0</v>
      </c>
      <c r="R19" s="2">
        <v>40110.031999999999</v>
      </c>
      <c r="S19" s="2">
        <v>1608926207.3039999</v>
      </c>
      <c r="T19" s="2"/>
      <c r="W19" s="2">
        <v>15.462</v>
      </c>
      <c r="X19" s="2">
        <v>239.47399999999999</v>
      </c>
      <c r="Y19" s="2"/>
      <c r="AB19" s="2">
        <v>0</v>
      </c>
    </row>
    <row r="20" spans="1:30">
      <c r="A20" s="2">
        <v>4750</v>
      </c>
      <c r="B20" s="2">
        <v>0</v>
      </c>
      <c r="D20" s="2" t="s">
        <v>426</v>
      </c>
      <c r="E20" s="2">
        <v>419.00203113854144</v>
      </c>
      <c r="F20" s="2">
        <v>386.90507203718175</v>
      </c>
      <c r="G20" s="2">
        <v>175650.95401798619</v>
      </c>
      <c r="H20" s="2"/>
      <c r="M20" s="2">
        <v>4750</v>
      </c>
      <c r="N20" s="2">
        <v>22562500</v>
      </c>
      <c r="O20" s="2">
        <v>0</v>
      </c>
      <c r="R20" s="2">
        <v>42341.303999999996</v>
      </c>
      <c r="S20" s="2">
        <v>1792902610.448</v>
      </c>
      <c r="T20" s="2"/>
      <c r="W20" s="2">
        <v>16.350000000000001</v>
      </c>
      <c r="X20" s="2">
        <v>267.714</v>
      </c>
      <c r="Y20" s="2"/>
      <c r="AB20" s="2">
        <v>0</v>
      </c>
    </row>
    <row r="21" spans="1:30">
      <c r="A21" s="2">
        <v>5000</v>
      </c>
      <c r="B21" s="2">
        <v>0</v>
      </c>
      <c r="D21" s="2" t="s">
        <v>427</v>
      </c>
      <c r="E21" s="2">
        <v>418.30335275405628</v>
      </c>
      <c r="F21" s="2">
        <v>392.97091003147244</v>
      </c>
      <c r="G21" s="2">
        <v>175059.0026067564</v>
      </c>
      <c r="H21" s="2"/>
      <c r="M21" s="2">
        <v>5000</v>
      </c>
      <c r="N21" s="2">
        <v>25000000</v>
      </c>
      <c r="O21" s="2">
        <v>0</v>
      </c>
      <c r="R21" s="2">
        <v>44576.222000000002</v>
      </c>
      <c r="S21" s="2">
        <v>1987159601.9820001</v>
      </c>
      <c r="T21" s="2"/>
      <c r="W21" s="2">
        <v>17.308</v>
      </c>
      <c r="X21" s="2">
        <v>299.94799999999998</v>
      </c>
      <c r="Y21" s="2"/>
      <c r="AB21" s="2">
        <v>0</v>
      </c>
    </row>
    <row r="25" spans="1:30">
      <c r="A25" s="2" t="s">
        <v>408</v>
      </c>
      <c r="B25" s="2" t="s">
        <v>1</v>
      </c>
      <c r="C25" s="5" t="s">
        <v>2</v>
      </c>
      <c r="D25" s="2" t="s">
        <v>2</v>
      </c>
      <c r="E25" s="2" t="s">
        <v>35</v>
      </c>
      <c r="F25" s="2" t="s">
        <v>354</v>
      </c>
      <c r="G25" s="2" t="s">
        <v>36</v>
      </c>
      <c r="H25" s="2" t="s">
        <v>37</v>
      </c>
      <c r="M25" s="2" t="s">
        <v>4</v>
      </c>
      <c r="N25" s="2" t="s">
        <v>5</v>
      </c>
      <c r="O25" s="2" t="s">
        <v>6</v>
      </c>
      <c r="R25" s="2" t="s">
        <v>11</v>
      </c>
      <c r="S25" s="2" t="s">
        <v>3</v>
      </c>
      <c r="T25" s="2" t="s">
        <v>355</v>
      </c>
      <c r="W25" s="2" t="s">
        <v>38</v>
      </c>
      <c r="X25" s="2" t="s">
        <v>39</v>
      </c>
      <c r="Y25" s="2" t="s">
        <v>356</v>
      </c>
      <c r="AB25" s="2" t="s">
        <v>7</v>
      </c>
      <c r="AD25" s="2" t="s">
        <v>448</v>
      </c>
    </row>
    <row r="26" spans="1:30">
      <c r="A26" s="2">
        <v>250</v>
      </c>
      <c r="B26" s="2">
        <v>0</v>
      </c>
      <c r="D26" s="2" t="s">
        <v>428</v>
      </c>
      <c r="E26" s="2">
        <v>463.06488261905236</v>
      </c>
      <c r="F26" s="2">
        <v>393.64663674481511</v>
      </c>
      <c r="G26" s="2">
        <v>215361.22520206755</v>
      </c>
      <c r="H26" s="2"/>
      <c r="M26" s="2">
        <v>250</v>
      </c>
      <c r="N26" s="2">
        <v>62500</v>
      </c>
      <c r="O26" s="2">
        <v>0</v>
      </c>
      <c r="R26" s="2">
        <v>2332.9699999999998</v>
      </c>
      <c r="S26" s="2">
        <v>5465757.5659999996</v>
      </c>
      <c r="T26" s="2"/>
      <c r="W26" s="2">
        <v>0</v>
      </c>
      <c r="X26" s="2">
        <v>0</v>
      </c>
      <c r="Y26" s="2"/>
      <c r="AB26" s="2">
        <v>0</v>
      </c>
    </row>
    <row r="27" spans="1:30">
      <c r="A27" s="2">
        <v>500</v>
      </c>
      <c r="B27" s="2">
        <v>0</v>
      </c>
      <c r="D27" s="2" t="s">
        <v>429</v>
      </c>
      <c r="E27" s="2">
        <v>458.8979749149625</v>
      </c>
      <c r="F27" s="2">
        <v>398.72123161629673</v>
      </c>
      <c r="G27" s="2">
        <v>211438.79034883814</v>
      </c>
      <c r="H27" s="2"/>
      <c r="M27" s="2">
        <v>500</v>
      </c>
      <c r="N27" s="2">
        <v>250000</v>
      </c>
      <c r="O27" s="2">
        <v>0</v>
      </c>
      <c r="R27" s="2">
        <v>2547.3339999999998</v>
      </c>
      <c r="S27" s="2">
        <v>6600507.9819999998</v>
      </c>
      <c r="T27" s="2"/>
      <c r="W27" s="2">
        <v>0</v>
      </c>
      <c r="X27" s="2">
        <v>0</v>
      </c>
      <c r="Y27" s="2"/>
      <c r="AB27" s="2">
        <v>0</v>
      </c>
    </row>
    <row r="28" spans="1:30">
      <c r="A28" s="2">
        <v>750</v>
      </c>
      <c r="B28" s="2">
        <v>0</v>
      </c>
      <c r="D28" s="2" t="s">
        <v>430</v>
      </c>
      <c r="E28" s="2">
        <v>460.55959446479432</v>
      </c>
      <c r="F28" s="2">
        <v>399.51297389443545</v>
      </c>
      <c r="G28" s="2">
        <v>212865.11051656021</v>
      </c>
      <c r="H28" s="2"/>
      <c r="M28" s="2">
        <v>750</v>
      </c>
      <c r="N28" s="2">
        <v>562500</v>
      </c>
      <c r="O28" s="2">
        <v>0</v>
      </c>
      <c r="R28" s="2">
        <v>2531.1419999999998</v>
      </c>
      <c r="S28" s="2">
        <v>6517605.5820000004</v>
      </c>
      <c r="T28" s="2"/>
      <c r="W28" s="2">
        <v>0</v>
      </c>
      <c r="X28" s="2">
        <v>0</v>
      </c>
      <c r="Y28" s="2"/>
      <c r="AB28" s="2">
        <v>0</v>
      </c>
    </row>
    <row r="29" spans="1:30">
      <c r="A29" s="2">
        <v>1000</v>
      </c>
      <c r="B29" s="2">
        <v>0</v>
      </c>
      <c r="D29" s="2" t="s">
        <v>431</v>
      </c>
      <c r="E29" s="2">
        <v>462.14909024023245</v>
      </c>
      <c r="F29" s="2">
        <v>403.53622496422952</v>
      </c>
      <c r="G29" s="2">
        <v>214632.42777590573</v>
      </c>
      <c r="H29" s="2"/>
      <c r="M29" s="2">
        <v>1000</v>
      </c>
      <c r="N29" s="2">
        <v>1000000</v>
      </c>
      <c r="O29" s="2">
        <v>0</v>
      </c>
      <c r="R29" s="2">
        <v>2548.1860000000001</v>
      </c>
      <c r="S29" s="2">
        <v>6604213.898</v>
      </c>
      <c r="T29" s="2"/>
      <c r="W29" s="2">
        <v>0</v>
      </c>
      <c r="X29" s="2">
        <v>0</v>
      </c>
      <c r="Y29" s="2"/>
      <c r="AB29" s="2">
        <v>0</v>
      </c>
    </row>
    <row r="30" spans="1:30">
      <c r="A30" s="2">
        <v>1250</v>
      </c>
      <c r="B30" s="2">
        <v>0</v>
      </c>
      <c r="D30" s="2" t="s">
        <v>432</v>
      </c>
      <c r="E30" s="2">
        <v>461.952739634669</v>
      </c>
      <c r="F30" s="2">
        <v>391.85197170156283</v>
      </c>
      <c r="G30" s="2">
        <v>214391.81194839202</v>
      </c>
      <c r="H30" s="2"/>
      <c r="M30" s="2">
        <v>1250</v>
      </c>
      <c r="N30" s="2">
        <v>1562500</v>
      </c>
      <c r="O30" s="2">
        <v>0</v>
      </c>
      <c r="R30" s="2">
        <v>2535.576</v>
      </c>
      <c r="S30" s="2">
        <v>6547306.3200000003</v>
      </c>
      <c r="T30" s="2"/>
      <c r="W30" s="2">
        <v>0</v>
      </c>
      <c r="X30" s="2">
        <v>0</v>
      </c>
      <c r="Y30" s="2"/>
      <c r="AB30" s="2">
        <v>0</v>
      </c>
    </row>
    <row r="31" spans="1:30">
      <c r="A31" s="2">
        <v>1500</v>
      </c>
      <c r="B31" s="2">
        <v>0</v>
      </c>
      <c r="D31" s="2" t="s">
        <v>433</v>
      </c>
      <c r="E31" s="2">
        <v>460.03657630584593</v>
      </c>
      <c r="F31" s="2">
        <v>404.53763280595564</v>
      </c>
      <c r="G31" s="2">
        <v>212485.39224898137</v>
      </c>
      <c r="H31" s="2"/>
      <c r="M31" s="2">
        <v>1500</v>
      </c>
      <c r="N31" s="2">
        <v>2250000</v>
      </c>
      <c r="O31" s="2">
        <v>0</v>
      </c>
      <c r="R31" s="2">
        <v>2541.598</v>
      </c>
      <c r="S31" s="2">
        <v>6580518.7980000004</v>
      </c>
      <c r="T31" s="2"/>
      <c r="W31" s="2">
        <v>0</v>
      </c>
      <c r="X31" s="2">
        <v>0</v>
      </c>
      <c r="Y31" s="2"/>
      <c r="AB31" s="2">
        <v>0</v>
      </c>
    </row>
    <row r="32" spans="1:30">
      <c r="A32" s="2">
        <v>1750</v>
      </c>
      <c r="B32" s="2">
        <v>0</v>
      </c>
      <c r="D32" s="2" t="s">
        <v>434</v>
      </c>
      <c r="E32" s="2">
        <v>464.38837554990289</v>
      </c>
      <c r="F32" s="2">
        <v>396.4720786874791</v>
      </c>
      <c r="G32" s="2">
        <v>216760.36241053214</v>
      </c>
      <c r="H32" s="2"/>
      <c r="M32" s="2">
        <v>1750</v>
      </c>
      <c r="N32" s="2">
        <v>3062500</v>
      </c>
      <c r="O32" s="2">
        <v>0</v>
      </c>
      <c r="R32" s="2">
        <v>2556.5259999999998</v>
      </c>
      <c r="S32" s="2">
        <v>6653155.9620000003</v>
      </c>
      <c r="T32" s="2"/>
      <c r="W32" s="2">
        <v>0</v>
      </c>
      <c r="X32" s="2">
        <v>0</v>
      </c>
      <c r="Y32" s="2"/>
      <c r="AB32" s="2">
        <v>0</v>
      </c>
    </row>
    <row r="33" spans="1:30">
      <c r="A33" s="2">
        <v>2000</v>
      </c>
      <c r="B33" s="2">
        <v>0</v>
      </c>
      <c r="D33" s="2" t="s">
        <v>435</v>
      </c>
      <c r="E33" s="2">
        <v>459.00121115707918</v>
      </c>
      <c r="F33" s="2">
        <v>392.78201918283423</v>
      </c>
      <c r="G33" s="2">
        <v>211512.43060390899</v>
      </c>
      <c r="H33" s="2"/>
      <c r="M33" s="2">
        <v>2000</v>
      </c>
      <c r="N33" s="2">
        <v>4000000</v>
      </c>
      <c r="O33" s="2">
        <v>0</v>
      </c>
      <c r="R33" s="2">
        <v>2545.2179999999998</v>
      </c>
      <c r="S33" s="2">
        <v>6592723.9060000004</v>
      </c>
      <c r="T33" s="2"/>
      <c r="W33" s="2">
        <v>0</v>
      </c>
      <c r="X33" s="2">
        <v>0</v>
      </c>
      <c r="Y33" s="2"/>
      <c r="AB33" s="2">
        <v>0</v>
      </c>
    </row>
    <row r="34" spans="1:30">
      <c r="A34" s="2">
        <v>2250</v>
      </c>
      <c r="B34" s="2">
        <v>0</v>
      </c>
      <c r="D34" s="2" t="s">
        <v>436</v>
      </c>
      <c r="E34" s="2">
        <v>459.8858990210677</v>
      </c>
      <c r="F34" s="2">
        <v>403.517329176462</v>
      </c>
      <c r="G34" s="2">
        <v>212401.58185141804</v>
      </c>
      <c r="H34" s="2"/>
      <c r="M34" s="2">
        <v>2250</v>
      </c>
      <c r="N34" s="2">
        <v>5062500</v>
      </c>
      <c r="O34" s="2">
        <v>0</v>
      </c>
      <c r="R34" s="2">
        <v>2555.9679999999998</v>
      </c>
      <c r="S34" s="2">
        <v>6632805.3839999996</v>
      </c>
      <c r="T34" s="2"/>
      <c r="W34" s="2">
        <v>0</v>
      </c>
      <c r="X34" s="2">
        <v>0</v>
      </c>
      <c r="Y34" s="2"/>
      <c r="AB34" s="2">
        <v>0</v>
      </c>
    </row>
    <row r="35" spans="1:30">
      <c r="A35" s="2">
        <v>2500</v>
      </c>
      <c r="B35" s="2">
        <v>0</v>
      </c>
      <c r="D35" s="2" t="s">
        <v>437</v>
      </c>
      <c r="E35" s="2">
        <v>460.28509387264512</v>
      </c>
      <c r="F35" s="2">
        <v>405.6220974561208</v>
      </c>
      <c r="G35" s="2">
        <v>212734.18615915847</v>
      </c>
      <c r="H35" s="2"/>
      <c r="M35" s="2">
        <v>2500</v>
      </c>
      <c r="N35" s="2">
        <v>6250000</v>
      </c>
      <c r="O35" s="2">
        <v>0</v>
      </c>
      <c r="R35" s="2">
        <v>2553.2559999999999</v>
      </c>
      <c r="S35" s="2">
        <v>6648259.9800000004</v>
      </c>
      <c r="T35" s="2"/>
      <c r="W35" s="2">
        <v>0</v>
      </c>
      <c r="X35" s="2">
        <v>0</v>
      </c>
      <c r="Y35" s="2"/>
      <c r="AB35" s="2">
        <v>0</v>
      </c>
    </row>
    <row r="36" spans="1:30">
      <c r="A36" s="2">
        <v>2750</v>
      </c>
      <c r="B36" s="2">
        <v>0</v>
      </c>
      <c r="D36" s="2" t="s">
        <v>438</v>
      </c>
      <c r="E36" s="2">
        <v>461.26711526673341</v>
      </c>
      <c r="F36" s="2">
        <v>399.77365501798062</v>
      </c>
      <c r="G36" s="2">
        <v>213662.73638305962</v>
      </c>
      <c r="H36" s="2"/>
      <c r="M36" s="2">
        <v>2750</v>
      </c>
      <c r="N36" s="2">
        <v>7562500</v>
      </c>
      <c r="O36" s="2">
        <v>0</v>
      </c>
      <c r="R36" s="2">
        <v>2543.578</v>
      </c>
      <c r="S36" s="2">
        <v>6586348.4220000003</v>
      </c>
      <c r="T36" s="2"/>
      <c r="W36" s="2">
        <v>0</v>
      </c>
      <c r="X36" s="2">
        <v>0</v>
      </c>
      <c r="Y36" s="2"/>
      <c r="AB36" s="2">
        <v>0</v>
      </c>
    </row>
    <row r="37" spans="1:30">
      <c r="A37" s="2">
        <v>3000</v>
      </c>
      <c r="B37" s="2">
        <v>0</v>
      </c>
      <c r="D37" s="2" t="s">
        <v>439</v>
      </c>
      <c r="E37" s="2">
        <v>462.47325854639331</v>
      </c>
      <c r="F37" s="2">
        <v>395.05896474918131</v>
      </c>
      <c r="G37" s="2">
        <v>214894.37414483965</v>
      </c>
      <c r="H37" s="2"/>
      <c r="M37" s="2">
        <v>3000</v>
      </c>
      <c r="N37" s="2">
        <v>9000000</v>
      </c>
      <c r="O37" s="2">
        <v>0</v>
      </c>
      <c r="R37" s="2">
        <v>2531.7779999999998</v>
      </c>
      <c r="S37" s="2">
        <v>6529973.3779999996</v>
      </c>
      <c r="T37" s="2"/>
      <c r="W37" s="2">
        <v>0</v>
      </c>
      <c r="X37" s="2">
        <v>0</v>
      </c>
      <c r="Y37" s="2"/>
      <c r="AB37" s="2">
        <v>0</v>
      </c>
    </row>
    <row r="38" spans="1:30">
      <c r="A38" s="2">
        <v>3250</v>
      </c>
      <c r="B38" s="2">
        <v>0</v>
      </c>
      <c r="D38" s="2" t="s">
        <v>440</v>
      </c>
      <c r="E38" s="2">
        <v>462.29550198132154</v>
      </c>
      <c r="F38" s="2">
        <v>397.98307374775055</v>
      </c>
      <c r="G38" s="2">
        <v>214711.29299393963</v>
      </c>
      <c r="H38" s="2"/>
      <c r="M38" s="2">
        <v>3250</v>
      </c>
      <c r="N38" s="2">
        <v>10562500</v>
      </c>
      <c r="O38" s="2">
        <v>0</v>
      </c>
      <c r="R38" s="2">
        <v>2554.9059999999999</v>
      </c>
      <c r="S38" s="2">
        <v>6636960.3380000005</v>
      </c>
      <c r="T38" s="2"/>
      <c r="W38" s="2">
        <v>0</v>
      </c>
      <c r="X38" s="2">
        <v>0</v>
      </c>
      <c r="Y38" s="2"/>
      <c r="AB38" s="2">
        <v>0</v>
      </c>
    </row>
    <row r="39" spans="1:30">
      <c r="A39" s="2">
        <v>3500</v>
      </c>
      <c r="B39" s="2">
        <v>0</v>
      </c>
      <c r="D39" s="2" t="s">
        <v>441</v>
      </c>
      <c r="E39" s="2">
        <v>460.08546277876019</v>
      </c>
      <c r="F39" s="2">
        <v>398.72394772459955</v>
      </c>
      <c r="G39" s="2">
        <v>212560.48197395771</v>
      </c>
      <c r="H39" s="2"/>
      <c r="M39" s="2">
        <v>3500</v>
      </c>
      <c r="N39" s="2">
        <v>12250000</v>
      </c>
      <c r="O39" s="2">
        <v>0</v>
      </c>
      <c r="R39" s="2">
        <v>2570.7199999999998</v>
      </c>
      <c r="S39" s="2">
        <v>6728931.8559999997</v>
      </c>
      <c r="T39" s="2"/>
      <c r="W39" s="2">
        <v>0</v>
      </c>
      <c r="X39" s="2">
        <v>0</v>
      </c>
      <c r="Y39" s="2"/>
      <c r="AB39" s="2">
        <v>0</v>
      </c>
    </row>
    <row r="40" spans="1:30">
      <c r="A40" s="2">
        <v>3750</v>
      </c>
      <c r="B40" s="2">
        <v>0</v>
      </c>
      <c r="D40" s="2" t="s">
        <v>442</v>
      </c>
      <c r="E40" s="2">
        <v>460.98274666918752</v>
      </c>
      <c r="F40" s="2">
        <v>407.36129581793858</v>
      </c>
      <c r="G40" s="2">
        <v>213546.05912065133</v>
      </c>
      <c r="H40" s="2"/>
      <c r="M40" s="2">
        <v>3750</v>
      </c>
      <c r="N40" s="2">
        <v>14062500</v>
      </c>
      <c r="O40" s="2">
        <v>0</v>
      </c>
      <c r="R40" s="2">
        <v>2539.2399999999998</v>
      </c>
      <c r="S40" s="2">
        <v>6557579.2879999997</v>
      </c>
      <c r="T40" s="2"/>
      <c r="W40" s="2">
        <v>0</v>
      </c>
      <c r="X40" s="2">
        <v>0</v>
      </c>
      <c r="Y40" s="2"/>
      <c r="AB40" s="2">
        <v>0</v>
      </c>
    </row>
    <row r="41" spans="1:30">
      <c r="A41" s="2">
        <v>4000</v>
      </c>
      <c r="B41" s="2">
        <v>0</v>
      </c>
      <c r="D41" s="2" t="s">
        <v>443</v>
      </c>
      <c r="E41" s="2">
        <v>464.31927587248003</v>
      </c>
      <c r="F41" s="2">
        <v>402.12276338362062</v>
      </c>
      <c r="G41" s="2">
        <v>216722.25950442912</v>
      </c>
      <c r="H41" s="2"/>
      <c r="M41" s="2">
        <v>4000</v>
      </c>
      <c r="N41" s="2">
        <v>16000000</v>
      </c>
      <c r="O41" s="2">
        <v>0</v>
      </c>
      <c r="R41" s="2">
        <v>2558.172</v>
      </c>
      <c r="S41" s="2">
        <v>6670284.7920000004</v>
      </c>
      <c r="T41" s="2"/>
      <c r="W41" s="2">
        <v>0</v>
      </c>
      <c r="X41" s="2">
        <v>0</v>
      </c>
      <c r="Y41" s="2"/>
      <c r="AB41" s="2">
        <v>0</v>
      </c>
    </row>
    <row r="42" spans="1:30">
      <c r="A42" s="2">
        <v>4250</v>
      </c>
      <c r="B42" s="2">
        <v>0</v>
      </c>
      <c r="D42" s="2" t="s">
        <v>444</v>
      </c>
      <c r="E42" s="2">
        <v>460.41688495671843</v>
      </c>
      <c r="F42" s="2">
        <v>394.80568132807156</v>
      </c>
      <c r="G42" s="2">
        <v>212813.816510109</v>
      </c>
      <c r="H42" s="2"/>
      <c r="M42" s="2">
        <v>4250</v>
      </c>
      <c r="N42" s="2">
        <v>18062500</v>
      </c>
      <c r="O42" s="2">
        <v>0</v>
      </c>
      <c r="R42" s="2">
        <v>2542.5680000000002</v>
      </c>
      <c r="S42" s="2">
        <v>6578167.2999999998</v>
      </c>
      <c r="T42" s="2"/>
      <c r="W42" s="2">
        <v>0</v>
      </c>
      <c r="X42" s="2">
        <v>0</v>
      </c>
      <c r="Y42" s="2"/>
      <c r="AB42" s="2">
        <v>0</v>
      </c>
    </row>
    <row r="43" spans="1:30">
      <c r="A43" s="2">
        <v>4500</v>
      </c>
      <c r="B43" s="2">
        <v>0</v>
      </c>
      <c r="D43" s="2" t="s">
        <v>445</v>
      </c>
      <c r="E43" s="2">
        <v>462.66467362547598</v>
      </c>
      <c r="F43" s="2">
        <v>390.57797065416401</v>
      </c>
      <c r="G43" s="2">
        <v>215064.14559091226</v>
      </c>
      <c r="H43" s="2"/>
      <c r="M43" s="2">
        <v>4500</v>
      </c>
      <c r="N43" s="2">
        <v>20250000</v>
      </c>
      <c r="O43" s="2">
        <v>0</v>
      </c>
      <c r="R43" s="2">
        <v>2532.5659999999998</v>
      </c>
      <c r="S43" s="2">
        <v>6515173.8739999998</v>
      </c>
      <c r="T43" s="2"/>
      <c r="W43" s="2">
        <v>0</v>
      </c>
      <c r="X43" s="2">
        <v>0</v>
      </c>
      <c r="Y43" s="2"/>
      <c r="AB43" s="2">
        <v>0</v>
      </c>
    </row>
    <row r="44" spans="1:30">
      <c r="A44" s="2">
        <v>4750</v>
      </c>
      <c r="B44" s="2">
        <v>0</v>
      </c>
      <c r="D44" s="2" t="s">
        <v>446</v>
      </c>
      <c r="E44" s="2">
        <v>460.69009234117914</v>
      </c>
      <c r="F44" s="2">
        <v>400.35441241376429</v>
      </c>
      <c r="G44" s="2">
        <v>213119.55792073629</v>
      </c>
      <c r="H44" s="2"/>
      <c r="M44" s="2">
        <v>4750</v>
      </c>
      <c r="N44" s="2">
        <v>22562500</v>
      </c>
      <c r="O44" s="2">
        <v>0</v>
      </c>
      <c r="R44" s="2">
        <v>2536.1460000000002</v>
      </c>
      <c r="S44" s="2">
        <v>6539807.858</v>
      </c>
      <c r="T44" s="2"/>
      <c r="W44" s="2">
        <v>0</v>
      </c>
      <c r="X44" s="2">
        <v>0</v>
      </c>
      <c r="Y44" s="2"/>
      <c r="AB44" s="2">
        <v>0</v>
      </c>
    </row>
    <row r="45" spans="1:30">
      <c r="A45" s="2">
        <v>5000</v>
      </c>
      <c r="B45" s="2">
        <v>0</v>
      </c>
      <c r="D45" s="2" t="s">
        <v>447</v>
      </c>
      <c r="E45" s="2">
        <v>460.15982390422852</v>
      </c>
      <c r="F45" s="2">
        <v>394.68807724918707</v>
      </c>
      <c r="G45" s="2">
        <v>212644.75900893458</v>
      </c>
      <c r="H45" s="2"/>
      <c r="M45" s="2">
        <v>5000</v>
      </c>
      <c r="N45" s="2">
        <v>25000000</v>
      </c>
      <c r="O45" s="2">
        <v>0</v>
      </c>
      <c r="R45" s="2">
        <v>2538.2959999999998</v>
      </c>
      <c r="S45" s="2">
        <v>6567657.3039999995</v>
      </c>
      <c r="T45" s="2"/>
      <c r="W45" s="2">
        <v>0</v>
      </c>
      <c r="X45" s="2">
        <v>0</v>
      </c>
      <c r="Y45" s="2"/>
      <c r="AB45" s="2">
        <v>0</v>
      </c>
    </row>
    <row r="48" spans="1:30">
      <c r="A48" s="2" t="s">
        <v>408</v>
      </c>
      <c r="B48" s="2" t="s">
        <v>1</v>
      </c>
      <c r="C48" s="5" t="s">
        <v>2</v>
      </c>
      <c r="D48" s="2" t="s">
        <v>2</v>
      </c>
      <c r="E48" s="2" t="s">
        <v>35</v>
      </c>
      <c r="F48" s="2" t="s">
        <v>354</v>
      </c>
      <c r="G48" s="2" t="s">
        <v>36</v>
      </c>
      <c r="H48" s="2" t="s">
        <v>37</v>
      </c>
      <c r="M48" s="2" t="s">
        <v>4</v>
      </c>
      <c r="N48" s="2" t="s">
        <v>5</v>
      </c>
      <c r="O48" s="2" t="s">
        <v>6</v>
      </c>
      <c r="R48" s="2" t="s">
        <v>11</v>
      </c>
      <c r="S48" s="2" t="s">
        <v>3</v>
      </c>
      <c r="T48" s="2" t="s">
        <v>355</v>
      </c>
      <c r="W48" s="2" t="s">
        <v>38</v>
      </c>
      <c r="X48" s="2" t="s">
        <v>39</v>
      </c>
      <c r="Y48" s="2" t="s">
        <v>356</v>
      </c>
      <c r="AB48" s="2" t="s">
        <v>7</v>
      </c>
      <c r="AD48" s="2" t="s">
        <v>468</v>
      </c>
    </row>
    <row r="49" spans="1:28">
      <c r="A49" s="2">
        <v>250</v>
      </c>
      <c r="B49" s="2">
        <v>0</v>
      </c>
      <c r="D49" s="2" t="s">
        <v>323</v>
      </c>
      <c r="E49" s="2">
        <v>463.06395224805021</v>
      </c>
      <c r="F49" s="2">
        <v>393.72718913116489</v>
      </c>
      <c r="G49" s="2">
        <v>215305.79743380361</v>
      </c>
      <c r="H49" s="2"/>
      <c r="M49" s="2">
        <v>250</v>
      </c>
      <c r="N49" s="2">
        <v>62500</v>
      </c>
      <c r="O49" s="2">
        <v>0</v>
      </c>
      <c r="R49" s="2">
        <v>2340.81</v>
      </c>
      <c r="S49" s="2">
        <v>5501591.3619999997</v>
      </c>
      <c r="T49" s="2"/>
      <c r="W49" s="2">
        <v>4.0000000000000001E-3</v>
      </c>
      <c r="X49" s="2">
        <v>4.0000000000000001E-3</v>
      </c>
      <c r="Y49" s="2"/>
      <c r="AB49" s="2">
        <v>0</v>
      </c>
    </row>
    <row r="50" spans="1:28">
      <c r="A50" s="2">
        <v>500</v>
      </c>
      <c r="B50" s="2">
        <v>0</v>
      </c>
      <c r="D50" s="2" t="s">
        <v>281</v>
      </c>
      <c r="E50" s="2">
        <v>452.90417497142687</v>
      </c>
      <c r="F50" s="2">
        <v>402.85252862684149</v>
      </c>
      <c r="G50" s="2">
        <v>205590.88650050387</v>
      </c>
      <c r="H50" s="2"/>
      <c r="M50" s="2">
        <v>500</v>
      </c>
      <c r="N50" s="2">
        <v>250000</v>
      </c>
      <c r="O50" s="2">
        <v>0</v>
      </c>
      <c r="R50" s="2">
        <v>3730.5639999999999</v>
      </c>
      <c r="S50" s="2">
        <v>14021683.004000001</v>
      </c>
      <c r="T50" s="2"/>
      <c r="W50" s="2">
        <v>0.97199999999999998</v>
      </c>
      <c r="X50" s="2">
        <v>0.97199999999999998</v>
      </c>
      <c r="Y50" s="2"/>
      <c r="AB50" s="2">
        <v>0</v>
      </c>
    </row>
    <row r="51" spans="1:28">
      <c r="A51" s="2">
        <v>750</v>
      </c>
      <c r="B51" s="2">
        <v>0</v>
      </c>
      <c r="D51" s="2" t="s">
        <v>450</v>
      </c>
      <c r="E51" s="2">
        <v>443.9040555782106</v>
      </c>
      <c r="F51" s="2">
        <v>395.71384342359318</v>
      </c>
      <c r="G51" s="2">
        <v>197444.72905480085</v>
      </c>
      <c r="H51" s="2"/>
      <c r="M51" s="2">
        <v>750</v>
      </c>
      <c r="N51" s="2">
        <v>562500</v>
      </c>
      <c r="O51" s="2">
        <v>0</v>
      </c>
      <c r="R51" s="2">
        <v>5303.8720000000003</v>
      </c>
      <c r="S51" s="2">
        <v>28262468.204</v>
      </c>
      <c r="T51" s="2"/>
      <c r="W51" s="2">
        <v>1.468</v>
      </c>
      <c r="X51" s="2">
        <v>2.4039999999999999</v>
      </c>
      <c r="Y51" s="2"/>
      <c r="AB51" s="2">
        <v>0</v>
      </c>
    </row>
    <row r="52" spans="1:28">
      <c r="A52" s="2">
        <v>1000</v>
      </c>
      <c r="B52" s="2">
        <v>0</v>
      </c>
      <c r="D52" s="2" t="s">
        <v>451</v>
      </c>
      <c r="E52" s="2">
        <v>438.60591588992196</v>
      </c>
      <c r="F52" s="2">
        <v>399.76838325079916</v>
      </c>
      <c r="G52" s="2">
        <v>192657.84096646475</v>
      </c>
      <c r="H52" s="2"/>
      <c r="M52" s="2">
        <v>1000</v>
      </c>
      <c r="N52" s="2">
        <v>1000000</v>
      </c>
      <c r="O52" s="2">
        <v>0</v>
      </c>
      <c r="R52" s="2">
        <v>7255.3180000000002</v>
      </c>
      <c r="S52" s="2">
        <v>52787956.609999999</v>
      </c>
      <c r="T52" s="2"/>
      <c r="W52" s="2">
        <v>2.0419999999999998</v>
      </c>
      <c r="X52" s="2">
        <v>4.2140000000000004</v>
      </c>
      <c r="Y52" s="2"/>
      <c r="AB52" s="2">
        <v>0</v>
      </c>
    </row>
    <row r="53" spans="1:28">
      <c r="A53" s="2">
        <v>1250</v>
      </c>
      <c r="B53" s="2">
        <v>0</v>
      </c>
      <c r="D53" s="2" t="s">
        <v>452</v>
      </c>
      <c r="E53" s="2">
        <v>435.61533540517098</v>
      </c>
      <c r="F53" s="2">
        <v>398.20453559476869</v>
      </c>
      <c r="G53" s="2">
        <v>189992.05624285192</v>
      </c>
      <c r="H53" s="2"/>
      <c r="M53" s="2">
        <v>1250</v>
      </c>
      <c r="N53" s="2">
        <v>1562500</v>
      </c>
      <c r="O53" s="2">
        <v>0</v>
      </c>
      <c r="R53" s="2">
        <v>8763.5</v>
      </c>
      <c r="S53" s="2">
        <v>77037452.115999997</v>
      </c>
      <c r="T53" s="2"/>
      <c r="W53" s="2">
        <v>2.8919999999999999</v>
      </c>
      <c r="X53" s="2">
        <v>8.4640000000000004</v>
      </c>
      <c r="Y53" s="2"/>
      <c r="AB53" s="2">
        <v>0</v>
      </c>
    </row>
    <row r="54" spans="1:28">
      <c r="A54" s="2">
        <v>1500</v>
      </c>
      <c r="B54" s="2">
        <v>0</v>
      </c>
      <c r="D54" s="2" t="s">
        <v>453</v>
      </c>
      <c r="E54" s="2">
        <v>432.6669970966351</v>
      </c>
      <c r="F54" s="2">
        <v>397.19911355507122</v>
      </c>
      <c r="G54" s="2">
        <v>187404.06447895936</v>
      </c>
      <c r="H54" s="2"/>
      <c r="M54" s="2">
        <v>1500</v>
      </c>
      <c r="N54" s="2">
        <v>2250000</v>
      </c>
      <c r="O54" s="2">
        <v>0</v>
      </c>
      <c r="R54" s="2">
        <v>10408.959999999999</v>
      </c>
      <c r="S54" s="2">
        <v>108561577.788</v>
      </c>
      <c r="T54" s="2"/>
      <c r="W54" s="2">
        <v>3.448</v>
      </c>
      <c r="X54" s="2">
        <v>12.135999999999999</v>
      </c>
      <c r="Y54" s="2"/>
      <c r="AB54" s="2">
        <v>0</v>
      </c>
    </row>
    <row r="55" spans="1:28">
      <c r="A55" s="2">
        <v>1750</v>
      </c>
      <c r="B55" s="2">
        <v>0</v>
      </c>
      <c r="D55" s="2" t="s">
        <v>454</v>
      </c>
      <c r="E55" s="2">
        <v>431.05111654199538</v>
      </c>
      <c r="F55" s="2">
        <v>391.3145372159729</v>
      </c>
      <c r="G55" s="2">
        <v>185998.54173322159</v>
      </c>
      <c r="H55" s="2"/>
      <c r="M55" s="2">
        <v>1750</v>
      </c>
      <c r="N55" s="2">
        <v>3062500</v>
      </c>
      <c r="O55" s="2">
        <v>0</v>
      </c>
      <c r="R55" s="2">
        <v>12197.224</v>
      </c>
      <c r="S55" s="2">
        <v>149060259.82800001</v>
      </c>
      <c r="T55" s="2"/>
      <c r="W55" s="2">
        <v>4.0679999999999996</v>
      </c>
      <c r="X55" s="2">
        <v>16.643999999999998</v>
      </c>
      <c r="Y55" s="2"/>
      <c r="AB55" s="2">
        <v>0</v>
      </c>
    </row>
    <row r="56" spans="1:28">
      <c r="A56" s="2">
        <v>2000</v>
      </c>
      <c r="B56" s="2">
        <v>0</v>
      </c>
      <c r="D56" s="2" t="s">
        <v>455</v>
      </c>
      <c r="E56" s="2">
        <v>429.98991232470843</v>
      </c>
      <c r="F56" s="2">
        <v>394.21728204308579</v>
      </c>
      <c r="G56" s="2">
        <v>185063.06671974351</v>
      </c>
      <c r="H56" s="2"/>
      <c r="M56" s="2">
        <v>2000</v>
      </c>
      <c r="N56" s="2">
        <v>4000000</v>
      </c>
      <c r="O56" s="2">
        <v>0</v>
      </c>
      <c r="R56" s="2">
        <v>13791.882</v>
      </c>
      <c r="S56" s="2">
        <v>190536384.18599999</v>
      </c>
      <c r="T56" s="2"/>
      <c r="W56" s="2">
        <v>4.798</v>
      </c>
      <c r="X56" s="2">
        <v>23.19</v>
      </c>
      <c r="Y56" s="2"/>
      <c r="AB56" s="2">
        <v>0</v>
      </c>
    </row>
    <row r="57" spans="1:28">
      <c r="A57" s="2">
        <v>2250</v>
      </c>
      <c r="B57" s="2">
        <v>0</v>
      </c>
      <c r="D57" s="2" t="s">
        <v>456</v>
      </c>
      <c r="E57" s="2">
        <v>428.28203377686981</v>
      </c>
      <c r="F57" s="2">
        <v>396.34605504079371</v>
      </c>
      <c r="G57" s="2">
        <v>183574.59369573244</v>
      </c>
      <c r="H57" s="2"/>
      <c r="M57" s="2">
        <v>2250</v>
      </c>
      <c r="N57" s="2">
        <v>5062500</v>
      </c>
      <c r="O57" s="2">
        <v>0</v>
      </c>
      <c r="R57" s="2">
        <v>15417.18</v>
      </c>
      <c r="S57" s="2">
        <v>237977945.824</v>
      </c>
      <c r="T57" s="2"/>
      <c r="W57" s="2">
        <v>5.4240000000000004</v>
      </c>
      <c r="X57" s="2">
        <v>29.667999999999999</v>
      </c>
      <c r="Y57" s="2"/>
      <c r="AB57" s="2">
        <v>0</v>
      </c>
    </row>
    <row r="58" spans="1:28">
      <c r="A58" s="2">
        <v>2500</v>
      </c>
      <c r="B58" s="2">
        <v>0</v>
      </c>
      <c r="D58" s="2" t="s">
        <v>457</v>
      </c>
      <c r="E58" s="2">
        <v>427.27520041336726</v>
      </c>
      <c r="F58" s="2">
        <v>391.80968975983785</v>
      </c>
      <c r="G58" s="2">
        <v>182710.12969768813</v>
      </c>
      <c r="H58" s="2"/>
      <c r="M58" s="2">
        <v>2500</v>
      </c>
      <c r="N58" s="2">
        <v>6250000</v>
      </c>
      <c r="O58" s="2">
        <v>0</v>
      </c>
      <c r="R58" s="2">
        <v>17121.777999999998</v>
      </c>
      <c r="S58" s="2">
        <v>293524807.602</v>
      </c>
      <c r="T58" s="2"/>
      <c r="W58" s="2">
        <v>6.06</v>
      </c>
      <c r="X58" s="2">
        <v>36.868000000000002</v>
      </c>
      <c r="Y58" s="2"/>
      <c r="AB58" s="2">
        <v>0</v>
      </c>
    </row>
    <row r="59" spans="1:28">
      <c r="A59" s="2">
        <v>2750</v>
      </c>
      <c r="B59" s="2">
        <v>0</v>
      </c>
      <c r="D59" s="2" t="s">
        <v>458</v>
      </c>
      <c r="E59" s="2">
        <v>427.18213961697393</v>
      </c>
      <c r="F59" s="2">
        <v>391.29048091919901</v>
      </c>
      <c r="G59" s="2">
        <v>182617.6081648031</v>
      </c>
      <c r="H59" s="2"/>
      <c r="M59" s="2">
        <v>2750</v>
      </c>
      <c r="N59" s="2">
        <v>7562500</v>
      </c>
      <c r="O59" s="2">
        <v>0</v>
      </c>
      <c r="R59" s="2">
        <v>18795.448</v>
      </c>
      <c r="S59" s="2">
        <v>353659118.292</v>
      </c>
      <c r="T59" s="2"/>
      <c r="W59" s="2">
        <v>6.75</v>
      </c>
      <c r="X59" s="2">
        <v>45.786000000000001</v>
      </c>
      <c r="Y59" s="2"/>
      <c r="AB59" s="2">
        <v>0</v>
      </c>
    </row>
    <row r="60" spans="1:28">
      <c r="A60" s="2">
        <v>3000</v>
      </c>
      <c r="B60" s="2">
        <v>0</v>
      </c>
      <c r="D60" s="2" t="s">
        <v>459</v>
      </c>
      <c r="E60" s="2">
        <v>425.19445518441216</v>
      </c>
      <c r="F60" s="2">
        <v>391.77011301633684</v>
      </c>
      <c r="G60" s="2">
        <v>180922.10170813851</v>
      </c>
      <c r="H60" s="2"/>
      <c r="M60" s="2">
        <v>3000</v>
      </c>
      <c r="N60" s="2">
        <v>9000000</v>
      </c>
      <c r="O60" s="2">
        <v>0</v>
      </c>
      <c r="R60" s="2">
        <v>20426.342000000001</v>
      </c>
      <c r="S60" s="2">
        <v>417680708.71399999</v>
      </c>
      <c r="T60" s="2"/>
      <c r="W60" s="2">
        <v>7.4059999999999997</v>
      </c>
      <c r="X60" s="2">
        <v>55.106000000000002</v>
      </c>
      <c r="Y60" s="2"/>
      <c r="AB60" s="2">
        <v>0</v>
      </c>
    </row>
    <row r="61" spans="1:28">
      <c r="A61" s="2">
        <v>3250</v>
      </c>
      <c r="B61" s="2">
        <v>0</v>
      </c>
      <c r="D61" s="2" t="s">
        <v>460</v>
      </c>
      <c r="E61" s="2">
        <v>424.77000000812819</v>
      </c>
      <c r="F61" s="2">
        <v>386.28404700912137</v>
      </c>
      <c r="G61" s="2">
        <v>180557.22333640407</v>
      </c>
      <c r="H61" s="2"/>
      <c r="M61" s="2">
        <v>3250</v>
      </c>
      <c r="N61" s="2">
        <v>10562500</v>
      </c>
      <c r="O61" s="2">
        <v>0</v>
      </c>
      <c r="R61" s="2">
        <v>22189.261999999999</v>
      </c>
      <c r="S61" s="2">
        <v>492793392.17000002</v>
      </c>
      <c r="T61" s="2"/>
      <c r="W61" s="2">
        <v>8.0120000000000005</v>
      </c>
      <c r="X61" s="2">
        <v>64.396000000000001</v>
      </c>
      <c r="Y61" s="2"/>
      <c r="AB61" s="2">
        <v>0</v>
      </c>
    </row>
    <row r="62" spans="1:28">
      <c r="A62" s="2">
        <v>3500</v>
      </c>
      <c r="B62" s="2">
        <v>0</v>
      </c>
      <c r="D62" s="2" t="s">
        <v>461</v>
      </c>
      <c r="E62" s="2">
        <v>424.29297027735385</v>
      </c>
      <c r="F62" s="2">
        <v>390.26166231784077</v>
      </c>
      <c r="G62" s="2">
        <v>180155.43111895624</v>
      </c>
      <c r="H62" s="2"/>
      <c r="M62" s="2">
        <v>3500</v>
      </c>
      <c r="N62" s="2">
        <v>12250000</v>
      </c>
      <c r="O62" s="2">
        <v>0</v>
      </c>
      <c r="R62" s="2">
        <v>23817.396000000001</v>
      </c>
      <c r="S62" s="2">
        <v>567777179.60000002</v>
      </c>
      <c r="T62" s="2"/>
      <c r="W62" s="2">
        <v>8.6959999999999997</v>
      </c>
      <c r="X62" s="2">
        <v>75.908000000000001</v>
      </c>
      <c r="Y62" s="2"/>
      <c r="AB62" s="2">
        <v>0</v>
      </c>
    </row>
    <row r="63" spans="1:28">
      <c r="A63" s="2">
        <v>3750</v>
      </c>
      <c r="B63" s="2">
        <v>0</v>
      </c>
      <c r="D63" s="2" t="s">
        <v>462</v>
      </c>
      <c r="E63" s="2">
        <v>422.69307612921034</v>
      </c>
      <c r="F63" s="2">
        <v>388.81757298501168</v>
      </c>
      <c r="G63" s="2">
        <v>178776.81386071528</v>
      </c>
      <c r="H63" s="2"/>
      <c r="M63" s="2">
        <v>3750</v>
      </c>
      <c r="N63" s="2">
        <v>14062500</v>
      </c>
      <c r="O63" s="2">
        <v>0</v>
      </c>
      <c r="R63" s="2">
        <v>25532.026000000002</v>
      </c>
      <c r="S63" s="2">
        <v>652400545.40199995</v>
      </c>
      <c r="T63" s="2"/>
      <c r="W63" s="2">
        <v>9.3480000000000008</v>
      </c>
      <c r="X63" s="2">
        <v>87.64</v>
      </c>
      <c r="Y63" s="2"/>
      <c r="AB63" s="2">
        <v>0</v>
      </c>
    </row>
    <row r="64" spans="1:28">
      <c r="A64" s="2">
        <v>4000</v>
      </c>
      <c r="B64" s="2">
        <v>0</v>
      </c>
      <c r="D64" s="2" t="s">
        <v>463</v>
      </c>
      <c r="E64" s="2">
        <v>421.61164239174695</v>
      </c>
      <c r="F64" s="2">
        <v>382.13129085639673</v>
      </c>
      <c r="G64" s="2">
        <v>177868.38174555229</v>
      </c>
      <c r="H64" s="2"/>
      <c r="M64" s="2">
        <v>4000</v>
      </c>
      <c r="N64" s="2">
        <v>16000000</v>
      </c>
      <c r="O64" s="2">
        <v>0</v>
      </c>
      <c r="R64" s="2">
        <v>27150.67</v>
      </c>
      <c r="S64" s="2">
        <v>737746868.17799997</v>
      </c>
      <c r="T64" s="2"/>
      <c r="W64" s="2">
        <v>10.006</v>
      </c>
      <c r="X64" s="2">
        <v>100.35</v>
      </c>
      <c r="Y64" s="2"/>
      <c r="AB64" s="2">
        <v>0</v>
      </c>
    </row>
    <row r="65" spans="1:30">
      <c r="A65" s="2">
        <v>4250</v>
      </c>
      <c r="B65" s="2">
        <v>0</v>
      </c>
      <c r="D65" s="2" t="s">
        <v>464</v>
      </c>
      <c r="E65" s="2">
        <v>421.10187783015476</v>
      </c>
      <c r="F65" s="2">
        <v>385.54873791615682</v>
      </c>
      <c r="G65" s="2">
        <v>177452.53949878024</v>
      </c>
      <c r="H65" s="2"/>
      <c r="M65" s="2">
        <v>4250</v>
      </c>
      <c r="N65" s="2">
        <v>18062500</v>
      </c>
      <c r="O65" s="2">
        <v>0</v>
      </c>
      <c r="R65" s="2">
        <v>28979.7</v>
      </c>
      <c r="S65" s="2">
        <v>840435655.42799997</v>
      </c>
      <c r="T65" s="2"/>
      <c r="W65" s="2">
        <v>10.667999999999999</v>
      </c>
      <c r="X65" s="2">
        <v>114.092</v>
      </c>
      <c r="Y65" s="2"/>
      <c r="AB65" s="2">
        <v>0</v>
      </c>
    </row>
    <row r="66" spans="1:30">
      <c r="A66" s="2">
        <v>4500</v>
      </c>
      <c r="B66" s="2">
        <v>0</v>
      </c>
      <c r="D66" s="2" t="s">
        <v>465</v>
      </c>
      <c r="E66" s="2">
        <v>422.58531843877472</v>
      </c>
      <c r="F66" s="2">
        <v>395.22060452885603</v>
      </c>
      <c r="G66" s="2">
        <v>178685.38581363257</v>
      </c>
      <c r="H66" s="2"/>
      <c r="M66" s="2">
        <v>4500</v>
      </c>
      <c r="N66" s="2">
        <v>20250000</v>
      </c>
      <c r="O66" s="2">
        <v>0</v>
      </c>
      <c r="R66" s="2">
        <v>30538.912</v>
      </c>
      <c r="S66" s="2">
        <v>933264679.02400005</v>
      </c>
      <c r="T66" s="2"/>
      <c r="W66" s="2">
        <v>11.314</v>
      </c>
      <c r="X66" s="2">
        <v>128.32599999999999</v>
      </c>
      <c r="Y66" s="2"/>
      <c r="AB66" s="2">
        <v>0</v>
      </c>
    </row>
    <row r="67" spans="1:30">
      <c r="A67" s="2">
        <v>4750</v>
      </c>
      <c r="B67" s="2">
        <v>0</v>
      </c>
      <c r="D67" s="2" t="s">
        <v>466</v>
      </c>
      <c r="E67" s="2">
        <v>420.608383427023</v>
      </c>
      <c r="F67" s="2">
        <v>374.18429333990667</v>
      </c>
      <c r="G67" s="2">
        <v>177030.80247052768</v>
      </c>
      <c r="H67" s="2"/>
      <c r="M67" s="2">
        <v>4750</v>
      </c>
      <c r="N67" s="2">
        <v>22562500</v>
      </c>
      <c r="O67" s="2">
        <v>0</v>
      </c>
      <c r="R67" s="2">
        <v>32258.261999999999</v>
      </c>
      <c r="S67" s="2">
        <v>1041212695.906</v>
      </c>
      <c r="T67" s="2"/>
      <c r="W67" s="2">
        <v>12.02</v>
      </c>
      <c r="X67" s="2">
        <v>144.73599999999999</v>
      </c>
      <c r="Y67" s="2"/>
      <c r="AB67" s="2">
        <v>0</v>
      </c>
    </row>
    <row r="68" spans="1:30">
      <c r="A68" s="2">
        <v>5000</v>
      </c>
      <c r="B68" s="2">
        <v>0</v>
      </c>
      <c r="D68" s="2" t="s">
        <v>467</v>
      </c>
      <c r="E68" s="2">
        <v>420.41052700065956</v>
      </c>
      <c r="F68" s="2">
        <v>390.12161050004346</v>
      </c>
      <c r="G68" s="2">
        <v>176833.90047229655</v>
      </c>
      <c r="H68" s="2"/>
      <c r="M68" s="2">
        <v>5000</v>
      </c>
      <c r="N68" s="2">
        <v>25000000</v>
      </c>
      <c r="O68" s="2">
        <v>0</v>
      </c>
      <c r="R68" s="2">
        <v>33894.313999999998</v>
      </c>
      <c r="S68" s="2">
        <v>1149552458.582</v>
      </c>
      <c r="T68" s="2"/>
      <c r="W68" s="2">
        <v>12.625999999999999</v>
      </c>
      <c r="X68" s="2">
        <v>159.73400000000001</v>
      </c>
      <c r="Y68" s="2"/>
      <c r="AB68" s="2">
        <v>0</v>
      </c>
    </row>
    <row r="74" spans="1:30">
      <c r="A74" s="2" t="s">
        <v>469</v>
      </c>
      <c r="B74" s="2" t="s">
        <v>1</v>
      </c>
      <c r="C74" s="5" t="s">
        <v>2</v>
      </c>
      <c r="D74" s="2" t="s">
        <v>2</v>
      </c>
      <c r="E74" s="2" t="s">
        <v>35</v>
      </c>
      <c r="F74" s="2" t="s">
        <v>354</v>
      </c>
      <c r="G74" s="2" t="s">
        <v>36</v>
      </c>
      <c r="H74" s="2" t="s">
        <v>37</v>
      </c>
      <c r="M74" s="2" t="s">
        <v>4</v>
      </c>
      <c r="N74" s="2" t="s">
        <v>5</v>
      </c>
      <c r="O74" s="2" t="s">
        <v>6</v>
      </c>
      <c r="R74" s="2" t="s">
        <v>11</v>
      </c>
      <c r="S74" s="2" t="s">
        <v>3</v>
      </c>
      <c r="T74" s="2" t="s">
        <v>355</v>
      </c>
      <c r="W74" s="2" t="s">
        <v>38</v>
      </c>
      <c r="X74" s="2" t="s">
        <v>39</v>
      </c>
      <c r="Y74" s="2" t="s">
        <v>356</v>
      </c>
      <c r="AB74" s="2" t="s">
        <v>7</v>
      </c>
      <c r="AD74" s="2" t="s">
        <v>475</v>
      </c>
    </row>
    <row r="75" spans="1:30">
      <c r="A75" s="2">
        <v>350</v>
      </c>
      <c r="B75" s="2">
        <v>1</v>
      </c>
      <c r="D75" s="2" t="s">
        <v>79</v>
      </c>
      <c r="E75" s="2"/>
      <c r="F75" s="2"/>
      <c r="G75" s="2"/>
      <c r="H75" s="2"/>
      <c r="M75" s="2"/>
      <c r="N75" s="2"/>
      <c r="O75" s="2"/>
      <c r="R75" s="2"/>
      <c r="S75" s="2"/>
      <c r="T75" s="2"/>
      <c r="W75" s="2"/>
      <c r="X75" s="2"/>
      <c r="Y75" s="2"/>
      <c r="AB75" s="2"/>
    </row>
    <row r="76" spans="1:30">
      <c r="A76" s="2">
        <v>360</v>
      </c>
      <c r="B76" s="2">
        <v>1</v>
      </c>
      <c r="D76" s="2" t="s">
        <v>79</v>
      </c>
      <c r="E76" s="2"/>
      <c r="F76" s="2"/>
      <c r="G76" s="2"/>
      <c r="H76" s="2"/>
      <c r="M76" s="2"/>
      <c r="N76" s="2"/>
      <c r="O76" s="2"/>
      <c r="R76" s="2"/>
      <c r="S76" s="2"/>
      <c r="T76" s="2"/>
      <c r="W76" s="2"/>
      <c r="X76" s="2"/>
      <c r="Y76" s="2"/>
      <c r="AB76" s="2"/>
    </row>
    <row r="77" spans="1:30">
      <c r="A77" s="2">
        <v>370</v>
      </c>
      <c r="B77" s="2">
        <v>1</v>
      </c>
      <c r="D77" s="2" t="s">
        <v>79</v>
      </c>
      <c r="E77" s="2"/>
      <c r="F77" s="2"/>
      <c r="G77" s="2"/>
      <c r="H77" s="2"/>
      <c r="M77" s="2"/>
      <c r="N77" s="2"/>
      <c r="O77" s="2"/>
      <c r="R77" s="2"/>
      <c r="S77" s="2"/>
      <c r="T77" s="2"/>
      <c r="W77" s="2"/>
      <c r="X77" s="2"/>
      <c r="Y77" s="2"/>
      <c r="AB77" s="2"/>
    </row>
    <row r="78" spans="1:30">
      <c r="A78" s="2">
        <v>380</v>
      </c>
      <c r="B78" s="2">
        <v>1</v>
      </c>
      <c r="D78" s="2" t="s">
        <v>79</v>
      </c>
      <c r="E78" s="2"/>
      <c r="F78" s="2"/>
      <c r="G78" s="2"/>
      <c r="H78" s="2"/>
      <c r="M78" s="2"/>
      <c r="N78" s="2"/>
      <c r="O78" s="2"/>
      <c r="R78" s="2"/>
      <c r="S78" s="2"/>
      <c r="T78" s="2"/>
      <c r="W78" s="2"/>
      <c r="X78" s="2"/>
      <c r="Y78" s="2"/>
      <c r="AB78" s="2"/>
    </row>
    <row r="79" spans="1:30">
      <c r="A79" s="2">
        <v>390</v>
      </c>
      <c r="B79" s="2">
        <v>1</v>
      </c>
      <c r="D79" s="2" t="s">
        <v>79</v>
      </c>
      <c r="E79" s="2"/>
      <c r="F79" s="2"/>
      <c r="G79" s="2"/>
      <c r="H79" s="2"/>
      <c r="M79" s="2"/>
      <c r="N79" s="2"/>
      <c r="O79" s="2"/>
      <c r="R79" s="2"/>
      <c r="S79" s="2"/>
      <c r="T79" s="2"/>
      <c r="W79" s="2"/>
      <c r="X79" s="2"/>
      <c r="Y79" s="2"/>
      <c r="AB79" s="2"/>
    </row>
    <row r="80" spans="1:30">
      <c r="A80" s="2">
        <v>400</v>
      </c>
      <c r="B80" s="2">
        <v>0.998</v>
      </c>
      <c r="D80" s="2" t="s">
        <v>470</v>
      </c>
      <c r="E80" s="2">
        <v>398.84450828806604</v>
      </c>
      <c r="F80" s="2">
        <v>398.84450828806604</v>
      </c>
      <c r="G80" s="2">
        <v>159076.94179154918</v>
      </c>
      <c r="H80" s="2">
        <f t="shared" ref="H80:H85" si="0">G80-E80*E80</f>
        <v>0</v>
      </c>
      <c r="I80" s="2">
        <f t="shared" ref="I80:I85" si="1">E80-2.68*SQRT(H80)/SQRT(500)</f>
        <v>398.84450828806604</v>
      </c>
      <c r="J80" s="2">
        <f t="shared" ref="J80:J85" si="2">E80+2.68*SQRT(H80)/SQRT(500)</f>
        <v>398.84450828806604</v>
      </c>
      <c r="M80" s="2">
        <v>102</v>
      </c>
      <c r="N80" s="2">
        <v>10404</v>
      </c>
      <c r="O80" s="2">
        <v>0</v>
      </c>
      <c r="R80" s="2">
        <v>1020</v>
      </c>
      <c r="S80" s="2">
        <v>1040400</v>
      </c>
      <c r="T80" s="2"/>
      <c r="W80" s="2">
        <v>0</v>
      </c>
      <c r="X80" s="2">
        <v>0</v>
      </c>
      <c r="Y80" s="2"/>
      <c r="AB80" s="2">
        <v>0</v>
      </c>
    </row>
    <row r="81" spans="1:30">
      <c r="A81" s="2">
        <v>410</v>
      </c>
      <c r="B81" s="2">
        <v>0.998</v>
      </c>
      <c r="D81" s="2" t="s">
        <v>471</v>
      </c>
      <c r="E81" s="2">
        <v>406.52872681551156</v>
      </c>
      <c r="F81" s="2">
        <v>406.52872681551156</v>
      </c>
      <c r="G81" s="2">
        <v>165265.60572624084</v>
      </c>
      <c r="H81" s="2">
        <f t="shared" si="0"/>
        <v>0</v>
      </c>
      <c r="I81" s="2">
        <f t="shared" si="1"/>
        <v>406.52872681551156</v>
      </c>
      <c r="J81" s="2">
        <f t="shared" si="2"/>
        <v>406.52872681551156</v>
      </c>
      <c r="M81" s="2">
        <v>226</v>
      </c>
      <c r="N81" s="2">
        <v>51076</v>
      </c>
      <c r="O81" s="2">
        <v>0</v>
      </c>
      <c r="R81" s="2">
        <v>2239</v>
      </c>
      <c r="S81" s="2">
        <v>5013121</v>
      </c>
      <c r="T81" s="2"/>
      <c r="W81" s="2">
        <v>0</v>
      </c>
      <c r="X81" s="2">
        <v>0</v>
      </c>
      <c r="Y81" s="2"/>
      <c r="AB81" s="2">
        <v>0</v>
      </c>
    </row>
    <row r="82" spans="1:30">
      <c r="A82" s="2">
        <v>420</v>
      </c>
      <c r="B82" s="2">
        <v>0.95399999999999996</v>
      </c>
      <c r="D82" s="2" t="s">
        <v>472</v>
      </c>
      <c r="E82" s="2">
        <v>416.6364407721311</v>
      </c>
      <c r="F82" s="2">
        <v>406.2348009489919</v>
      </c>
      <c r="G82" s="2">
        <v>173600.56694425066</v>
      </c>
      <c r="H82" s="2">
        <f t="shared" si="0"/>
        <v>14.643164981156588</v>
      </c>
      <c r="I82" s="2">
        <f t="shared" si="1"/>
        <v>416.17780569244212</v>
      </c>
      <c r="J82" s="2">
        <f t="shared" si="2"/>
        <v>417.09507585182007</v>
      </c>
      <c r="M82" s="2">
        <v>184.82608695652175</v>
      </c>
      <c r="N82" s="2">
        <v>37187.869565217392</v>
      </c>
      <c r="O82" s="2">
        <v>3164.7865612648188</v>
      </c>
      <c r="R82" s="2">
        <v>1802.9130434782608</v>
      </c>
      <c r="S82" s="2">
        <v>3500614.7391304346</v>
      </c>
      <c r="T82" s="2"/>
      <c r="W82" s="2">
        <v>0</v>
      </c>
      <c r="X82" s="2">
        <v>0</v>
      </c>
      <c r="Y82" s="2"/>
      <c r="AB82" s="2">
        <v>0</v>
      </c>
    </row>
    <row r="83" spans="1:30">
      <c r="A83" s="2">
        <v>430</v>
      </c>
      <c r="B83" s="2">
        <v>0.82599999999999996</v>
      </c>
      <c r="D83" s="2" t="s">
        <v>473</v>
      </c>
      <c r="E83" s="2">
        <v>425.70123053176536</v>
      </c>
      <c r="F83" s="2">
        <v>406.5179159343017</v>
      </c>
      <c r="G83" s="2">
        <v>181238.64593696097</v>
      </c>
      <c r="H83" s="2">
        <f t="shared" si="0"/>
        <v>17.108260701730615</v>
      </c>
      <c r="I83" s="2">
        <f t="shared" si="1"/>
        <v>425.20549194810638</v>
      </c>
      <c r="J83" s="2">
        <f t="shared" si="2"/>
        <v>426.19696911542434</v>
      </c>
      <c r="M83" s="2">
        <v>174.71264367816093</v>
      </c>
      <c r="N83" s="2">
        <v>33176.045977011498</v>
      </c>
      <c r="O83" s="2">
        <v>2682.3699545576046</v>
      </c>
      <c r="R83" s="2">
        <v>1714.367816091954</v>
      </c>
      <c r="S83" s="2">
        <v>3154963.4712643679</v>
      </c>
      <c r="T83" s="2"/>
      <c r="W83" s="2">
        <v>0</v>
      </c>
      <c r="X83" s="2">
        <v>0</v>
      </c>
      <c r="Y83" s="2"/>
      <c r="AB83" s="2">
        <v>0</v>
      </c>
    </row>
    <row r="84" spans="1:30">
      <c r="A84" s="2">
        <v>440</v>
      </c>
      <c r="B84" s="2">
        <v>0.79200000000000004</v>
      </c>
      <c r="D84" s="2" t="s">
        <v>164</v>
      </c>
      <c r="E84" s="2">
        <v>434.32179676921055</v>
      </c>
      <c r="F84" s="2">
        <v>411.91565711692164</v>
      </c>
      <c r="G84" s="2">
        <v>188667.72194461574</v>
      </c>
      <c r="H84" s="2">
        <f t="shared" si="0"/>
        <v>32.298795780312503</v>
      </c>
      <c r="I84" s="2">
        <f t="shared" si="1"/>
        <v>433.64064646155077</v>
      </c>
      <c r="J84" s="2">
        <f t="shared" si="2"/>
        <v>435.00294707687033</v>
      </c>
      <c r="M84" s="2">
        <v>165.89423076923077</v>
      </c>
      <c r="N84" s="2">
        <v>30126.471153846152</v>
      </c>
      <c r="O84" s="2">
        <v>2630.8721994025364</v>
      </c>
      <c r="R84" s="2">
        <v>1643.1826923076924</v>
      </c>
      <c r="S84" s="2">
        <v>2936485.125</v>
      </c>
      <c r="T84" s="2"/>
      <c r="W84" s="2">
        <v>0</v>
      </c>
      <c r="X84" s="2">
        <v>0</v>
      </c>
      <c r="Y84" s="2"/>
      <c r="AB84" s="2">
        <v>0</v>
      </c>
    </row>
    <row r="85" spans="1:30">
      <c r="A85" s="2">
        <v>450</v>
      </c>
      <c r="B85" s="2">
        <v>0.57599999999999996</v>
      </c>
      <c r="D85" s="2" t="s">
        <v>474</v>
      </c>
      <c r="E85" s="2">
        <v>444.01311381338803</v>
      </c>
      <c r="F85" s="2">
        <v>417.81515544509375</v>
      </c>
      <c r="G85" s="2">
        <v>197184.43613618228</v>
      </c>
      <c r="H85" s="2">
        <f t="shared" si="0"/>
        <v>36.790897921600845</v>
      </c>
      <c r="I85" s="2">
        <f t="shared" si="1"/>
        <v>443.28613796064997</v>
      </c>
      <c r="J85" s="2">
        <f t="shared" si="2"/>
        <v>444.7400896661261</v>
      </c>
      <c r="M85" s="2">
        <v>154.59433962264151</v>
      </c>
      <c r="N85" s="2">
        <v>26988.235849056604</v>
      </c>
      <c r="O85" s="2">
        <v>3103.4649915049617</v>
      </c>
      <c r="R85" s="2">
        <v>1530.3962264150944</v>
      </c>
      <c r="S85" s="2">
        <v>2623438.5943396227</v>
      </c>
      <c r="T85" s="2"/>
      <c r="W85" s="2">
        <v>0</v>
      </c>
      <c r="X85" s="2">
        <v>0</v>
      </c>
      <c r="Y85" s="2"/>
      <c r="AB85" s="2">
        <v>0</v>
      </c>
    </row>
    <row r="88" spans="1:30">
      <c r="A88" s="2" t="s">
        <v>469</v>
      </c>
      <c r="B88" s="2" t="s">
        <v>1</v>
      </c>
      <c r="C88" s="5" t="s">
        <v>2</v>
      </c>
      <c r="D88" s="2" t="s">
        <v>2</v>
      </c>
      <c r="E88" s="2" t="s">
        <v>35</v>
      </c>
      <c r="F88" s="2" t="s">
        <v>354</v>
      </c>
      <c r="G88" s="2" t="s">
        <v>36</v>
      </c>
      <c r="H88" s="2" t="s">
        <v>37</v>
      </c>
      <c r="M88" s="2" t="s">
        <v>4</v>
      </c>
      <c r="N88" s="2" t="s">
        <v>5</v>
      </c>
      <c r="O88" s="2" t="s">
        <v>6</v>
      </c>
      <c r="R88" s="2" t="s">
        <v>11</v>
      </c>
      <c r="S88" s="2" t="s">
        <v>3</v>
      </c>
      <c r="T88" s="2" t="s">
        <v>355</v>
      </c>
      <c r="W88" s="2" t="s">
        <v>38</v>
      </c>
      <c r="X88" s="2" t="s">
        <v>39</v>
      </c>
      <c r="Y88" s="2" t="s">
        <v>356</v>
      </c>
      <c r="AB88" s="2" t="s">
        <v>7</v>
      </c>
      <c r="AD88" s="2" t="s">
        <v>482</v>
      </c>
    </row>
    <row r="89" spans="1:30">
      <c r="A89" s="2">
        <v>350</v>
      </c>
      <c r="B89" s="2">
        <v>1</v>
      </c>
      <c r="D89" s="2" t="s">
        <v>79</v>
      </c>
      <c r="E89" s="2"/>
      <c r="F89" s="2"/>
      <c r="G89" s="2"/>
      <c r="H89" s="2"/>
      <c r="M89" s="2"/>
      <c r="N89" s="2"/>
      <c r="O89" s="2"/>
      <c r="R89" s="2"/>
      <c r="S89" s="2"/>
      <c r="T89" s="2"/>
      <c r="W89" s="2"/>
      <c r="X89" s="2"/>
      <c r="Y89" s="2"/>
      <c r="AB89" s="2"/>
    </row>
    <row r="90" spans="1:30">
      <c r="A90" s="2">
        <v>360</v>
      </c>
      <c r="B90" s="2">
        <v>1</v>
      </c>
      <c r="D90" s="2" t="s">
        <v>79</v>
      </c>
      <c r="E90" s="2"/>
      <c r="F90" s="2"/>
      <c r="G90" s="2"/>
      <c r="H90" s="2"/>
      <c r="M90" s="2"/>
      <c r="N90" s="2"/>
      <c r="O90" s="2"/>
      <c r="R90" s="2"/>
      <c r="S90" s="2"/>
      <c r="T90" s="2"/>
      <c r="W90" s="2"/>
      <c r="X90" s="2"/>
      <c r="Y90" s="2"/>
      <c r="AB90" s="2"/>
    </row>
    <row r="91" spans="1:30">
      <c r="A91" s="2">
        <v>370</v>
      </c>
      <c r="B91" s="2">
        <v>1</v>
      </c>
      <c r="D91" s="2" t="s">
        <v>79</v>
      </c>
      <c r="E91" s="2"/>
      <c r="F91" s="2"/>
      <c r="G91" s="2"/>
      <c r="H91" s="2"/>
      <c r="M91" s="2"/>
      <c r="N91" s="2"/>
      <c r="O91" s="2"/>
      <c r="R91" s="2"/>
      <c r="S91" s="2"/>
      <c r="T91" s="2"/>
      <c r="W91" s="2"/>
      <c r="X91" s="2"/>
      <c r="Y91" s="2"/>
      <c r="AB91" s="2"/>
    </row>
    <row r="92" spans="1:30">
      <c r="A92" s="2">
        <v>380</v>
      </c>
      <c r="B92" s="2">
        <v>1</v>
      </c>
      <c r="D92" s="2" t="s">
        <v>79</v>
      </c>
      <c r="E92" s="2"/>
      <c r="F92" s="2"/>
      <c r="G92" s="2"/>
      <c r="H92" s="2"/>
      <c r="M92" s="2"/>
      <c r="N92" s="2"/>
      <c r="O92" s="2"/>
      <c r="R92" s="2"/>
      <c r="S92" s="2"/>
      <c r="T92" s="2"/>
      <c r="W92" s="2"/>
      <c r="X92" s="2"/>
      <c r="Y92" s="2"/>
      <c r="AB92" s="2"/>
    </row>
    <row r="93" spans="1:30">
      <c r="A93" s="2">
        <v>390</v>
      </c>
      <c r="B93" s="2">
        <v>0.99199999999999999</v>
      </c>
      <c r="D93" s="2" t="s">
        <v>476</v>
      </c>
      <c r="E93" s="2">
        <v>385.64941357010298</v>
      </c>
      <c r="F93" s="2">
        <v>379.32243774972881</v>
      </c>
      <c r="G93" s="2">
        <v>148741.31954534422</v>
      </c>
      <c r="H93" s="2"/>
      <c r="M93" s="2">
        <v>1260.75</v>
      </c>
      <c r="N93" s="2">
        <v>3578167.75</v>
      </c>
      <c r="O93" s="2">
        <v>2651569.5833333335</v>
      </c>
      <c r="R93" s="2">
        <v>11445.5</v>
      </c>
      <c r="S93" s="2">
        <v>294643787.5</v>
      </c>
      <c r="T93" s="2"/>
      <c r="W93" s="2">
        <v>4</v>
      </c>
      <c r="X93" s="2">
        <v>43.5</v>
      </c>
      <c r="Y93" s="2"/>
      <c r="AB93" s="2">
        <v>0</v>
      </c>
    </row>
    <row r="94" spans="1:30">
      <c r="A94" s="2">
        <v>400</v>
      </c>
      <c r="B94" s="2">
        <v>0.97599999999999998</v>
      </c>
      <c r="D94" s="2" t="s">
        <v>477</v>
      </c>
      <c r="E94" s="2">
        <v>396.88351956685955</v>
      </c>
      <c r="F94" s="2">
        <v>393.05335272585455</v>
      </c>
      <c r="G94" s="2">
        <v>157520.8538780986</v>
      </c>
      <c r="H94" s="2"/>
      <c r="M94" s="2">
        <v>2158.3333333333335</v>
      </c>
      <c r="N94" s="2">
        <v>6000364.666666667</v>
      </c>
      <c r="O94" s="2">
        <v>1463958.4242424238</v>
      </c>
      <c r="R94" s="2">
        <v>19330.5</v>
      </c>
      <c r="S94" s="2">
        <v>479436450.16666669</v>
      </c>
      <c r="T94" s="2"/>
      <c r="W94" s="2">
        <v>6.833333333333333</v>
      </c>
      <c r="X94" s="2">
        <v>62.666666666666664</v>
      </c>
      <c r="Y94" s="2"/>
      <c r="AB94" s="2">
        <v>0</v>
      </c>
    </row>
    <row r="95" spans="1:30">
      <c r="A95" s="2">
        <v>410</v>
      </c>
      <c r="B95" s="2">
        <v>0.85799999999999998</v>
      </c>
      <c r="D95" s="2" t="s">
        <v>478</v>
      </c>
      <c r="E95" s="2">
        <v>406.20322288456816</v>
      </c>
      <c r="F95" s="2">
        <v>387.44630670438613</v>
      </c>
      <c r="G95" s="2">
        <v>165018.7920639829</v>
      </c>
      <c r="H95" s="2"/>
      <c r="M95" s="2">
        <v>1779.9718309859154</v>
      </c>
      <c r="N95" s="2">
        <v>4467135.0422535213</v>
      </c>
      <c r="O95" s="2">
        <v>1317390.1134808857</v>
      </c>
      <c r="R95" s="2">
        <v>15996.211267605633</v>
      </c>
      <c r="S95" s="2">
        <v>358312821.90140843</v>
      </c>
      <c r="T95" s="2"/>
      <c r="W95" s="2">
        <v>5.6901408450704229</v>
      </c>
      <c r="X95" s="2">
        <v>48.929577464788736</v>
      </c>
      <c r="Y95" s="2"/>
      <c r="AB95" s="2">
        <v>0</v>
      </c>
    </row>
    <row r="96" spans="1:30">
      <c r="A96" s="2">
        <v>420</v>
      </c>
      <c r="B96" s="2">
        <v>0.53200000000000003</v>
      </c>
      <c r="D96" s="2" t="s">
        <v>479</v>
      </c>
      <c r="E96" s="2">
        <v>415.71249087232269</v>
      </c>
      <c r="F96" s="2">
        <v>391.63294084163158</v>
      </c>
      <c r="G96" s="2">
        <v>172838.21759234008</v>
      </c>
      <c r="H96" s="2"/>
      <c r="M96" s="2">
        <v>1909.0555555555557</v>
      </c>
      <c r="N96" s="2">
        <v>4936891.722222222</v>
      </c>
      <c r="O96" s="2">
        <v>1297945.3831664277</v>
      </c>
      <c r="R96" s="2">
        <v>17141.094017094016</v>
      </c>
      <c r="S96" s="2">
        <v>396026391.02564102</v>
      </c>
      <c r="T96" s="2"/>
      <c r="W96" s="2">
        <v>6.1239316239316235</v>
      </c>
      <c r="X96" s="2">
        <v>53.799145299145302</v>
      </c>
      <c r="Y96" s="2"/>
      <c r="AB96" s="2">
        <v>0</v>
      </c>
    </row>
    <row r="97" spans="1:30">
      <c r="A97" s="2">
        <v>430</v>
      </c>
      <c r="B97" s="2">
        <v>0.13600000000000001</v>
      </c>
      <c r="D97" s="2" t="s">
        <v>480</v>
      </c>
      <c r="E97" s="2">
        <v>425.46211892683777</v>
      </c>
      <c r="F97" s="2">
        <v>399.84055339135432</v>
      </c>
      <c r="G97" s="2">
        <v>181041.39429485903</v>
      </c>
      <c r="H97" s="2"/>
      <c r="M97" s="2">
        <v>1426.1041666666667</v>
      </c>
      <c r="N97" s="2">
        <v>3090298.6273148148</v>
      </c>
      <c r="O97" s="2">
        <v>1058976.8684744777</v>
      </c>
      <c r="R97" s="2">
        <v>12851.652777777777</v>
      </c>
      <c r="S97" s="2">
        <v>248605970.28703704</v>
      </c>
      <c r="T97" s="2"/>
      <c r="W97" s="2">
        <v>4.4305555555555554</v>
      </c>
      <c r="X97" s="2">
        <v>33.013888888888886</v>
      </c>
      <c r="Y97" s="2"/>
      <c r="AB97" s="2">
        <v>0</v>
      </c>
    </row>
    <row r="98" spans="1:30">
      <c r="A98" s="2">
        <v>440</v>
      </c>
      <c r="B98" s="2">
        <v>1.7999999999999999E-2</v>
      </c>
      <c r="D98" s="2" t="s">
        <v>481</v>
      </c>
      <c r="E98" s="2">
        <v>435.09783821606328</v>
      </c>
      <c r="F98" s="2">
        <v>406.54211600661114</v>
      </c>
      <c r="G98" s="2">
        <v>189333.06092025069</v>
      </c>
      <c r="H98" s="2"/>
      <c r="M98" s="2">
        <v>968.89205702647655</v>
      </c>
      <c r="N98" s="2">
        <v>1628251.217922607</v>
      </c>
      <c r="O98" s="2">
        <v>690906.54138576018</v>
      </c>
      <c r="R98" s="2">
        <v>8778.3910386965381</v>
      </c>
      <c r="S98" s="2">
        <v>131528635.45010184</v>
      </c>
      <c r="T98" s="2"/>
      <c r="W98" s="2">
        <v>2.8574338085539717</v>
      </c>
      <c r="X98" s="2">
        <v>16.922606924643585</v>
      </c>
      <c r="Y98" s="2"/>
      <c r="AB98" s="2">
        <v>0</v>
      </c>
    </row>
    <row r="99" spans="1:30">
      <c r="A99" s="2">
        <v>450</v>
      </c>
      <c r="B99" s="2">
        <v>0</v>
      </c>
      <c r="D99" s="2" t="s">
        <v>410</v>
      </c>
      <c r="E99" s="2">
        <v>444.44170894703359</v>
      </c>
      <c r="F99" s="2">
        <v>420.68509748184465</v>
      </c>
      <c r="G99" s="2">
        <v>197557.40738308115</v>
      </c>
      <c r="H99" s="2"/>
      <c r="M99" s="2">
        <v>663.43799999999999</v>
      </c>
      <c r="N99" s="2">
        <v>789573.75399999996</v>
      </c>
      <c r="O99" s="2">
        <v>350124.02220040082</v>
      </c>
      <c r="R99" s="2">
        <v>6053.0479999999998</v>
      </c>
      <c r="S99" s="2">
        <v>64198520.104000002</v>
      </c>
      <c r="T99" s="2"/>
      <c r="W99" s="2">
        <v>1.794</v>
      </c>
      <c r="X99" s="2">
        <v>7.51</v>
      </c>
      <c r="Y99" s="2"/>
      <c r="AB99" s="2">
        <v>0</v>
      </c>
    </row>
    <row r="100" spans="1:30" s="2" customFormat="1">
      <c r="C100" s="5"/>
    </row>
    <row r="101" spans="1:30" s="2" customFormat="1">
      <c r="A101" s="2" t="s">
        <v>469</v>
      </c>
      <c r="B101" s="2" t="s">
        <v>1</v>
      </c>
      <c r="C101" s="5" t="s">
        <v>2</v>
      </c>
      <c r="D101" s="2" t="s">
        <v>2</v>
      </c>
      <c r="E101" s="2" t="s">
        <v>35</v>
      </c>
      <c r="F101" s="2" t="s">
        <v>354</v>
      </c>
      <c r="G101" s="2" t="s">
        <v>36</v>
      </c>
      <c r="H101" s="2" t="s">
        <v>37</v>
      </c>
      <c r="M101" s="2" t="s">
        <v>4</v>
      </c>
      <c r="N101" s="2" t="s">
        <v>5</v>
      </c>
      <c r="O101" s="2" t="s">
        <v>6</v>
      </c>
      <c r="R101" s="2" t="s">
        <v>11</v>
      </c>
      <c r="S101" s="2" t="s">
        <v>3</v>
      </c>
      <c r="T101" s="2" t="s">
        <v>355</v>
      </c>
      <c r="W101" s="2" t="s">
        <v>38</v>
      </c>
      <c r="X101" s="2" t="s">
        <v>39</v>
      </c>
      <c r="Y101" s="2" t="s">
        <v>356</v>
      </c>
      <c r="AB101" s="2" t="s">
        <v>7</v>
      </c>
    </row>
    <row r="102" spans="1:30" s="2" customFormat="1">
      <c r="A102" s="2">
        <v>360</v>
      </c>
      <c r="B102" s="2">
        <v>1</v>
      </c>
      <c r="C102" s="5"/>
      <c r="D102" s="2" t="s">
        <v>79</v>
      </c>
    </row>
    <row r="103" spans="1:30" s="2" customFormat="1">
      <c r="A103" s="2">
        <v>370</v>
      </c>
      <c r="B103" s="2">
        <v>1</v>
      </c>
      <c r="C103" s="5"/>
      <c r="D103" s="2" t="s">
        <v>79</v>
      </c>
    </row>
    <row r="104" spans="1:30" s="2" customFormat="1">
      <c r="A104" s="2">
        <v>380</v>
      </c>
      <c r="B104" s="2">
        <v>0.998</v>
      </c>
      <c r="C104" s="5"/>
      <c r="D104" s="2" t="s">
        <v>497</v>
      </c>
      <c r="E104" s="2">
        <v>377.1444850557595</v>
      </c>
      <c r="F104" s="2">
        <v>377.1444850557595</v>
      </c>
      <c r="G104" s="2">
        <v>142237.96260797401</v>
      </c>
      <c r="M104" s="2">
        <v>4207</v>
      </c>
      <c r="N104" s="2">
        <v>17698849</v>
      </c>
      <c r="O104" s="2">
        <v>0</v>
      </c>
      <c r="R104" s="2">
        <v>37775</v>
      </c>
      <c r="S104" s="2">
        <v>1426950625</v>
      </c>
      <c r="W104" s="2">
        <v>15</v>
      </c>
      <c r="X104" s="2">
        <v>225</v>
      </c>
      <c r="AB104" s="2">
        <v>0</v>
      </c>
    </row>
    <row r="105" spans="1:30" s="2" customFormat="1">
      <c r="A105" s="2">
        <v>390</v>
      </c>
      <c r="B105" s="2">
        <v>0.998</v>
      </c>
      <c r="C105" s="5"/>
      <c r="D105" s="2" t="s">
        <v>498</v>
      </c>
      <c r="E105" s="2">
        <v>387.41578726516246</v>
      </c>
      <c r="F105" s="2">
        <v>387.41578726516246</v>
      </c>
      <c r="G105" s="2">
        <v>150090.99222228563</v>
      </c>
      <c r="M105" s="2">
        <v>4835</v>
      </c>
      <c r="N105" s="2">
        <v>23377225</v>
      </c>
      <c r="O105" s="2">
        <v>0</v>
      </c>
      <c r="R105" s="2">
        <v>42274</v>
      </c>
      <c r="S105" s="2">
        <v>1787091076</v>
      </c>
      <c r="W105" s="2">
        <v>16</v>
      </c>
      <c r="X105" s="2">
        <v>256</v>
      </c>
      <c r="AB105" s="2">
        <v>0</v>
      </c>
    </row>
    <row r="106" spans="1:30" s="2" customFormat="1">
      <c r="A106" s="2">
        <v>400</v>
      </c>
      <c r="B106" s="2">
        <v>0.97199999999999998</v>
      </c>
      <c r="C106" s="5"/>
      <c r="D106" s="2" t="s">
        <v>499</v>
      </c>
      <c r="E106" s="2">
        <v>396.62440553828031</v>
      </c>
      <c r="F106" s="2">
        <v>390.15217800113226</v>
      </c>
      <c r="G106" s="2">
        <v>157320.28907594029</v>
      </c>
      <c r="M106" s="2">
        <v>2901.7857142857142</v>
      </c>
      <c r="N106" s="2">
        <v>10645828.071428571</v>
      </c>
      <c r="O106" s="2">
        <v>2396657.5659340657</v>
      </c>
      <c r="R106" s="2">
        <v>25952.857142857141</v>
      </c>
      <c r="S106" s="2">
        <v>848918763.42857146</v>
      </c>
      <c r="W106" s="2">
        <v>9.5714285714285712</v>
      </c>
      <c r="X106" s="2">
        <v>119</v>
      </c>
      <c r="AB106" s="2">
        <v>0</v>
      </c>
    </row>
    <row r="107" spans="1:30" s="2" customFormat="1">
      <c r="A107" s="2">
        <v>410</v>
      </c>
      <c r="B107" s="2">
        <v>0.79600000000000004</v>
      </c>
      <c r="C107" s="5"/>
      <c r="D107" s="2" t="s">
        <v>500</v>
      </c>
      <c r="E107" s="2">
        <v>406.15924543664806</v>
      </c>
      <c r="F107" s="2">
        <v>390.03637935926793</v>
      </c>
      <c r="G107" s="2">
        <v>164978.32640785546</v>
      </c>
      <c r="M107" s="2">
        <v>2303.4117647058824</v>
      </c>
      <c r="N107" s="2">
        <v>7132635.176470588</v>
      </c>
      <c r="O107" s="2">
        <v>1845017.8287711118</v>
      </c>
      <c r="R107" s="2">
        <v>20615.401960784315</v>
      </c>
      <c r="S107" s="2">
        <v>569781241.93137252</v>
      </c>
      <c r="W107" s="2">
        <v>7.5</v>
      </c>
      <c r="X107" s="2">
        <v>79.088235294117652</v>
      </c>
      <c r="AB107" s="2">
        <v>0</v>
      </c>
    </row>
    <row r="111" spans="1:30">
      <c r="A111" s="2" t="s">
        <v>469</v>
      </c>
      <c r="B111" s="2" t="s">
        <v>1</v>
      </c>
      <c r="C111" s="5" t="s">
        <v>2</v>
      </c>
      <c r="D111" s="2" t="s">
        <v>2</v>
      </c>
      <c r="E111" s="2" t="s">
        <v>35</v>
      </c>
      <c r="F111" s="2" t="s">
        <v>354</v>
      </c>
      <c r="G111" s="2" t="s">
        <v>36</v>
      </c>
      <c r="H111" s="2" t="s">
        <v>37</v>
      </c>
      <c r="M111" s="2" t="s">
        <v>4</v>
      </c>
      <c r="N111" s="2" t="s">
        <v>5</v>
      </c>
      <c r="O111" s="2" t="s">
        <v>6</v>
      </c>
      <c r="R111" s="2" t="s">
        <v>11</v>
      </c>
      <c r="S111" s="2" t="s">
        <v>3</v>
      </c>
      <c r="T111" s="2" t="s">
        <v>355</v>
      </c>
      <c r="W111" s="2" t="s">
        <v>38</v>
      </c>
      <c r="X111" s="2" t="s">
        <v>39</v>
      </c>
      <c r="Y111" s="2" t="s">
        <v>356</v>
      </c>
      <c r="AB111" s="2" t="s">
        <v>7</v>
      </c>
      <c r="AD111" s="2" t="s">
        <v>495</v>
      </c>
    </row>
    <row r="112" spans="1:30">
      <c r="A112" s="2">
        <v>350</v>
      </c>
      <c r="B112" s="2">
        <v>1</v>
      </c>
      <c r="D112" s="2" t="s">
        <v>79</v>
      </c>
      <c r="E112" s="2"/>
      <c r="F112" s="2"/>
      <c r="G112" s="2"/>
      <c r="H112" s="2"/>
      <c r="M112" s="2"/>
      <c r="N112" s="2"/>
      <c r="O112" s="2"/>
      <c r="R112" s="2"/>
      <c r="S112" s="2"/>
      <c r="T112" s="2"/>
      <c r="W112" s="2"/>
      <c r="X112" s="2"/>
      <c r="Y112" s="2"/>
      <c r="AB112" s="2"/>
    </row>
    <row r="113" spans="1:30">
      <c r="A113" s="2">
        <v>360</v>
      </c>
      <c r="B113" s="2">
        <v>1</v>
      </c>
      <c r="D113" s="2" t="s">
        <v>79</v>
      </c>
      <c r="E113" s="2"/>
      <c r="F113" s="2"/>
      <c r="G113" s="2"/>
      <c r="H113" s="2"/>
      <c r="M113" s="2"/>
      <c r="N113" s="2"/>
      <c r="O113" s="2"/>
      <c r="R113" s="2"/>
      <c r="S113" s="2"/>
      <c r="T113" s="2"/>
      <c r="W113" s="2"/>
      <c r="X113" s="2"/>
      <c r="Y113" s="2"/>
      <c r="AB113" s="2"/>
    </row>
    <row r="114" spans="1:30">
      <c r="A114" s="2">
        <v>370</v>
      </c>
      <c r="B114" s="2">
        <v>1</v>
      </c>
      <c r="D114" s="2" t="s">
        <v>79</v>
      </c>
      <c r="E114" s="2"/>
      <c r="F114" s="2"/>
      <c r="G114" s="2"/>
      <c r="H114" s="2"/>
      <c r="M114" s="2"/>
      <c r="N114" s="2"/>
      <c r="O114" s="2"/>
      <c r="R114" s="2"/>
      <c r="S114" s="2"/>
      <c r="T114" s="2"/>
      <c r="W114" s="2"/>
      <c r="X114" s="2"/>
      <c r="Y114" s="2"/>
      <c r="AB114" s="2"/>
    </row>
    <row r="115" spans="1:30">
      <c r="A115" s="2">
        <v>380</v>
      </c>
      <c r="B115" s="2">
        <v>1</v>
      </c>
      <c r="D115" s="2" t="s">
        <v>79</v>
      </c>
      <c r="E115" s="2"/>
      <c r="F115" s="2"/>
      <c r="G115" s="2"/>
      <c r="H115" s="2"/>
      <c r="M115" s="2"/>
      <c r="N115" s="2"/>
      <c r="O115" s="2"/>
      <c r="R115" s="2"/>
      <c r="S115" s="2"/>
      <c r="T115" s="2"/>
      <c r="W115" s="2"/>
      <c r="X115" s="2"/>
      <c r="Y115" s="2"/>
      <c r="AB115" s="2"/>
    </row>
    <row r="116" spans="1:30">
      <c r="A116" s="2">
        <v>390</v>
      </c>
      <c r="B116" s="2">
        <v>1</v>
      </c>
      <c r="D116" s="2" t="s">
        <v>79</v>
      </c>
      <c r="E116" s="2"/>
      <c r="F116" s="2"/>
      <c r="G116" s="2"/>
      <c r="H116" s="2"/>
      <c r="M116" s="2"/>
      <c r="N116" s="2"/>
      <c r="O116" s="2"/>
      <c r="R116" s="2"/>
      <c r="S116" s="2"/>
      <c r="T116" s="2"/>
      <c r="W116" s="2"/>
      <c r="X116" s="2"/>
      <c r="Y116" s="2"/>
      <c r="AB116" s="2"/>
    </row>
    <row r="117" spans="1:30">
      <c r="A117" s="2">
        <v>400</v>
      </c>
      <c r="B117" s="2">
        <v>0.97799999999999998</v>
      </c>
      <c r="D117" s="2" t="s">
        <v>483</v>
      </c>
      <c r="E117" s="2">
        <v>396.07007936191172</v>
      </c>
      <c r="F117" s="2">
        <v>383.13207336294232</v>
      </c>
      <c r="G117" s="2">
        <v>156891.37199845468</v>
      </c>
      <c r="H117" s="2"/>
      <c r="M117" s="2">
        <v>1272.4545454545455</v>
      </c>
      <c r="N117" s="2">
        <v>2318073.7272727271</v>
      </c>
      <c r="O117" s="2">
        <v>768826.47272727243</v>
      </c>
      <c r="R117" s="2">
        <v>9173.545454545454</v>
      </c>
      <c r="S117" s="2">
        <v>116983652.81818181</v>
      </c>
      <c r="T117" s="2"/>
      <c r="W117" s="2">
        <v>2.7272727272727271</v>
      </c>
      <c r="X117" s="2">
        <v>11.636363636363637</v>
      </c>
      <c r="Y117" s="2"/>
      <c r="AB117" s="2">
        <v>0</v>
      </c>
    </row>
    <row r="118" spans="1:30">
      <c r="A118" s="2">
        <v>410</v>
      </c>
      <c r="B118" s="2">
        <v>0.87</v>
      </c>
      <c r="D118" s="2" t="s">
        <v>484</v>
      </c>
      <c r="E118" s="2">
        <v>406.80522229581186</v>
      </c>
      <c r="F118" s="2">
        <v>398.71841244590524</v>
      </c>
      <c r="G118" s="2">
        <v>165498.07548892329</v>
      </c>
      <c r="H118" s="2"/>
      <c r="M118" s="2">
        <v>1988.3692307692309</v>
      </c>
      <c r="N118" s="2">
        <v>5557340.0615384616</v>
      </c>
      <c r="O118" s="2">
        <v>1628786.1115384612</v>
      </c>
      <c r="R118" s="2">
        <v>13981.184615384615</v>
      </c>
      <c r="S118" s="2">
        <v>268283642.04615384</v>
      </c>
      <c r="T118" s="2"/>
      <c r="W118" s="2">
        <v>4.7076923076923078</v>
      </c>
      <c r="X118" s="2">
        <v>33.015384615384619</v>
      </c>
      <c r="Y118" s="2"/>
      <c r="AB118" s="2">
        <v>0</v>
      </c>
    </row>
    <row r="119" spans="1:30">
      <c r="A119" s="2">
        <v>420</v>
      </c>
      <c r="B119" s="2">
        <v>0.6</v>
      </c>
      <c r="D119" s="2" t="s">
        <v>485</v>
      </c>
      <c r="E119" s="2">
        <v>416.24292861956695</v>
      </c>
      <c r="F119" s="2">
        <v>389.62201547105809</v>
      </c>
      <c r="G119" s="2">
        <v>173273.02854986544</v>
      </c>
      <c r="H119" s="2"/>
      <c r="M119" s="2">
        <v>1937.43</v>
      </c>
      <c r="N119" s="2">
        <v>4944958.91</v>
      </c>
      <c r="O119" s="2">
        <v>1197310.4573869344</v>
      </c>
      <c r="R119" s="2">
        <v>13538.41</v>
      </c>
      <c r="S119" s="2">
        <v>236744451.86000001</v>
      </c>
      <c r="T119" s="2"/>
      <c r="W119" s="2">
        <v>4.5999999999999996</v>
      </c>
      <c r="X119" s="2">
        <v>29.47</v>
      </c>
      <c r="Y119" s="2"/>
      <c r="AB119" s="2">
        <v>0</v>
      </c>
    </row>
    <row r="120" spans="1:30">
      <c r="A120" s="2">
        <v>430</v>
      </c>
      <c r="B120" s="2">
        <v>0.22600000000000001</v>
      </c>
      <c r="D120" s="2" t="s">
        <v>486</v>
      </c>
      <c r="E120" s="2">
        <v>425.78833223396305</v>
      </c>
      <c r="F120" s="2">
        <v>396.53958706659586</v>
      </c>
      <c r="G120" s="2">
        <v>181315.33199519181</v>
      </c>
      <c r="H120" s="2"/>
      <c r="M120" s="2">
        <v>1422.3514211886304</v>
      </c>
      <c r="N120" s="2">
        <v>3205829.1782945734</v>
      </c>
      <c r="O120" s="2">
        <v>1185809.7207427935</v>
      </c>
      <c r="R120" s="2">
        <v>10127.59173126615</v>
      </c>
      <c r="S120" s="2">
        <v>155564784.92506459</v>
      </c>
      <c r="T120" s="2"/>
      <c r="W120" s="2">
        <v>3.2635658914728682</v>
      </c>
      <c r="X120" s="2">
        <v>18.948320413436694</v>
      </c>
      <c r="Y120" s="2"/>
      <c r="AB120" s="2">
        <v>0</v>
      </c>
    </row>
    <row r="121" spans="1:30">
      <c r="A121" s="2">
        <v>440</v>
      </c>
      <c r="B121" s="2">
        <v>5.6000000000000001E-2</v>
      </c>
      <c r="D121" s="2" t="s">
        <v>487</v>
      </c>
      <c r="E121" s="2">
        <v>434.87396915165755</v>
      </c>
      <c r="F121" s="2">
        <v>403.19767361951767</v>
      </c>
      <c r="G121" s="2">
        <v>189140.50374187299</v>
      </c>
      <c r="H121" s="2"/>
      <c r="M121" s="2">
        <v>1136.4894067796611</v>
      </c>
      <c r="N121" s="2">
        <v>2159205.8241525423</v>
      </c>
      <c r="O121" s="2">
        <v>869439.68566249218</v>
      </c>
      <c r="R121" s="2">
        <v>8143.4046610169489</v>
      </c>
      <c r="S121" s="2">
        <v>105050825.62076271</v>
      </c>
      <c r="T121" s="2"/>
      <c r="W121" s="2">
        <v>2.5402542372881354</v>
      </c>
      <c r="X121" s="2">
        <v>12.430084745762711</v>
      </c>
      <c r="Y121" s="2"/>
      <c r="AB121" s="2">
        <v>0</v>
      </c>
    </row>
    <row r="122" spans="1:30">
      <c r="A122" s="2">
        <v>450</v>
      </c>
      <c r="B122" s="2">
        <v>0</v>
      </c>
      <c r="D122" s="2" t="s">
        <v>488</v>
      </c>
      <c r="E122" s="2">
        <v>444.47928833757584</v>
      </c>
      <c r="F122" s="2">
        <v>413.49811056059991</v>
      </c>
      <c r="G122" s="2">
        <v>197594.62879291354</v>
      </c>
      <c r="H122" s="2"/>
      <c r="M122" s="2">
        <v>694.46</v>
      </c>
      <c r="N122" s="2">
        <v>914001.44400000002</v>
      </c>
      <c r="O122" s="2">
        <v>432591.93627254502</v>
      </c>
      <c r="R122" s="2">
        <v>5161.8140000000003</v>
      </c>
      <c r="S122" s="2">
        <v>46326069.505999997</v>
      </c>
      <c r="T122" s="2"/>
      <c r="W122" s="2">
        <v>1.4079999999999999</v>
      </c>
      <c r="X122" s="2">
        <v>4.9279999999999999</v>
      </c>
      <c r="Y122" s="2"/>
      <c r="AB122" s="2">
        <v>0</v>
      </c>
    </row>
    <row r="126" spans="1:30" s="6" customFormat="1">
      <c r="A126" s="6" t="s">
        <v>469</v>
      </c>
      <c r="B126" s="6" t="s">
        <v>1</v>
      </c>
      <c r="C126" s="5" t="s">
        <v>2</v>
      </c>
      <c r="D126" s="6" t="s">
        <v>2</v>
      </c>
      <c r="E126" s="6" t="s">
        <v>35</v>
      </c>
      <c r="F126" s="6" t="s">
        <v>354</v>
      </c>
      <c r="G126" s="6" t="s">
        <v>36</v>
      </c>
      <c r="H126" s="6" t="s">
        <v>37</v>
      </c>
      <c r="K126" s="6" t="s">
        <v>804</v>
      </c>
      <c r="M126" s="6" t="s">
        <v>4</v>
      </c>
      <c r="N126" s="6" t="s">
        <v>5</v>
      </c>
      <c r="O126" s="6" t="s">
        <v>6</v>
      </c>
      <c r="R126" s="6" t="s">
        <v>11</v>
      </c>
      <c r="S126" s="6" t="s">
        <v>3</v>
      </c>
      <c r="T126" s="6" t="s">
        <v>355</v>
      </c>
      <c r="W126" s="6" t="s">
        <v>38</v>
      </c>
      <c r="X126" s="6" t="s">
        <v>39</v>
      </c>
      <c r="Y126" s="6" t="s">
        <v>356</v>
      </c>
      <c r="AB126" s="6" t="s">
        <v>7</v>
      </c>
      <c r="AD126" s="6" t="s">
        <v>494</v>
      </c>
    </row>
    <row r="127" spans="1:30" s="2" customFormat="1">
      <c r="A127" s="2">
        <v>360</v>
      </c>
      <c r="B127" s="2">
        <v>1</v>
      </c>
      <c r="C127" s="5">
        <f>1-B127</f>
        <v>0</v>
      </c>
      <c r="AB127" s="2">
        <v>0</v>
      </c>
    </row>
    <row r="128" spans="1:30">
      <c r="A128" s="2">
        <v>370</v>
      </c>
      <c r="B128" s="2">
        <v>0.97199999999999998</v>
      </c>
      <c r="C128" s="5">
        <f t="shared" ref="C128:C132" si="3">1-B128</f>
        <v>2.8000000000000025E-2</v>
      </c>
      <c r="D128" s="2" t="s">
        <v>489</v>
      </c>
      <c r="E128" s="2">
        <v>367.64732832329844</v>
      </c>
      <c r="F128" s="2">
        <v>364.08941995790371</v>
      </c>
      <c r="G128" s="2">
        <v>135168.59039095402</v>
      </c>
      <c r="H128" s="2">
        <f t="shared" ref="H128:H132" si="4">G128-E128*E128</f>
        <v>4.0323676948319189</v>
      </c>
      <c r="I128" s="2">
        <f t="shared" ref="I128:I132" si="5">E128-2.68*SQRT(H128)/SQRT(500)</f>
        <v>367.40665394688352</v>
      </c>
      <c r="J128" s="2">
        <f t="shared" ref="J128:J132" si="6">E128+2.68*SQRT(H128)/SQRT(500)</f>
        <v>367.88800269971335</v>
      </c>
      <c r="K128" s="2">
        <f t="shared" ref="K128:K132" si="7">E128-3*SQRT(H128)</f>
        <v>361.62310146390087</v>
      </c>
      <c r="L128" s="2">
        <f t="shared" ref="L128:L132" si="8">E128+3*SQRT(H128)</f>
        <v>373.67155518269601</v>
      </c>
      <c r="M128" s="2">
        <v>534.64285714285711</v>
      </c>
      <c r="N128" s="2">
        <v>304966.5</v>
      </c>
      <c r="O128" s="2">
        <f t="shared" ref="O128:O129" si="9">N128-M128*M128</f>
        <v>19123.515306122485</v>
      </c>
      <c r="P128" s="2">
        <f>M128-2.68*SQRT(O128)/SQRT(500)</f>
        <v>518.06861590322899</v>
      </c>
      <c r="Q128" s="2">
        <f>M128+2.68*SQRT(O128)/SQRT(500)</f>
        <v>551.21709838248523</v>
      </c>
      <c r="R128" s="2">
        <v>25747.214285714286</v>
      </c>
      <c r="S128" s="2">
        <v>694422238.21428573</v>
      </c>
      <c r="T128" s="2">
        <f t="shared" ref="T128:T132" si="10">S128-R128*R128</f>
        <v>31503194.739795923</v>
      </c>
      <c r="U128" s="2">
        <f t="shared" ref="U128:U132" si="11">R128-2.68*SQRT(T128)/SQRT(500)</f>
        <v>25074.505513809072</v>
      </c>
      <c r="V128" s="2">
        <f t="shared" ref="V128:V132" si="12">R128+2.68*SQRT(T128)/SQRT(500)</f>
        <v>26419.9230576195</v>
      </c>
      <c r="W128" s="2">
        <v>0</v>
      </c>
      <c r="X128" s="2">
        <v>0</v>
      </c>
      <c r="Y128" s="2"/>
      <c r="AB128" s="2">
        <v>0</v>
      </c>
      <c r="AD128" s="2" t="s">
        <v>496</v>
      </c>
    </row>
    <row r="129" spans="1:30">
      <c r="A129" s="2">
        <v>380</v>
      </c>
      <c r="B129" s="2">
        <v>0.72599999999999998</v>
      </c>
      <c r="C129" s="5">
        <f t="shared" si="3"/>
        <v>0.27400000000000002</v>
      </c>
      <c r="D129" s="2" t="s">
        <v>490</v>
      </c>
      <c r="E129" s="2">
        <v>376.71963044833655</v>
      </c>
      <c r="F129" s="2">
        <v>361.27485474377306</v>
      </c>
      <c r="G129" s="2">
        <v>141927.07833335976</v>
      </c>
      <c r="H129" s="2">
        <f t="shared" si="4"/>
        <v>9.3983682285179384</v>
      </c>
      <c r="I129" s="2">
        <f t="shared" si="5"/>
        <v>376.352199257596</v>
      </c>
      <c r="J129" s="2">
        <f t="shared" si="6"/>
        <v>377.08706163907709</v>
      </c>
      <c r="K129" s="2">
        <f t="shared" si="7"/>
        <v>367.52260299069235</v>
      </c>
      <c r="L129" s="2">
        <f t="shared" si="8"/>
        <v>385.91665790598074</v>
      </c>
      <c r="M129" s="2">
        <v>475.63503649635038</v>
      </c>
      <c r="N129" s="2">
        <v>244029.27007299269</v>
      </c>
      <c r="O129" s="2">
        <f t="shared" si="9"/>
        <v>17800.582130108116</v>
      </c>
      <c r="P129" s="2">
        <f t="shared" ref="P129:P132" si="13">M129-2.68*SQRT(O129)/SQRT(500)</f>
        <v>459.64435789340871</v>
      </c>
      <c r="Q129" s="2">
        <f t="shared" ref="Q129:Q132" si="14">M129+2.68*SQRT(O129)/SQRT(500)</f>
        <v>491.62571509929205</v>
      </c>
      <c r="R129" s="2">
        <v>23365.175182481751</v>
      </c>
      <c r="S129" s="2">
        <v>583807310.34306574</v>
      </c>
      <c r="T129" s="2">
        <f t="shared" si="10"/>
        <v>37875899.035004616</v>
      </c>
      <c r="U129" s="2">
        <f t="shared" si="11"/>
        <v>22627.55758883445</v>
      </c>
      <c r="V129" s="2">
        <f t="shared" si="12"/>
        <v>24102.792776129052</v>
      </c>
      <c r="W129" s="2">
        <v>0</v>
      </c>
      <c r="X129" s="2">
        <v>0</v>
      </c>
      <c r="Y129" s="2"/>
      <c r="AB129" s="2">
        <v>0</v>
      </c>
    </row>
    <row r="130" spans="1:30">
      <c r="A130" s="2">
        <v>390</v>
      </c>
      <c r="B130" s="2">
        <v>0.26400000000000001</v>
      </c>
      <c r="C130" s="5">
        <f t="shared" si="3"/>
        <v>0.73599999999999999</v>
      </c>
      <c r="D130" s="2" t="s">
        <v>491</v>
      </c>
      <c r="E130" s="2">
        <v>385.8955343475472</v>
      </c>
      <c r="F130" s="2">
        <v>366.02393598085405</v>
      </c>
      <c r="G130" s="2">
        <v>148931.8607810766</v>
      </c>
      <c r="H130" s="2">
        <f t="shared" si="4"/>
        <v>16.497351697616978</v>
      </c>
      <c r="I130" s="2">
        <f t="shared" si="5"/>
        <v>385.40872724235464</v>
      </c>
      <c r="J130" s="2">
        <f t="shared" si="6"/>
        <v>386.38234145273975</v>
      </c>
      <c r="K130" s="2">
        <f t="shared" si="7"/>
        <v>373.71045473030409</v>
      </c>
      <c r="L130" s="2">
        <f t="shared" si="8"/>
        <v>398.0806139647903</v>
      </c>
      <c r="M130" s="2">
        <v>398.14673913043481</v>
      </c>
      <c r="N130" s="2">
        <v>170659.75</v>
      </c>
      <c r="O130" s="2">
        <f t="shared" ref="O130:O132" si="15">N130-M130*M130</f>
        <v>12138.924119801493</v>
      </c>
      <c r="P130" s="2">
        <f t="shared" si="13"/>
        <v>384.94169398866705</v>
      </c>
      <c r="Q130" s="2">
        <f t="shared" si="14"/>
        <v>411.35178427220256</v>
      </c>
      <c r="R130" s="2">
        <v>19845.127717391304</v>
      </c>
      <c r="S130" s="2">
        <v>423016165.29619563</v>
      </c>
      <c r="T130" s="2">
        <f t="shared" si="10"/>
        <v>29187071.176623046</v>
      </c>
      <c r="U130" s="2">
        <f t="shared" si="11"/>
        <v>19197.619848683938</v>
      </c>
      <c r="V130" s="2">
        <f t="shared" si="12"/>
        <v>20492.63558609867</v>
      </c>
      <c r="W130" s="2">
        <v>0</v>
      </c>
      <c r="X130" s="2">
        <v>0</v>
      </c>
      <c r="Y130" s="2"/>
      <c r="AB130" s="2">
        <v>0</v>
      </c>
    </row>
    <row r="131" spans="1:30">
      <c r="A131" s="2">
        <v>400</v>
      </c>
      <c r="B131" s="2">
        <v>0.02</v>
      </c>
      <c r="C131" s="5">
        <f t="shared" si="3"/>
        <v>0.98</v>
      </c>
      <c r="D131" s="2" t="s">
        <v>492</v>
      </c>
      <c r="E131" s="2">
        <v>394.93264255387032</v>
      </c>
      <c r="F131" s="2">
        <v>368.12445321198567</v>
      </c>
      <c r="G131" s="2">
        <v>155996.27256969808</v>
      </c>
      <c r="H131" s="2">
        <f t="shared" si="4"/>
        <v>24.480415114987409</v>
      </c>
      <c r="I131" s="2">
        <f t="shared" si="5"/>
        <v>394.33963642654635</v>
      </c>
      <c r="J131" s="2">
        <f t="shared" si="6"/>
        <v>395.5256486811943</v>
      </c>
      <c r="K131" s="2">
        <f t="shared" si="7"/>
        <v>380.08933645196407</v>
      </c>
      <c r="L131" s="2">
        <f t="shared" si="8"/>
        <v>409.77594865577657</v>
      </c>
      <c r="M131" s="2">
        <v>302.05102040816325</v>
      </c>
      <c r="N131" s="2">
        <v>100334.34489795918</v>
      </c>
      <c r="O131" s="2">
        <f t="shared" si="15"/>
        <v>9099.5259683465265</v>
      </c>
      <c r="P131" s="2">
        <f t="shared" si="13"/>
        <v>290.61804745139892</v>
      </c>
      <c r="Q131" s="2">
        <f t="shared" si="14"/>
        <v>313.48399336492758</v>
      </c>
      <c r="R131" s="2">
        <v>15090.669387755102</v>
      </c>
      <c r="S131" s="2">
        <v>250057591.27346939</v>
      </c>
      <c r="T131" s="2">
        <f t="shared" si="10"/>
        <v>22329288.702940434</v>
      </c>
      <c r="U131" s="2">
        <f t="shared" si="11"/>
        <v>14524.316347364218</v>
      </c>
      <c r="V131" s="2">
        <f t="shared" si="12"/>
        <v>15657.022428145987</v>
      </c>
      <c r="W131" s="2">
        <v>0</v>
      </c>
      <c r="X131" s="2">
        <v>0</v>
      </c>
      <c r="Y131" s="2"/>
      <c r="AB131" s="2">
        <v>0</v>
      </c>
    </row>
    <row r="132" spans="1:30">
      <c r="A132" s="2">
        <v>410</v>
      </c>
      <c r="B132" s="2">
        <v>2E-3</v>
      </c>
      <c r="C132" s="5">
        <f t="shared" si="3"/>
        <v>0.998</v>
      </c>
      <c r="D132" s="2" t="s">
        <v>493</v>
      </c>
      <c r="E132" s="2">
        <v>403.35474954296399</v>
      </c>
      <c r="F132" s="2">
        <v>374.34407535204087</v>
      </c>
      <c r="G132" s="2">
        <v>162734.86140839258</v>
      </c>
      <c r="H132" s="2">
        <f t="shared" si="4"/>
        <v>39.807429525360931</v>
      </c>
      <c r="I132" s="2">
        <f t="shared" si="5"/>
        <v>402.59855792462514</v>
      </c>
      <c r="J132" s="2">
        <f t="shared" si="6"/>
        <v>404.11094116130283</v>
      </c>
      <c r="K132" s="2">
        <f t="shared" si="7"/>
        <v>384.42681078227884</v>
      </c>
      <c r="L132" s="2">
        <f t="shared" si="8"/>
        <v>422.28268830364914</v>
      </c>
      <c r="M132" s="2">
        <v>226.1623246492986</v>
      </c>
      <c r="N132" s="2">
        <v>55699.35270541082</v>
      </c>
      <c r="O132" s="2">
        <f t="shared" si="15"/>
        <v>4549.9556146360846</v>
      </c>
      <c r="P132" s="2">
        <f t="shared" si="13"/>
        <v>218.07782080471267</v>
      </c>
      <c r="Q132" s="2">
        <f t="shared" si="14"/>
        <v>234.24682849388452</v>
      </c>
      <c r="R132" s="2">
        <v>11307.827655310621</v>
      </c>
      <c r="S132" s="2">
        <v>139235510.37675351</v>
      </c>
      <c r="T132" s="2">
        <f t="shared" si="10"/>
        <v>11368544.094545826</v>
      </c>
      <c r="U132" s="2">
        <f t="shared" si="11"/>
        <v>10903.715217727549</v>
      </c>
      <c r="V132" s="2">
        <f t="shared" si="12"/>
        <v>11711.940092893692</v>
      </c>
      <c r="W132" s="2">
        <v>0</v>
      </c>
      <c r="X132" s="2">
        <v>0</v>
      </c>
      <c r="Y132" s="2"/>
      <c r="AB132" s="2">
        <v>0</v>
      </c>
    </row>
    <row r="135" spans="1:30" s="7" customFormat="1">
      <c r="A135" s="7" t="s">
        <v>469</v>
      </c>
      <c r="B135" s="7" t="s">
        <v>1</v>
      </c>
      <c r="C135" s="5" t="s">
        <v>2</v>
      </c>
      <c r="D135" s="7" t="s">
        <v>2</v>
      </c>
      <c r="E135" s="7" t="s">
        <v>35</v>
      </c>
      <c r="F135" s="7" t="s">
        <v>354</v>
      </c>
      <c r="G135" s="7" t="s">
        <v>36</v>
      </c>
      <c r="H135" s="7" t="s">
        <v>37</v>
      </c>
      <c r="M135" s="7" t="s">
        <v>4</v>
      </c>
      <c r="N135" s="7" t="s">
        <v>5</v>
      </c>
      <c r="O135" s="7" t="s">
        <v>6</v>
      </c>
      <c r="R135" s="7" t="s">
        <v>11</v>
      </c>
      <c r="S135" s="7" t="s">
        <v>3</v>
      </c>
      <c r="T135" s="7" t="s">
        <v>355</v>
      </c>
      <c r="W135" s="7" t="s">
        <v>38</v>
      </c>
      <c r="X135" s="7" t="s">
        <v>39</v>
      </c>
      <c r="Y135" s="7" t="s">
        <v>356</v>
      </c>
      <c r="AB135" s="7" t="s">
        <v>7</v>
      </c>
      <c r="AD135" s="7" t="s">
        <v>494</v>
      </c>
    </row>
    <row r="136" spans="1:30">
      <c r="B136">
        <v>1</v>
      </c>
      <c r="C136" s="5">
        <v>0</v>
      </c>
      <c r="AD136" s="2"/>
    </row>
    <row r="137" spans="1:30">
      <c r="A137" s="2">
        <v>370</v>
      </c>
      <c r="B137" s="2">
        <v>0.79600000000000004</v>
      </c>
      <c r="C137" s="5">
        <f>1-B137</f>
        <v>0.20399999999999996</v>
      </c>
      <c r="D137" s="2" t="s">
        <v>501</v>
      </c>
      <c r="E137" s="2">
        <v>367.58979052593349</v>
      </c>
      <c r="F137" s="2">
        <v>360.20429477891918</v>
      </c>
      <c r="G137" s="2">
        <v>135127.46027146434</v>
      </c>
      <c r="H137" s="2">
        <f t="shared" ref="H137" si="16">G137-E137*E137</f>
        <v>5.2061725646781269</v>
      </c>
      <c r="I137" s="2">
        <f t="shared" ref="I137" si="17">E137-2.68*SQRT(H137)/SQRT(500)</f>
        <v>367.3163209158173</v>
      </c>
      <c r="J137" s="2">
        <f t="shared" ref="J137" si="18">E137+2.68*SQRT(H137)/SQRT(500)</f>
        <v>367.86326013604969</v>
      </c>
      <c r="K137" s="2">
        <f t="shared" ref="K137" si="19">E137-3*SQRT(H137)</f>
        <v>360.74467890652926</v>
      </c>
      <c r="L137" s="2">
        <f t="shared" ref="L137" si="20">E137+3*SQRT(H137)</f>
        <v>374.43490214533773</v>
      </c>
      <c r="M137" s="2">
        <v>2499.2647058823532</v>
      </c>
      <c r="N137" s="2">
        <v>8392545.1470588241</v>
      </c>
      <c r="O137" s="2">
        <f t="shared" ref="O137" si="21">N137-M137*M137</f>
        <v>2146221.0769896191</v>
      </c>
      <c r="P137" s="2">
        <f>M137-2.68*SQRT(O137)/SQRT(500)</f>
        <v>2323.6798644901064</v>
      </c>
      <c r="Q137" s="2">
        <f>M137+2.68*SQRT(O137)/SQRT(500)</f>
        <v>2674.8495472745999</v>
      </c>
      <c r="R137" s="2">
        <v>107592.99019607843</v>
      </c>
      <c r="S137" s="2">
        <v>135248177.10784313</v>
      </c>
      <c r="T137" s="2">
        <f t="shared" ref="T137" si="22">S137-R137*R137</f>
        <v>-11441003362.225586</v>
      </c>
      <c r="U137" s="2" t="e">
        <f t="shared" ref="U137" si="23">R137-2.68*SQRT(T137)/SQRT(500)</f>
        <v>#NUM!</v>
      </c>
      <c r="V137" s="2" t="e">
        <f t="shared" ref="V137" si="24">R137+2.68*SQRT(T137)/SQRT(500)</f>
        <v>#NUM!</v>
      </c>
      <c r="W137" s="2">
        <v>2.6372549019607843</v>
      </c>
      <c r="X137" s="2">
        <v>10.852941176470589</v>
      </c>
      <c r="Y137" s="2">
        <f t="shared" ref="Y137" si="25">X137-W137*W137</f>
        <v>3.8978277585544028</v>
      </c>
      <c r="Z137" s="2">
        <f t="shared" ref="Z137" si="26">W137-2.68*SQRT(Y137)/SQRT(500)</f>
        <v>2.40062963664433</v>
      </c>
      <c r="AA137" s="2">
        <f t="shared" ref="AA137" si="27">W137+2.68*SQRT(Y137)/SQRT(500)</f>
        <v>2.8738801672772385</v>
      </c>
      <c r="AB137" s="2">
        <v>0</v>
      </c>
      <c r="AD137" s="2" t="s">
        <v>383</v>
      </c>
    </row>
    <row r="138" spans="1:30">
      <c r="A138" s="2">
        <v>380</v>
      </c>
      <c r="B138" s="2">
        <v>0.11799999999999999</v>
      </c>
      <c r="C138" s="5">
        <f t="shared" ref="C138:C141" si="28">1-B138</f>
        <v>0.88200000000000001</v>
      </c>
      <c r="D138" s="2" t="s">
        <v>502</v>
      </c>
      <c r="E138" s="2">
        <v>376.95691392407008</v>
      </c>
      <c r="F138" s="2">
        <v>353.2570711622833</v>
      </c>
      <c r="G138" s="2">
        <v>142106.64947623303</v>
      </c>
      <c r="H138" s="2">
        <f t="shared" ref="H138:H141" si="29">G138-E138*E138</f>
        <v>10.134521074243821</v>
      </c>
      <c r="I138" s="2">
        <f t="shared" ref="I138:I141" si="30">E138-2.68*SQRT(H138)/SQRT(500)</f>
        <v>376.57536396885149</v>
      </c>
      <c r="J138" s="2">
        <f t="shared" ref="J138:J141" si="31">E138+2.68*SQRT(H138)/SQRT(500)</f>
        <v>377.33846387928867</v>
      </c>
      <c r="K138" s="2">
        <f t="shared" ref="K138:K141" si="32">E138-3*SQRT(H138)</f>
        <v>367.40648515525584</v>
      </c>
      <c r="L138" s="2">
        <f t="shared" ref="L138:L141" si="33">E138+3*SQRT(H138)</f>
        <v>386.50734269288432</v>
      </c>
      <c r="M138" s="2">
        <v>1775.7482993197279</v>
      </c>
      <c r="N138" s="2">
        <v>4789515.6893424038</v>
      </c>
      <c r="O138" s="2">
        <f t="shared" ref="O138:O141" si="34">N138-M138*M138</f>
        <v>1636233.6668054978</v>
      </c>
      <c r="P138" s="2">
        <f t="shared" ref="P138:P141" si="35">M138-2.68*SQRT(O138)/SQRT(500)</f>
        <v>1622.4376037472155</v>
      </c>
      <c r="Q138" s="2">
        <f t="shared" ref="Q138:Q141" si="36">M138+2.68*SQRT(O138)/SQRT(500)</f>
        <v>1929.0589948922404</v>
      </c>
      <c r="R138" s="2">
        <v>77661.172335600902</v>
      </c>
      <c r="S138" s="2">
        <v>-38679760.346938774</v>
      </c>
      <c r="T138" s="2">
        <f t="shared" ref="T138:T141" si="37">S138-R138*R138</f>
        <v>-6069937448.8868418</v>
      </c>
      <c r="U138" s="2" t="e">
        <f t="shared" ref="U138:U141" si="38">R138-2.68*SQRT(T138)/SQRT(500)</f>
        <v>#NUM!</v>
      </c>
      <c r="V138" s="2" t="e">
        <f t="shared" ref="V138:V141" si="39">R138+2.68*SQRT(T138)/SQRT(500)</f>
        <v>#NUM!</v>
      </c>
      <c r="W138" s="2">
        <v>1.691609977324263</v>
      </c>
      <c r="X138" s="2">
        <v>5.5827664399092969</v>
      </c>
      <c r="Y138" s="2">
        <f t="shared" ref="Y138:Y141" si="40">X138-W138*W138</f>
        <v>2.7212221245263035</v>
      </c>
      <c r="Z138" s="2">
        <f t="shared" ref="Z138:Z141" si="41">W138-2.68*SQRT(Y138)/SQRT(500)</f>
        <v>1.4938985422113809</v>
      </c>
      <c r="AA138" s="2">
        <f t="shared" ref="AA138:AA141" si="42">W138+2.68*SQRT(Y138)/SQRT(500)</f>
        <v>1.8893214124371451</v>
      </c>
      <c r="AB138" s="2">
        <v>0</v>
      </c>
    </row>
    <row r="139" spans="1:30">
      <c r="A139" s="2">
        <v>390</v>
      </c>
      <c r="B139" s="2">
        <v>0</v>
      </c>
      <c r="C139" s="5">
        <f t="shared" si="28"/>
        <v>1</v>
      </c>
      <c r="D139" s="2" t="s">
        <v>503</v>
      </c>
      <c r="E139" s="2">
        <v>386.25461306297831</v>
      </c>
      <c r="F139" s="2">
        <v>361.11371195308527</v>
      </c>
      <c r="G139" s="2">
        <v>149206.82086483008</v>
      </c>
      <c r="H139" s="2">
        <f t="shared" si="29"/>
        <v>14.194752398994751</v>
      </c>
      <c r="I139" s="2">
        <f t="shared" si="30"/>
        <v>385.8030548947861</v>
      </c>
      <c r="J139" s="2">
        <f t="shared" si="31"/>
        <v>386.70617123117052</v>
      </c>
      <c r="K139" s="2">
        <f t="shared" si="32"/>
        <v>374.95183590022077</v>
      </c>
      <c r="L139" s="2">
        <f t="shared" si="33"/>
        <v>397.55739022573584</v>
      </c>
      <c r="M139" s="2">
        <v>660.226</v>
      </c>
      <c r="N139" s="2">
        <v>717653.47400000005</v>
      </c>
      <c r="O139" s="2">
        <f t="shared" si="34"/>
        <v>281755.10292400006</v>
      </c>
      <c r="P139" s="2">
        <f t="shared" si="35"/>
        <v>596.60716864887661</v>
      </c>
      <c r="Q139" s="2">
        <f t="shared" si="36"/>
        <v>723.84483135112339</v>
      </c>
      <c r="R139" s="2">
        <v>30696.412</v>
      </c>
      <c r="S139" s="2">
        <v>148814286.89199999</v>
      </c>
      <c r="T139" s="2">
        <f t="shared" si="37"/>
        <v>-793455422.781744</v>
      </c>
      <c r="U139" s="2" t="e">
        <f t="shared" si="38"/>
        <v>#NUM!</v>
      </c>
      <c r="V139" s="2" t="e">
        <f t="shared" si="39"/>
        <v>#NUM!</v>
      </c>
      <c r="W139" s="2">
        <v>0.35599999999999998</v>
      </c>
      <c r="X139" s="2">
        <v>0.59199999999999997</v>
      </c>
      <c r="Y139" s="2">
        <f t="shared" si="40"/>
        <v>0.46526400000000001</v>
      </c>
      <c r="Z139" s="2">
        <f t="shared" si="41"/>
        <v>0.27424778714187609</v>
      </c>
      <c r="AA139" s="2">
        <f t="shared" si="42"/>
        <v>0.43775221285812388</v>
      </c>
      <c r="AB139" s="2">
        <v>0</v>
      </c>
    </row>
    <row r="140" spans="1:30">
      <c r="A140" s="2">
        <v>400</v>
      </c>
      <c r="B140" s="2">
        <v>0</v>
      </c>
      <c r="C140" s="5">
        <f t="shared" si="28"/>
        <v>1</v>
      </c>
      <c r="D140" s="2" t="s">
        <v>504</v>
      </c>
      <c r="E140" s="2">
        <v>394.52416441841979</v>
      </c>
      <c r="F140" s="2">
        <v>368.29436575059094</v>
      </c>
      <c r="G140" s="2">
        <v>155680.95002760045</v>
      </c>
      <c r="H140" s="2">
        <f t="shared" si="29"/>
        <v>31.633717548131244</v>
      </c>
      <c r="I140" s="2">
        <f t="shared" si="30"/>
        <v>393.85006351659916</v>
      </c>
      <c r="J140" s="2">
        <f t="shared" si="31"/>
        <v>395.19826532024041</v>
      </c>
      <c r="K140" s="2">
        <f t="shared" si="32"/>
        <v>377.65100650612663</v>
      </c>
      <c r="L140" s="2">
        <f t="shared" si="33"/>
        <v>411.39732233071294</v>
      </c>
      <c r="M140" s="2">
        <v>340.77800000000002</v>
      </c>
      <c r="N140" s="2">
        <v>152984.04999999999</v>
      </c>
      <c r="O140" s="2">
        <f t="shared" si="34"/>
        <v>36854.404715999975</v>
      </c>
      <c r="P140" s="2">
        <f t="shared" si="35"/>
        <v>317.76917228400379</v>
      </c>
      <c r="Q140" s="2">
        <f t="shared" si="36"/>
        <v>363.78682771599625</v>
      </c>
      <c r="R140" s="2">
        <v>16773.513999999999</v>
      </c>
      <c r="S140" s="2">
        <v>240823282.28200001</v>
      </c>
      <c r="T140" s="2">
        <f t="shared" si="37"/>
        <v>-40527489.626195967</v>
      </c>
      <c r="U140" s="2" t="e">
        <f t="shared" si="38"/>
        <v>#NUM!</v>
      </c>
      <c r="V140" s="2" t="e">
        <f t="shared" si="39"/>
        <v>#NUM!</v>
      </c>
      <c r="W140" s="2">
        <v>4.2000000000000003E-2</v>
      </c>
      <c r="X140" s="2">
        <v>0.05</v>
      </c>
      <c r="Y140" s="2">
        <f t="shared" si="40"/>
        <v>4.8236000000000001E-2</v>
      </c>
      <c r="Z140" s="2">
        <f t="shared" si="41"/>
        <v>1.5676996888652692E-2</v>
      </c>
      <c r="AA140" s="2">
        <f t="shared" si="42"/>
        <v>6.8323003111347314E-2</v>
      </c>
      <c r="AB140" s="2">
        <v>0</v>
      </c>
    </row>
    <row r="141" spans="1:30">
      <c r="A141" s="2">
        <v>410</v>
      </c>
      <c r="B141" s="2">
        <v>0</v>
      </c>
      <c r="C141" s="5">
        <f t="shared" si="28"/>
        <v>1</v>
      </c>
      <c r="D141" s="2" t="s">
        <v>505</v>
      </c>
      <c r="E141" s="2">
        <v>403.08969258965556</v>
      </c>
      <c r="F141" s="2">
        <v>366.01591583104249</v>
      </c>
      <c r="G141" s="2">
        <v>162524.3857956506</v>
      </c>
      <c r="H141" s="2">
        <f t="shared" si="29"/>
        <v>43.085523627582006</v>
      </c>
      <c r="I141" s="2">
        <f t="shared" si="30"/>
        <v>402.30298112424686</v>
      </c>
      <c r="J141" s="2">
        <f t="shared" si="31"/>
        <v>403.87640405506426</v>
      </c>
      <c r="K141" s="2">
        <f t="shared" si="32"/>
        <v>383.39782338817452</v>
      </c>
      <c r="L141" s="2">
        <f t="shared" si="33"/>
        <v>422.7815617911366</v>
      </c>
      <c r="M141" s="2">
        <v>233.39400000000001</v>
      </c>
      <c r="N141" s="2">
        <v>60854.53</v>
      </c>
      <c r="O141" s="2">
        <f t="shared" si="34"/>
        <v>6381.7707639999935</v>
      </c>
      <c r="P141" s="2">
        <f t="shared" si="35"/>
        <v>223.81940545658946</v>
      </c>
      <c r="Q141" s="2">
        <f t="shared" si="36"/>
        <v>242.96859454341055</v>
      </c>
      <c r="R141" s="2">
        <v>11648.976000000001</v>
      </c>
      <c r="S141" s="2">
        <v>150611550.36399999</v>
      </c>
      <c r="T141" s="2">
        <f t="shared" si="37"/>
        <v>14912908.515423983</v>
      </c>
      <c r="U141" s="2">
        <f t="shared" si="38"/>
        <v>11186.135910722545</v>
      </c>
      <c r="V141" s="2">
        <f t="shared" si="39"/>
        <v>12111.816089277456</v>
      </c>
      <c r="W141" s="2">
        <v>4.0000000000000001E-3</v>
      </c>
      <c r="X141" s="2">
        <v>4.0000000000000001E-3</v>
      </c>
      <c r="Y141" s="2">
        <f t="shared" si="40"/>
        <v>3.9839999999999997E-3</v>
      </c>
      <c r="Z141" s="2">
        <f t="shared" si="41"/>
        <v>-3.5650091341650082E-3</v>
      </c>
      <c r="AA141" s="2">
        <f t="shared" si="42"/>
        <v>1.1565009134165008E-2</v>
      </c>
      <c r="AB141" s="2">
        <v>0</v>
      </c>
    </row>
    <row r="142" spans="1:30" s="2" customFormat="1">
      <c r="C142" s="5"/>
    </row>
    <row r="143" spans="1:30" s="2" customFormat="1">
      <c r="C143" s="5"/>
    </row>
    <row r="144" spans="1:30" s="8" customFormat="1">
      <c r="A144" s="8" t="s">
        <v>469</v>
      </c>
      <c r="B144" s="8" t="s">
        <v>1</v>
      </c>
      <c r="C144" s="5" t="s">
        <v>2</v>
      </c>
      <c r="D144" s="8" t="s">
        <v>2</v>
      </c>
      <c r="E144" s="8" t="s">
        <v>35</v>
      </c>
      <c r="F144" s="8" t="s">
        <v>354</v>
      </c>
      <c r="G144" s="8" t="s">
        <v>36</v>
      </c>
      <c r="H144" s="8" t="s">
        <v>37</v>
      </c>
      <c r="M144" s="8" t="s">
        <v>4</v>
      </c>
      <c r="N144" s="8" t="s">
        <v>5</v>
      </c>
      <c r="O144" s="8" t="s">
        <v>6</v>
      </c>
      <c r="R144" s="8" t="s">
        <v>11</v>
      </c>
      <c r="S144" s="8" t="s">
        <v>3</v>
      </c>
      <c r="T144" s="8" t="s">
        <v>355</v>
      </c>
      <c r="W144" s="8" t="s">
        <v>38</v>
      </c>
      <c r="X144" s="8" t="s">
        <v>39</v>
      </c>
      <c r="Y144" s="8" t="s">
        <v>356</v>
      </c>
      <c r="AB144" s="8" t="s">
        <v>7</v>
      </c>
      <c r="AD144" s="8" t="s">
        <v>494</v>
      </c>
    </row>
    <row r="145" spans="1:30" s="2" customFormat="1">
      <c r="C145" s="5"/>
    </row>
    <row r="146" spans="1:30" s="2" customFormat="1">
      <c r="A146" s="2">
        <v>370</v>
      </c>
      <c r="C146" s="5"/>
      <c r="AD146" s="2" t="s">
        <v>468</v>
      </c>
    </row>
    <row r="147" spans="1:30" s="2" customFormat="1">
      <c r="A147" s="2">
        <v>380</v>
      </c>
      <c r="C147" s="5"/>
    </row>
    <row r="148" spans="1:30" s="2" customFormat="1">
      <c r="A148" s="2">
        <v>390</v>
      </c>
      <c r="C148" s="5"/>
    </row>
    <row r="149" spans="1:30" s="2" customFormat="1">
      <c r="A149" s="2">
        <v>400</v>
      </c>
      <c r="C149" s="5"/>
    </row>
    <row r="150" spans="1:30" s="2" customFormat="1">
      <c r="A150" s="2">
        <v>410</v>
      </c>
      <c r="C150" s="5"/>
    </row>
    <row r="153" spans="1:30" s="7" customFormat="1">
      <c r="A153" s="7" t="s">
        <v>469</v>
      </c>
      <c r="B153" s="7" t="s">
        <v>1</v>
      </c>
      <c r="C153" s="5" t="s">
        <v>2</v>
      </c>
      <c r="D153" s="7" t="s">
        <v>2</v>
      </c>
      <c r="E153" s="7" t="s">
        <v>35</v>
      </c>
      <c r="F153" s="7" t="s">
        <v>354</v>
      </c>
      <c r="G153" s="7" t="s">
        <v>36</v>
      </c>
      <c r="H153" s="7" t="s">
        <v>37</v>
      </c>
      <c r="M153" s="7" t="s">
        <v>4</v>
      </c>
      <c r="N153" s="7" t="s">
        <v>5</v>
      </c>
      <c r="O153" s="7" t="s">
        <v>6</v>
      </c>
      <c r="R153" s="7" t="s">
        <v>11</v>
      </c>
      <c r="S153" s="7" t="s">
        <v>3</v>
      </c>
      <c r="T153" s="7" t="s">
        <v>355</v>
      </c>
      <c r="W153" s="7" t="s">
        <v>38</v>
      </c>
      <c r="X153" s="7" t="s">
        <v>39</v>
      </c>
      <c r="Y153" s="7" t="s">
        <v>356</v>
      </c>
      <c r="AB153" s="7" t="s">
        <v>7</v>
      </c>
      <c r="AD153" s="7" t="s">
        <v>494</v>
      </c>
    </row>
    <row r="154" spans="1:30">
      <c r="A154" s="2">
        <v>360</v>
      </c>
      <c r="B154" s="2">
        <v>0.998</v>
      </c>
      <c r="C154" s="5">
        <f>1-B154</f>
        <v>2.0000000000000018E-3</v>
      </c>
      <c r="D154" s="2" t="s">
        <v>506</v>
      </c>
      <c r="E154" s="2">
        <v>354.34553516684394</v>
      </c>
      <c r="F154" s="2">
        <v>354.34553516684394</v>
      </c>
      <c r="G154" s="2">
        <v>125560.75829267704</v>
      </c>
      <c r="H154" s="2">
        <f t="shared" ref="H154" si="43">G154-E154*E154</f>
        <v>0</v>
      </c>
      <c r="I154" s="2">
        <f t="shared" ref="I154" si="44">E154-2.68*SQRT(H154)/SQRT(500)</f>
        <v>354.34553516684394</v>
      </c>
      <c r="J154" s="2">
        <f t="shared" ref="J154" si="45">E154+2.68*SQRT(H154)/SQRT(500)</f>
        <v>354.34553516684394</v>
      </c>
      <c r="K154" s="2">
        <f t="shared" ref="K154" si="46">E154-3*SQRT(H154)</f>
        <v>354.34553516684394</v>
      </c>
      <c r="L154" s="2">
        <f t="shared" ref="L154" si="47">E154+3*SQRT(H154)</f>
        <v>354.34553516684394</v>
      </c>
      <c r="M154" s="2">
        <v>3986</v>
      </c>
      <c r="N154" s="2">
        <v>15888196</v>
      </c>
      <c r="O154" s="2">
        <f t="shared" ref="O154" si="48">N154-M154*M154</f>
        <v>0</v>
      </c>
      <c r="P154" s="2">
        <f>M154-2.68*SQRT(O154)/SQRT(500)</f>
        <v>3986</v>
      </c>
      <c r="Q154" s="2">
        <f>M154+2.68*SQRT(O154)/SQRT(500)</f>
        <v>3986</v>
      </c>
      <c r="R154" s="2">
        <v>176221</v>
      </c>
      <c r="S154" s="2">
        <v>989069769</v>
      </c>
      <c r="T154" s="2">
        <f t="shared" ref="T154" si="49">S154-R154*R154</f>
        <v>-30064771072</v>
      </c>
      <c r="U154" s="2" t="e">
        <f t="shared" ref="U154" si="50">R154-2.68*SQRT(T154)/SQRT(500)</f>
        <v>#NUM!</v>
      </c>
      <c r="V154" s="2" t="e">
        <f t="shared" ref="V154" si="51">R154+2.68*SQRT(T154)/SQRT(500)</f>
        <v>#NUM!</v>
      </c>
      <c r="W154" s="2">
        <v>4</v>
      </c>
      <c r="X154" s="2">
        <v>16</v>
      </c>
      <c r="Y154" s="2">
        <f t="shared" ref="Y154" si="52">X154-W154*W154</f>
        <v>0</v>
      </c>
      <c r="Z154" s="2">
        <f t="shared" ref="Z154" si="53">W154-2.68*SQRT(Y154)/SQRT(500)</f>
        <v>4</v>
      </c>
      <c r="AA154" s="2">
        <f t="shared" ref="AA154" si="54">W154+2.68*SQRT(Y154)/SQRT(500)</f>
        <v>4</v>
      </c>
      <c r="AB154" s="2">
        <v>0</v>
      </c>
      <c r="AD154" s="2" t="s">
        <v>512</v>
      </c>
    </row>
    <row r="155" spans="1:30">
      <c r="A155" s="2">
        <v>370</v>
      </c>
      <c r="B155" s="2">
        <v>0.874</v>
      </c>
      <c r="C155" s="5">
        <f t="shared" ref="C155:C159" si="55">1-B155</f>
        <v>0.126</v>
      </c>
      <c r="D155" s="2" t="s">
        <v>507</v>
      </c>
      <c r="E155" s="2">
        <v>367.49048142302507</v>
      </c>
      <c r="F155" s="2">
        <v>356.10128324579267</v>
      </c>
      <c r="G155" s="2">
        <v>135055.92798636379</v>
      </c>
      <c r="H155" s="2">
        <f t="shared" ref="H155:H159" si="56">G155-E155*E155</f>
        <v>6.6740498370490968</v>
      </c>
      <c r="I155" s="2">
        <f t="shared" ref="I155:I159" si="57">E155-2.68*SQRT(H155)/SQRT(500)</f>
        <v>367.18085036660591</v>
      </c>
      <c r="J155" s="2">
        <f t="shared" ref="J155:J159" si="58">E155+2.68*SQRT(H155)/SQRT(500)</f>
        <v>367.80011247944424</v>
      </c>
      <c r="K155" s="2">
        <f t="shared" ref="K155:K159" si="59">E155-3*SQRT(H155)</f>
        <v>359.74022668311864</v>
      </c>
      <c r="L155" s="2">
        <f t="shared" ref="L155:L159" si="60">E155+3*SQRT(H155)</f>
        <v>375.24073616293151</v>
      </c>
      <c r="M155" s="2">
        <v>2060.0158730158732</v>
      </c>
      <c r="N155" s="2">
        <v>6089866.3015873013</v>
      </c>
      <c r="O155" s="2">
        <f t="shared" ref="O155:O159" si="61">N155-M155*M155</f>
        <v>1846200.9045099514</v>
      </c>
      <c r="P155" s="2">
        <f t="shared" ref="P155:P159" si="62">M155-2.68*SQRT(O155)/SQRT(500)</f>
        <v>1897.1653073026878</v>
      </c>
      <c r="Q155" s="2">
        <f t="shared" ref="Q155:Q159" si="63">M155+2.68*SQRT(O155)/SQRT(500)</f>
        <v>2222.8664387290587</v>
      </c>
      <c r="R155" s="2">
        <v>93151.380952380947</v>
      </c>
      <c r="S155" s="2">
        <v>1851351541.0634921</v>
      </c>
      <c r="T155" s="2">
        <f t="shared" ref="T155:T159" si="64">S155-R155*R155</f>
        <v>-6825828232.2721081</v>
      </c>
      <c r="U155" s="2" t="e">
        <f t="shared" ref="U155:U159" si="65">R155-2.68*SQRT(T155)/SQRT(500)</f>
        <v>#NUM!</v>
      </c>
      <c r="V155" s="2" t="e">
        <f t="shared" ref="V155:V159" si="66">R155+2.68*SQRT(T155)/SQRT(500)</f>
        <v>#NUM!</v>
      </c>
      <c r="W155" s="2">
        <v>1.3809523809523809</v>
      </c>
      <c r="X155" s="2">
        <v>3.3809523809523809</v>
      </c>
      <c r="Y155" s="2">
        <f t="shared" ref="Y155:Y159" si="67">X155-W155*W155</f>
        <v>1.473922902494331</v>
      </c>
      <c r="Z155" s="2">
        <f t="shared" ref="Z155:Z159" si="68">W155-2.68*SQRT(Y155)/SQRT(500)</f>
        <v>1.2354442790825861</v>
      </c>
      <c r="AA155" s="2">
        <f t="shared" ref="AA155:AA159" si="69">W155+2.68*SQRT(Y155)/SQRT(500)</f>
        <v>1.5264604828221757</v>
      </c>
      <c r="AB155" s="2">
        <v>0</v>
      </c>
      <c r="AD155" s="2" t="s">
        <v>383</v>
      </c>
    </row>
    <row r="156" spans="1:30">
      <c r="A156" s="2">
        <v>380</v>
      </c>
      <c r="B156" s="2">
        <v>0.25600000000000001</v>
      </c>
      <c r="C156" s="5">
        <f t="shared" si="55"/>
        <v>0.74399999999999999</v>
      </c>
      <c r="D156" s="2" t="s">
        <v>508</v>
      </c>
      <c r="E156" s="2">
        <v>376.90828234827626</v>
      </c>
      <c r="F156" s="2">
        <v>363.15044246229621</v>
      </c>
      <c r="G156" s="2">
        <v>142069.6718894433</v>
      </c>
      <c r="H156" s="2">
        <f t="shared" si="56"/>
        <v>9.8185867153515574</v>
      </c>
      <c r="I156" s="2">
        <f t="shared" si="57"/>
        <v>376.53272671398395</v>
      </c>
      <c r="J156" s="2">
        <f t="shared" si="58"/>
        <v>377.28383798256857</v>
      </c>
      <c r="K156" s="2">
        <f t="shared" si="59"/>
        <v>367.50789509890382</v>
      </c>
      <c r="L156" s="2">
        <f t="shared" si="60"/>
        <v>386.3086695976487</v>
      </c>
      <c r="M156" s="2">
        <v>1749.7311827956989</v>
      </c>
      <c r="N156" s="2">
        <v>4912706.2741935486</v>
      </c>
      <c r="O156" s="2">
        <f t="shared" si="61"/>
        <v>1851147.062145913</v>
      </c>
      <c r="P156" s="2">
        <f t="shared" si="62"/>
        <v>1586.6626164859604</v>
      </c>
      <c r="Q156" s="2">
        <f t="shared" si="63"/>
        <v>1912.7997491054375</v>
      </c>
      <c r="R156" s="2">
        <v>78647.422043010753</v>
      </c>
      <c r="S156" s="2">
        <v>1539587220.3575268</v>
      </c>
      <c r="T156" s="2">
        <f t="shared" si="64"/>
        <v>-4645829773.6539268</v>
      </c>
      <c r="U156" s="2" t="e">
        <f t="shared" si="65"/>
        <v>#NUM!</v>
      </c>
      <c r="V156" s="2" t="e">
        <f t="shared" si="66"/>
        <v>#NUM!</v>
      </c>
      <c r="W156" s="2">
        <v>1.1102150537634408</v>
      </c>
      <c r="X156" s="2">
        <v>2.663978494623656</v>
      </c>
      <c r="Y156" s="2">
        <f t="shared" si="67"/>
        <v>1.4314010290206964</v>
      </c>
      <c r="Z156" s="2">
        <f t="shared" si="68"/>
        <v>0.96682122718197139</v>
      </c>
      <c r="AA156" s="2">
        <f t="shared" si="69"/>
        <v>1.2536088803449101</v>
      </c>
      <c r="AB156" s="2">
        <v>0</v>
      </c>
    </row>
    <row r="157" spans="1:30">
      <c r="A157" s="2">
        <v>390</v>
      </c>
      <c r="B157" s="2">
        <v>1.4E-2</v>
      </c>
      <c r="C157" s="5">
        <f t="shared" si="55"/>
        <v>0.98599999999999999</v>
      </c>
      <c r="D157" s="2" t="s">
        <v>509</v>
      </c>
      <c r="E157" s="2">
        <v>386.06539136698353</v>
      </c>
      <c r="F157" s="2">
        <v>367.02993952476248</v>
      </c>
      <c r="G157" s="2">
        <v>149062.47494452563</v>
      </c>
      <c r="H157" s="2">
        <f t="shared" si="56"/>
        <v>15.988533183466643</v>
      </c>
      <c r="I157" s="2">
        <f t="shared" si="57"/>
        <v>385.58615021529278</v>
      </c>
      <c r="J157" s="2">
        <f t="shared" si="58"/>
        <v>386.54463251867429</v>
      </c>
      <c r="K157" s="2">
        <f t="shared" si="59"/>
        <v>374.06969219389657</v>
      </c>
      <c r="L157" s="2">
        <f t="shared" si="60"/>
        <v>398.0610905400705</v>
      </c>
      <c r="M157" s="2">
        <v>730.62474645030431</v>
      </c>
      <c r="N157" s="2">
        <v>991527.50912778906</v>
      </c>
      <c r="O157" s="2">
        <f t="shared" si="61"/>
        <v>457714.98900221754</v>
      </c>
      <c r="P157" s="2">
        <f t="shared" si="62"/>
        <v>649.53846971978066</v>
      </c>
      <c r="Q157" s="2">
        <f t="shared" si="63"/>
        <v>811.71102318082797</v>
      </c>
      <c r="R157" s="2">
        <v>34256.902636916835</v>
      </c>
      <c r="S157" s="2">
        <v>865713601.63286006</v>
      </c>
      <c r="T157" s="2">
        <f t="shared" si="64"/>
        <v>-307821776.64233959</v>
      </c>
      <c r="U157" s="2" t="e">
        <f t="shared" si="65"/>
        <v>#NUM!</v>
      </c>
      <c r="V157" s="2" t="e">
        <f t="shared" si="66"/>
        <v>#NUM!</v>
      </c>
      <c r="W157" s="2">
        <v>0.28397565922920892</v>
      </c>
      <c r="X157" s="2">
        <v>0.40973630831643004</v>
      </c>
      <c r="Y157" s="2">
        <f t="shared" si="67"/>
        <v>0.32909413328176623</v>
      </c>
      <c r="Z157" s="2">
        <f t="shared" si="68"/>
        <v>0.21521977652986518</v>
      </c>
      <c r="AA157" s="2">
        <f t="shared" si="69"/>
        <v>0.35273154192855266</v>
      </c>
      <c r="AB157" s="2">
        <v>0</v>
      </c>
    </row>
    <row r="158" spans="1:30">
      <c r="A158" s="2">
        <v>400</v>
      </c>
      <c r="B158" s="2">
        <v>0</v>
      </c>
      <c r="C158" s="5">
        <f t="shared" si="55"/>
        <v>1</v>
      </c>
      <c r="D158" s="2" t="s">
        <v>510</v>
      </c>
      <c r="E158" s="2">
        <v>394.60395069892894</v>
      </c>
      <c r="F158" s="2">
        <v>363.07761229360096</v>
      </c>
      <c r="G158" s="2">
        <v>155741.02677282144</v>
      </c>
      <c r="H158" s="2">
        <f t="shared" si="56"/>
        <v>28.748865618690616</v>
      </c>
      <c r="I158" s="2">
        <f t="shared" si="57"/>
        <v>393.96132195319825</v>
      </c>
      <c r="J158" s="2">
        <f t="shared" si="58"/>
        <v>395.24657944465963</v>
      </c>
      <c r="K158" s="2">
        <f t="shared" si="59"/>
        <v>378.51856010472153</v>
      </c>
      <c r="L158" s="2">
        <f t="shared" si="60"/>
        <v>410.68934129313635</v>
      </c>
      <c r="M158" s="2">
        <v>342.02</v>
      </c>
      <c r="N158" s="2">
        <v>176946.704</v>
      </c>
      <c r="O158" s="2">
        <f t="shared" si="61"/>
        <v>59969.023600000015</v>
      </c>
      <c r="P158" s="2">
        <f t="shared" si="62"/>
        <v>312.66965025405523</v>
      </c>
      <c r="Q158" s="2">
        <f t="shared" si="63"/>
        <v>371.37034974594474</v>
      </c>
      <c r="R158" s="2">
        <v>16811.330000000002</v>
      </c>
      <c r="S158" s="2">
        <v>322397953.76599997</v>
      </c>
      <c r="T158" s="2">
        <f t="shared" si="64"/>
        <v>39777137.397099912</v>
      </c>
      <c r="U158" s="2">
        <f t="shared" si="65"/>
        <v>16055.426154738012</v>
      </c>
      <c r="V158" s="2">
        <f t="shared" si="66"/>
        <v>17567.233845261992</v>
      </c>
      <c r="W158" s="2">
        <v>0.04</v>
      </c>
      <c r="X158" s="2">
        <v>4.8000000000000001E-2</v>
      </c>
      <c r="Y158" s="2">
        <f t="shared" si="67"/>
        <v>4.6400000000000004E-2</v>
      </c>
      <c r="Z158" s="2">
        <f t="shared" si="68"/>
        <v>1.4182821223069318E-2</v>
      </c>
      <c r="AA158" s="2">
        <f t="shared" si="69"/>
        <v>6.581717877693069E-2</v>
      </c>
      <c r="AB158" s="2">
        <v>0</v>
      </c>
    </row>
    <row r="159" spans="1:30">
      <c r="A159" s="2">
        <v>410</v>
      </c>
      <c r="B159" s="2">
        <v>0</v>
      </c>
      <c r="C159" s="5">
        <f t="shared" si="55"/>
        <v>1</v>
      </c>
      <c r="D159" s="2" t="s">
        <v>511</v>
      </c>
      <c r="E159" s="2">
        <v>403.5231458737627</v>
      </c>
      <c r="F159" s="2">
        <v>364.44048076017674</v>
      </c>
      <c r="G159" s="2">
        <v>162870.39971750238</v>
      </c>
      <c r="H159" s="2">
        <f t="shared" si="56"/>
        <v>39.470461644406896</v>
      </c>
      <c r="I159" s="2">
        <f t="shared" si="57"/>
        <v>402.77016161932602</v>
      </c>
      <c r="J159" s="2">
        <f t="shared" si="58"/>
        <v>404.27613012819938</v>
      </c>
      <c r="K159" s="2">
        <f t="shared" si="59"/>
        <v>384.67548939345562</v>
      </c>
      <c r="L159" s="2">
        <f t="shared" si="60"/>
        <v>422.37080235406978</v>
      </c>
      <c r="M159" s="2">
        <v>238.636</v>
      </c>
      <c r="N159" s="2">
        <v>63600.328000000001</v>
      </c>
      <c r="O159" s="2">
        <f t="shared" si="61"/>
        <v>6653.1875040000014</v>
      </c>
      <c r="P159" s="2">
        <f t="shared" si="62"/>
        <v>228.8599216524488</v>
      </c>
      <c r="Q159" s="2">
        <f t="shared" si="63"/>
        <v>248.41207834755119</v>
      </c>
      <c r="R159" s="2">
        <v>11931.796</v>
      </c>
      <c r="S159" s="2">
        <v>159000651.204</v>
      </c>
      <c r="T159" s="2">
        <f t="shared" si="64"/>
        <v>16632895.418383986</v>
      </c>
      <c r="U159" s="2">
        <f t="shared" si="65"/>
        <v>11442.993160292617</v>
      </c>
      <c r="V159" s="2">
        <f t="shared" si="66"/>
        <v>12420.598839707383</v>
      </c>
      <c r="W159" s="2">
        <v>0</v>
      </c>
      <c r="X159" s="2">
        <v>0</v>
      </c>
      <c r="Y159" s="2">
        <f t="shared" si="67"/>
        <v>0</v>
      </c>
      <c r="Z159" s="2">
        <f t="shared" si="68"/>
        <v>0</v>
      </c>
      <c r="AA159" s="2">
        <f t="shared" si="69"/>
        <v>0</v>
      </c>
      <c r="AB159" s="2">
        <v>0</v>
      </c>
    </row>
    <row r="162" spans="1:30" s="8" customFormat="1">
      <c r="A162" s="8" t="s">
        <v>469</v>
      </c>
      <c r="B162" s="8" t="s">
        <v>1</v>
      </c>
      <c r="C162" s="5" t="s">
        <v>2</v>
      </c>
      <c r="D162" s="8" t="s">
        <v>2</v>
      </c>
      <c r="E162" s="8" t="s">
        <v>35</v>
      </c>
      <c r="F162" s="8" t="s">
        <v>354</v>
      </c>
      <c r="G162" s="8" t="s">
        <v>36</v>
      </c>
      <c r="H162" s="8" t="s">
        <v>37</v>
      </c>
      <c r="M162" s="8" t="s">
        <v>4</v>
      </c>
      <c r="N162" s="8" t="s">
        <v>5</v>
      </c>
      <c r="O162" s="8" t="s">
        <v>6</v>
      </c>
      <c r="R162" s="8" t="s">
        <v>11</v>
      </c>
      <c r="S162" s="8" t="s">
        <v>3</v>
      </c>
      <c r="T162" s="8" t="s">
        <v>355</v>
      </c>
      <c r="W162" s="8" t="s">
        <v>38</v>
      </c>
      <c r="X162" s="8" t="s">
        <v>39</v>
      </c>
      <c r="Y162" s="8" t="s">
        <v>356</v>
      </c>
      <c r="AB162" s="8" t="s">
        <v>7</v>
      </c>
      <c r="AD162" s="8" t="s">
        <v>494</v>
      </c>
    </row>
    <row r="163" spans="1:30">
      <c r="A163" s="2">
        <v>360</v>
      </c>
      <c r="B163" s="2">
        <v>0.99399999999999999</v>
      </c>
      <c r="C163" s="5">
        <f>1-B163</f>
        <v>6.0000000000000053E-3</v>
      </c>
      <c r="D163" s="2" t="s">
        <v>513</v>
      </c>
      <c r="E163" s="2">
        <v>355.49127386114623</v>
      </c>
      <c r="F163" s="2">
        <v>353.55441751053905</v>
      </c>
      <c r="G163" s="2">
        <v>126375.93246616174</v>
      </c>
      <c r="H163" s="2">
        <f t="shared" ref="H163" si="70">G163-E163*E163</f>
        <v>1.8866747412830591</v>
      </c>
      <c r="I163" s="2">
        <f t="shared" ref="I163" si="71">E163-2.68*SQRT(H163)/SQRT(500)</f>
        <v>355.32664790534466</v>
      </c>
      <c r="J163" s="2">
        <f t="shared" ref="J163" si="72">E163+2.68*SQRT(H163)/SQRT(500)</f>
        <v>355.65589981694779</v>
      </c>
      <c r="K163" s="2">
        <f t="shared" ref="K163" si="73">E163-3*SQRT(H163)</f>
        <v>351.3705854876402</v>
      </c>
      <c r="L163" s="2">
        <f t="shared" ref="L163" si="74">E163+3*SQRT(H163)</f>
        <v>359.61196223465225</v>
      </c>
      <c r="M163" s="2">
        <v>3412.6666666666665</v>
      </c>
      <c r="N163" s="2">
        <v>12889354</v>
      </c>
      <c r="O163" s="2">
        <f t="shared" ref="O163" si="75">N163-M163*M163</f>
        <v>1243060.2222222239</v>
      </c>
      <c r="P163" s="2">
        <f t="shared" ref="P163" si="76">M163-2.68*SQRT(O163)/SQRT(500)</f>
        <v>3279.0391564744241</v>
      </c>
      <c r="Q163" s="2">
        <f t="shared" ref="Q163" si="77">M163+2.68*SQRT(O163)/SQRT(500)</f>
        <v>3546.2941768589089</v>
      </c>
      <c r="R163" s="2">
        <v>148783</v>
      </c>
      <c r="S163" s="2">
        <v>1398790344.3333333</v>
      </c>
      <c r="T163" s="2">
        <f t="shared" ref="T163" si="78">S163-R163*R163</f>
        <v>-20737590744.666668</v>
      </c>
      <c r="U163" s="2" t="e">
        <f t="shared" ref="U163" si="79">R163-2.68*SQRT(T163)/SQRT(500)</f>
        <v>#NUM!</v>
      </c>
      <c r="V163" s="2" t="e">
        <f t="shared" ref="V163" si="80">R163+2.68*SQRT(T163)/SQRT(500)</f>
        <v>#NUM!</v>
      </c>
      <c r="W163" s="2">
        <v>2.3333333333333335</v>
      </c>
      <c r="X163" s="2">
        <v>5.666666666666667</v>
      </c>
      <c r="Y163" s="2">
        <f t="shared" ref="Y163" si="81">X163-W163*W163</f>
        <v>0.22222222222222143</v>
      </c>
      <c r="Z163" s="2">
        <f t="shared" ref="Z163" si="82">W163-2.68*SQRT(Y163)/SQRT(500)</f>
        <v>2.2768339724716586</v>
      </c>
      <c r="AA163" s="2">
        <f t="shared" ref="AA163" si="83">W163+2.68*SQRT(Y163)/SQRT(500)</f>
        <v>2.3898326941950083</v>
      </c>
      <c r="AB163" s="2">
        <v>0</v>
      </c>
      <c r="AD163" s="2" t="s">
        <v>512</v>
      </c>
    </row>
    <row r="164" spans="1:30">
      <c r="A164" s="2">
        <v>370</v>
      </c>
      <c r="B164" s="2">
        <v>0.85799999999999998</v>
      </c>
      <c r="C164" s="5">
        <f t="shared" ref="C164:C168" si="84">1-B164</f>
        <v>0.14200000000000002</v>
      </c>
      <c r="D164" s="2" t="s">
        <v>514</v>
      </c>
      <c r="E164" s="2">
        <v>366.58915879441832</v>
      </c>
      <c r="F164" s="2">
        <v>354.07000589218615</v>
      </c>
      <c r="G164" s="2">
        <v>134399.02828143715</v>
      </c>
      <c r="H164" s="2">
        <f t="shared" ref="H164:H168" si="85">G164-E164*E164</f>
        <v>11.416935837885831</v>
      </c>
      <c r="I164" s="2">
        <f t="shared" ref="I164:I168" si="86">E164-2.68*SQRT(H164)/SQRT(500)</f>
        <v>366.18418719056928</v>
      </c>
      <c r="J164" s="2">
        <f t="shared" ref="J164:J168" si="87">E164+2.68*SQRT(H164)/SQRT(500)</f>
        <v>366.99413039826737</v>
      </c>
      <c r="K164" s="2">
        <f t="shared" ref="K164:K168" si="88">E164-3*SQRT(H164)</f>
        <v>356.45247183363216</v>
      </c>
      <c r="L164" s="2">
        <f t="shared" ref="L164:L168" si="89">E164+3*SQRT(H164)</f>
        <v>376.72584575520449</v>
      </c>
      <c r="M164" s="2">
        <v>2491.7605633802818</v>
      </c>
      <c r="N164" s="2">
        <v>8111351.3943661973</v>
      </c>
      <c r="O164" s="2">
        <f t="shared" ref="O164:O168" si="90">N164-M164*M164</f>
        <v>1902480.6891489774</v>
      </c>
      <c r="P164" s="2">
        <f t="shared" ref="P164:P168" si="91">M164-2.68*SQRT(O164)/SQRT(500)</f>
        <v>2326.4464544739722</v>
      </c>
      <c r="Q164" s="2">
        <f t="shared" ref="Q164:Q168" si="92">M164+2.68*SQRT(O164)/SQRT(500)</f>
        <v>2657.0746722865915</v>
      </c>
      <c r="R164" s="2">
        <v>110305.02816901408</v>
      </c>
      <c r="S164" s="2">
        <v>1916587712.0422535</v>
      </c>
      <c r="T164" s="2">
        <f t="shared" ref="T164:T168" si="93">S164-R164*R164</f>
        <v>-10250611527.324738</v>
      </c>
      <c r="U164" s="2" t="e">
        <f t="shared" ref="U164:U168" si="94">R164-2.68*SQRT(T164)/SQRT(500)</f>
        <v>#NUM!</v>
      </c>
      <c r="V164" s="2" t="e">
        <f t="shared" ref="V164:V168" si="95">R164+2.68*SQRT(T164)/SQRT(500)</f>
        <v>#NUM!</v>
      </c>
      <c r="W164" s="2">
        <v>1.704225352112676</v>
      </c>
      <c r="X164" s="2">
        <v>4.380281690140845</v>
      </c>
      <c r="Y164" s="2">
        <f t="shared" ref="Y164:Y168" si="96">X164-W164*W164</f>
        <v>1.4758976393572705</v>
      </c>
      <c r="Z164" s="2">
        <f t="shared" ref="Z164:Z168" si="97">W164-2.68*SQRT(Y164)/SQRT(500)</f>
        <v>1.558619808228388</v>
      </c>
      <c r="AA164" s="2">
        <f t="shared" ref="AA164:AA168" si="98">W164+2.68*SQRT(Y164)/SQRT(500)</f>
        <v>1.849830895996964</v>
      </c>
      <c r="AB164" s="2">
        <v>0</v>
      </c>
      <c r="AD164" s="2" t="s">
        <v>468</v>
      </c>
    </row>
    <row r="165" spans="1:30">
      <c r="A165" s="2">
        <v>380</v>
      </c>
      <c r="B165" s="2">
        <v>0.22600000000000001</v>
      </c>
      <c r="C165" s="5">
        <f t="shared" si="84"/>
        <v>0.77400000000000002</v>
      </c>
      <c r="D165" s="2" t="s">
        <v>515</v>
      </c>
      <c r="E165" s="2">
        <v>376.81944662573079</v>
      </c>
      <c r="F165" s="2">
        <v>356.73118515767118</v>
      </c>
      <c r="G165" s="2">
        <v>142004.06408709972</v>
      </c>
      <c r="H165" s="2">
        <f t="shared" si="85"/>
        <v>11.168731777725043</v>
      </c>
      <c r="I165" s="2">
        <f t="shared" si="86"/>
        <v>376.41890124972372</v>
      </c>
      <c r="J165" s="2">
        <f t="shared" si="87"/>
        <v>377.21999200173786</v>
      </c>
      <c r="K165" s="2">
        <f t="shared" si="88"/>
        <v>366.79355085530085</v>
      </c>
      <c r="L165" s="2">
        <f t="shared" si="89"/>
        <v>386.84534239616073</v>
      </c>
      <c r="M165" s="2">
        <v>1719.6485788113696</v>
      </c>
      <c r="N165" s="2">
        <v>4774179.6020671837</v>
      </c>
      <c r="O165" s="2">
        <f t="shared" si="90"/>
        <v>1816988.3674592203</v>
      </c>
      <c r="P165" s="2">
        <f t="shared" si="91"/>
        <v>1558.09154708301</v>
      </c>
      <c r="Q165" s="2">
        <f t="shared" si="92"/>
        <v>1881.2056105397292</v>
      </c>
      <c r="R165" s="2">
        <v>77118.736434108534</v>
      </c>
      <c r="S165" s="2">
        <v>1448996509.9043927</v>
      </c>
      <c r="T165" s="2">
        <f t="shared" si="93"/>
        <v>-4498302999.2891064</v>
      </c>
      <c r="U165" s="2" t="e">
        <f t="shared" si="94"/>
        <v>#NUM!</v>
      </c>
      <c r="V165" s="2" t="e">
        <f t="shared" si="95"/>
        <v>#NUM!</v>
      </c>
      <c r="W165" s="2">
        <v>1.0413436692506459</v>
      </c>
      <c r="X165" s="2">
        <v>2.3540051679586562</v>
      </c>
      <c r="Y165" s="2">
        <f t="shared" si="96"/>
        <v>1.2696085304702576</v>
      </c>
      <c r="Z165" s="2">
        <f t="shared" si="97"/>
        <v>0.90629674178282404</v>
      </c>
      <c r="AA165" s="2">
        <f t="shared" si="98"/>
        <v>1.1763905967184678</v>
      </c>
      <c r="AB165" s="2">
        <v>0</v>
      </c>
    </row>
    <row r="166" spans="1:30">
      <c r="A166" s="2">
        <v>390</v>
      </c>
      <c r="B166" s="2">
        <v>6.0000000000000001E-3</v>
      </c>
      <c r="C166" s="5">
        <f t="shared" si="84"/>
        <v>0.99399999999999999</v>
      </c>
      <c r="D166" s="2" t="s">
        <v>516</v>
      </c>
      <c r="E166" s="2">
        <v>386.36477853582193</v>
      </c>
      <c r="F166" s="2">
        <v>368.34823839427628</v>
      </c>
      <c r="G166" s="2">
        <v>149290.29319338826</v>
      </c>
      <c r="H166" s="2">
        <f t="shared" si="85"/>
        <v>12.55110035353573</v>
      </c>
      <c r="I166" s="2">
        <f t="shared" si="86"/>
        <v>385.94016807156265</v>
      </c>
      <c r="J166" s="2">
        <f t="shared" si="87"/>
        <v>386.7893890000812</v>
      </c>
      <c r="K166" s="2">
        <f t="shared" si="88"/>
        <v>375.73651888610402</v>
      </c>
      <c r="L166" s="2">
        <f t="shared" si="89"/>
        <v>396.99303818553983</v>
      </c>
      <c r="M166" s="2">
        <v>738.28370221327964</v>
      </c>
      <c r="N166" s="2">
        <v>1059874.1227364186</v>
      </c>
      <c r="O166" s="2">
        <f t="shared" si="90"/>
        <v>514811.2977826721</v>
      </c>
      <c r="P166" s="2">
        <f t="shared" si="91"/>
        <v>652.28857833762879</v>
      </c>
      <c r="Q166" s="2">
        <f t="shared" si="92"/>
        <v>824.27882608893049</v>
      </c>
      <c r="R166" s="2">
        <v>34521.631790744468</v>
      </c>
      <c r="S166" s="2">
        <v>782966130.17505026</v>
      </c>
      <c r="T166" s="2">
        <f t="shared" si="93"/>
        <v>-408776931.32068896</v>
      </c>
      <c r="U166" s="2" t="e">
        <f t="shared" si="94"/>
        <v>#NUM!</v>
      </c>
      <c r="V166" s="2" t="e">
        <f t="shared" si="95"/>
        <v>#NUM!</v>
      </c>
      <c r="W166" s="2">
        <v>0.27766599597585512</v>
      </c>
      <c r="X166" s="2">
        <v>0.41851106639839036</v>
      </c>
      <c r="Y166" s="2">
        <f t="shared" si="96"/>
        <v>0.34141266107712676</v>
      </c>
      <c r="Z166" s="2">
        <f t="shared" si="97"/>
        <v>0.20763511283248251</v>
      </c>
      <c r="AA166" s="2">
        <f t="shared" si="98"/>
        <v>0.34769687911922775</v>
      </c>
      <c r="AB166" s="2">
        <v>0</v>
      </c>
    </row>
    <row r="167" spans="1:30">
      <c r="A167" s="2">
        <v>400</v>
      </c>
      <c r="B167" s="2">
        <v>0</v>
      </c>
      <c r="C167" s="5">
        <f t="shared" si="84"/>
        <v>1</v>
      </c>
      <c r="D167" s="2" t="s">
        <v>517</v>
      </c>
      <c r="E167" s="2">
        <v>394.81233419244512</v>
      </c>
      <c r="F167" s="2">
        <v>372.44455871573547</v>
      </c>
      <c r="G167" s="2">
        <v>155899.53123336934</v>
      </c>
      <c r="H167" s="2">
        <f t="shared" si="85"/>
        <v>22.75200288236374</v>
      </c>
      <c r="I167" s="2">
        <f t="shared" si="86"/>
        <v>394.24064549131089</v>
      </c>
      <c r="J167" s="2">
        <f t="shared" si="87"/>
        <v>395.38402289357936</v>
      </c>
      <c r="K167" s="2">
        <f t="shared" si="88"/>
        <v>380.50261630769023</v>
      </c>
      <c r="L167" s="2">
        <f t="shared" si="89"/>
        <v>409.12205207720001</v>
      </c>
      <c r="M167" s="2">
        <v>342.16199999999998</v>
      </c>
      <c r="N167" s="2">
        <v>169765.71</v>
      </c>
      <c r="O167" s="2">
        <f t="shared" si="90"/>
        <v>52690.875756000009</v>
      </c>
      <c r="P167" s="2">
        <f t="shared" si="91"/>
        <v>314.65029536252268</v>
      </c>
      <c r="Q167" s="2">
        <f t="shared" si="92"/>
        <v>369.67370463747727</v>
      </c>
      <c r="R167" s="2">
        <v>16837.828000000001</v>
      </c>
      <c r="S167" s="2">
        <v>326576980.57599998</v>
      </c>
      <c r="T167" s="2">
        <f t="shared" si="93"/>
        <v>43064528.81841594</v>
      </c>
      <c r="U167" s="2">
        <f t="shared" si="94"/>
        <v>16051.308233197678</v>
      </c>
      <c r="V167" s="2">
        <f t="shared" si="95"/>
        <v>17624.347766802326</v>
      </c>
      <c r="W167" s="2">
        <v>3.2000000000000001E-2</v>
      </c>
      <c r="X167" s="2">
        <v>3.2000000000000001E-2</v>
      </c>
      <c r="Y167" s="2">
        <f t="shared" si="96"/>
        <v>3.0976E-2</v>
      </c>
      <c r="Z167" s="2">
        <f t="shared" si="97"/>
        <v>1.0905829127457987E-2</v>
      </c>
      <c r="AA167" s="2">
        <f t="shared" si="98"/>
        <v>5.3094170872542014E-2</v>
      </c>
      <c r="AB167" s="2">
        <v>0</v>
      </c>
    </row>
    <row r="168" spans="1:30">
      <c r="A168" s="2">
        <v>410</v>
      </c>
      <c r="B168" s="2">
        <v>0</v>
      </c>
      <c r="C168" s="5">
        <f t="shared" si="84"/>
        <v>1</v>
      </c>
      <c r="D168" s="2" t="s">
        <v>518</v>
      </c>
      <c r="E168" s="2">
        <v>403.3974406872178</v>
      </c>
      <c r="F168" s="2">
        <v>370.90249403274316</v>
      </c>
      <c r="G168" s="2">
        <v>162770.9063009026</v>
      </c>
      <c r="H168" s="2">
        <f t="shared" si="85"/>
        <v>41.411147905193502</v>
      </c>
      <c r="I168" s="2">
        <f t="shared" si="86"/>
        <v>402.62616715763926</v>
      </c>
      <c r="J168" s="2">
        <f t="shared" si="87"/>
        <v>404.16871421679633</v>
      </c>
      <c r="K168" s="2">
        <f t="shared" si="88"/>
        <v>384.0919924627724</v>
      </c>
      <c r="L168" s="2">
        <f t="shared" si="89"/>
        <v>422.70288891166319</v>
      </c>
      <c r="M168" s="2">
        <v>231.88399999999999</v>
      </c>
      <c r="N168" s="2">
        <v>58038.18</v>
      </c>
      <c r="O168" s="2">
        <f t="shared" si="90"/>
        <v>4267.9905440000075</v>
      </c>
      <c r="P168" s="2">
        <f t="shared" si="91"/>
        <v>224.0540044338166</v>
      </c>
      <c r="Q168" s="2">
        <f t="shared" si="92"/>
        <v>239.71399556618337</v>
      </c>
      <c r="R168" s="2">
        <v>11594.2</v>
      </c>
      <c r="S168" s="2">
        <v>145095450</v>
      </c>
      <c r="T168" s="2">
        <f t="shared" si="93"/>
        <v>10669976.359999985</v>
      </c>
      <c r="U168" s="2">
        <f t="shared" si="94"/>
        <v>11202.700221690833</v>
      </c>
      <c r="V168" s="2">
        <f t="shared" si="95"/>
        <v>11985.699778309168</v>
      </c>
      <c r="W168" s="2">
        <v>0</v>
      </c>
      <c r="X168" s="2">
        <v>0</v>
      </c>
      <c r="Y168" s="2">
        <f t="shared" si="96"/>
        <v>0</v>
      </c>
      <c r="Z168" s="2">
        <f t="shared" si="97"/>
        <v>0</v>
      </c>
      <c r="AA168" s="2">
        <f t="shared" si="98"/>
        <v>0</v>
      </c>
      <c r="AB168" s="2">
        <v>0</v>
      </c>
    </row>
    <row r="171" spans="1:30" s="7" customFormat="1">
      <c r="A171" s="7" t="s">
        <v>469</v>
      </c>
      <c r="B171" s="7" t="s">
        <v>1</v>
      </c>
      <c r="C171" s="5" t="s">
        <v>2</v>
      </c>
      <c r="D171" s="7" t="s">
        <v>2</v>
      </c>
      <c r="E171" s="7" t="s">
        <v>35</v>
      </c>
      <c r="F171" s="7" t="s">
        <v>354</v>
      </c>
      <c r="G171" s="7" t="s">
        <v>36</v>
      </c>
      <c r="H171" s="7" t="s">
        <v>37</v>
      </c>
      <c r="M171" s="7" t="s">
        <v>4</v>
      </c>
      <c r="N171" s="7" t="s">
        <v>5</v>
      </c>
      <c r="O171" s="7" t="s">
        <v>6</v>
      </c>
      <c r="R171" s="7" t="s">
        <v>11</v>
      </c>
      <c r="S171" s="7" t="s">
        <v>3</v>
      </c>
      <c r="T171" s="7" t="s">
        <v>355</v>
      </c>
      <c r="W171" s="7" t="s">
        <v>38</v>
      </c>
      <c r="X171" s="7" t="s">
        <v>39</v>
      </c>
      <c r="Y171" s="7" t="s">
        <v>356</v>
      </c>
      <c r="AB171" s="7" t="s">
        <v>7</v>
      </c>
      <c r="AD171" s="7" t="s">
        <v>494</v>
      </c>
    </row>
    <row r="172" spans="1:30">
      <c r="A172" s="2">
        <v>360</v>
      </c>
      <c r="B172" s="2">
        <v>0.98599999999999999</v>
      </c>
      <c r="C172" s="5">
        <f>1-B172</f>
        <v>1.4000000000000012E-2</v>
      </c>
      <c r="D172" s="2" t="s">
        <v>519</v>
      </c>
      <c r="E172" s="2">
        <v>358.24854393001181</v>
      </c>
      <c r="F172" s="2">
        <v>355.5486018045861</v>
      </c>
      <c r="G172" s="2">
        <v>128343.58774409279</v>
      </c>
      <c r="H172" s="2">
        <f t="shared" ref="H172" si="99">G172-E172*E172</f>
        <v>1.5685161191941006</v>
      </c>
      <c r="I172" s="2">
        <f t="shared" ref="I172" si="100">E172-2.68*SQRT(H172)/SQRT(500)</f>
        <v>358.09843923205403</v>
      </c>
      <c r="J172" s="2">
        <f t="shared" ref="J172" si="101">E172+2.68*SQRT(H172)/SQRT(500)</f>
        <v>358.39864862796958</v>
      </c>
      <c r="K172" s="2">
        <f t="shared" ref="K172" si="102">E172-3*SQRT(H172)</f>
        <v>354.49133152282121</v>
      </c>
      <c r="L172" s="2">
        <f t="shared" ref="L172" si="103">E172+3*SQRT(H172)</f>
        <v>362.0057563372024</v>
      </c>
      <c r="M172" s="2">
        <v>2415.5714285714284</v>
      </c>
      <c r="N172" s="2">
        <v>7143835.8571428573</v>
      </c>
      <c r="O172" s="2">
        <f t="shared" ref="O172" si="104">N172-M172*M172</f>
        <v>1308850.5306122452</v>
      </c>
      <c r="P172" s="2">
        <f t="shared" ref="P172" si="105">M172-2.68*SQRT(O172)/SQRT(500)</f>
        <v>2278.4533185270629</v>
      </c>
      <c r="Q172" s="2">
        <f t="shared" ref="Q172" si="106">M172+2.68*SQRT(O172)/SQRT(500)</f>
        <v>2552.6895386157939</v>
      </c>
      <c r="R172" s="2">
        <v>108193</v>
      </c>
      <c r="S172" s="2">
        <v>1359604692.4285715</v>
      </c>
      <c r="T172" s="2">
        <f t="shared" ref="T172" si="107">S172-R172*R172</f>
        <v>-10346120556.571428</v>
      </c>
      <c r="U172" s="2" t="e">
        <f t="shared" ref="U172" si="108">R172-2.68*SQRT(T172)/SQRT(500)</f>
        <v>#NUM!</v>
      </c>
      <c r="V172" s="2" t="e">
        <f t="shared" ref="V172" si="109">R172+2.68*SQRT(T172)/SQRT(500)</f>
        <v>#NUM!</v>
      </c>
      <c r="W172" s="2">
        <v>1.8571428571428572</v>
      </c>
      <c r="X172" s="2">
        <v>4.7142857142857144</v>
      </c>
      <c r="Y172" s="2">
        <f t="shared" ref="Y172" si="110">X172-W172*W172</f>
        <v>1.2653061224489797</v>
      </c>
      <c r="Z172" s="2">
        <f t="shared" ref="Z172" si="111">W172-2.68*SQRT(Y172)/SQRT(500)</f>
        <v>1.7223249451735825</v>
      </c>
      <c r="AA172" s="2">
        <f t="shared" ref="AA172" si="112">W172+2.68*SQRT(Y172)/SQRT(500)</f>
        <v>1.9919607691121319</v>
      </c>
      <c r="AB172" s="2">
        <v>0</v>
      </c>
      <c r="AD172" s="2" t="s">
        <v>512</v>
      </c>
    </row>
    <row r="173" spans="1:30">
      <c r="A173" s="2">
        <v>370</v>
      </c>
      <c r="B173" s="2">
        <v>0.81399999999999995</v>
      </c>
      <c r="C173" s="5">
        <f t="shared" ref="C173:C177" si="113">1-B173</f>
        <v>0.18600000000000005</v>
      </c>
      <c r="D173" s="2" t="s">
        <v>520</v>
      </c>
      <c r="E173" s="2">
        <v>367.75507273179272</v>
      </c>
      <c r="F173" s="2">
        <v>355.02635034215069</v>
      </c>
      <c r="G173" s="2">
        <v>135249.29192220976</v>
      </c>
      <c r="H173" s="2">
        <f t="shared" ref="H173:H177" si="114">G173-E173*E173</f>
        <v>5.4984022435965016</v>
      </c>
      <c r="I173" s="2">
        <f t="shared" ref="I173:I177" si="115">E173-2.68*SQRT(H173)/SQRT(500)</f>
        <v>367.47403279059432</v>
      </c>
      <c r="J173" s="2">
        <f t="shared" ref="J173:J177" si="116">E173+2.68*SQRT(H173)/SQRT(500)</f>
        <v>368.03611267299112</v>
      </c>
      <c r="K173" s="2">
        <f t="shared" ref="K173:K177" si="117">E173-3*SQRT(H173)</f>
        <v>360.72047109471555</v>
      </c>
      <c r="L173" s="2">
        <f t="shared" ref="L173:L177" si="118">E173+3*SQRT(H173)</f>
        <v>374.7896743688699</v>
      </c>
      <c r="M173" s="2">
        <v>1930.3010752688172</v>
      </c>
      <c r="N173" s="2">
        <v>5441903.2258064514</v>
      </c>
      <c r="O173" s="2">
        <f t="shared" ref="O173:O177" si="119">N173-M173*M173</f>
        <v>1715840.9846224999</v>
      </c>
      <c r="P173" s="2">
        <f t="shared" ref="P173:P177" si="120">M173-2.68*SQRT(O173)/SQRT(500)</f>
        <v>1773.3051753990903</v>
      </c>
      <c r="Q173" s="2">
        <f t="shared" ref="Q173:Q177" si="121">M173+2.68*SQRT(O173)/SQRT(500)</f>
        <v>2087.296975138544</v>
      </c>
      <c r="R173" s="2">
        <v>85283.075268817207</v>
      </c>
      <c r="S173" s="2">
        <v>1592578088.4731183</v>
      </c>
      <c r="T173" s="2">
        <f t="shared" ref="T173:T177" si="122">S173-R173*R173</f>
        <v>-5680624838.833622</v>
      </c>
      <c r="U173" s="2" t="e">
        <f t="shared" ref="U173:U177" si="123">R173-2.68*SQRT(T173)/SQRT(500)</f>
        <v>#NUM!</v>
      </c>
      <c r="V173" s="2" t="e">
        <f t="shared" ref="V173:V177" si="124">R173+2.68*SQRT(T173)/SQRT(500)</f>
        <v>#NUM!</v>
      </c>
      <c r="W173" s="2">
        <v>1.1720430107526882</v>
      </c>
      <c r="X173" s="2">
        <v>2.4838709677419355</v>
      </c>
      <c r="Y173" s="2">
        <f t="shared" ref="Y173:Y177" si="125">X173-W173*W173</f>
        <v>1.1101861486877094</v>
      </c>
      <c r="Z173" s="2">
        <f t="shared" ref="Z173:Z177" si="126">W173-2.68*SQRT(Y173)/SQRT(500)</f>
        <v>1.0457591955241752</v>
      </c>
      <c r="AA173" s="2">
        <f t="shared" ref="AA173:AA177" si="127">W173+2.68*SQRT(Y173)/SQRT(500)</f>
        <v>1.2983268259812013</v>
      </c>
      <c r="AB173" s="2">
        <v>0</v>
      </c>
      <c r="AD173" s="2" t="s">
        <v>383</v>
      </c>
    </row>
    <row r="174" spans="1:30">
      <c r="A174" s="2">
        <v>380</v>
      </c>
      <c r="B174" s="2">
        <v>0.14599999999999999</v>
      </c>
      <c r="C174" s="5">
        <f t="shared" si="113"/>
        <v>0.85399999999999998</v>
      </c>
      <c r="D174" s="2" t="s">
        <v>521</v>
      </c>
      <c r="E174" s="2">
        <v>376.72516366914613</v>
      </c>
      <c r="F174" s="2">
        <v>353.07786671258992</v>
      </c>
      <c r="G174" s="2">
        <v>141932.45663837061</v>
      </c>
      <c r="H174" s="2">
        <f t="shared" si="114"/>
        <v>10.607696825667517</v>
      </c>
      <c r="I174" s="2">
        <f t="shared" si="115"/>
        <v>376.33480813458647</v>
      </c>
      <c r="J174" s="2">
        <f t="shared" si="116"/>
        <v>377.11551920370579</v>
      </c>
      <c r="K174" s="2">
        <f t="shared" si="117"/>
        <v>366.95432586315388</v>
      </c>
      <c r="L174" s="2">
        <f t="shared" si="118"/>
        <v>386.49600147513837</v>
      </c>
      <c r="M174" s="2">
        <v>991.06557377049182</v>
      </c>
      <c r="N174" s="2">
        <v>1990316.1615925059</v>
      </c>
      <c r="O174" s="2">
        <f t="shared" si="119"/>
        <v>1008105.1900794717</v>
      </c>
      <c r="P174" s="2">
        <f t="shared" si="120"/>
        <v>870.72759375398334</v>
      </c>
      <c r="Q174" s="2">
        <f t="shared" si="121"/>
        <v>1111.4035537870004</v>
      </c>
      <c r="R174" s="2">
        <v>45071.271662763465</v>
      </c>
      <c r="S174" s="2">
        <v>1044803876.0679157</v>
      </c>
      <c r="T174" s="2">
        <f t="shared" si="122"/>
        <v>-986615653.23070931</v>
      </c>
      <c r="U174" s="2" t="e">
        <f t="shared" si="123"/>
        <v>#NUM!</v>
      </c>
      <c r="V174" s="2" t="e">
        <f t="shared" si="124"/>
        <v>#NUM!</v>
      </c>
      <c r="W174" s="2">
        <v>0.44496487119437939</v>
      </c>
      <c r="X174" s="2">
        <v>0.7822014051522248</v>
      </c>
      <c r="Y174" s="2">
        <f t="shared" si="125"/>
        <v>0.58420766855519413</v>
      </c>
      <c r="Z174" s="2">
        <f t="shared" si="126"/>
        <v>0.35335686762885216</v>
      </c>
      <c r="AA174" s="2">
        <f t="shared" si="127"/>
        <v>0.53657287475990667</v>
      </c>
      <c r="AB174" s="2">
        <v>0</v>
      </c>
      <c r="AD174" s="2" t="s">
        <v>530</v>
      </c>
    </row>
    <row r="175" spans="1:30">
      <c r="A175" s="2">
        <v>390</v>
      </c>
      <c r="B175" s="2">
        <v>1.2E-2</v>
      </c>
      <c r="C175" s="5">
        <f t="shared" si="113"/>
        <v>0.98799999999999999</v>
      </c>
      <c r="D175" s="2" t="s">
        <v>522</v>
      </c>
      <c r="E175" s="2">
        <v>385.68159223463715</v>
      </c>
      <c r="F175" s="2">
        <v>363.55348686710528</v>
      </c>
      <c r="G175" s="2">
        <v>148767.82271909996</v>
      </c>
      <c r="H175" s="2">
        <f t="shared" si="114"/>
        <v>17.532130455045262</v>
      </c>
      <c r="I175" s="2">
        <f t="shared" si="115"/>
        <v>385.17975008060796</v>
      </c>
      <c r="J175" s="2">
        <f t="shared" si="116"/>
        <v>386.18343438866634</v>
      </c>
      <c r="K175" s="2">
        <f t="shared" si="117"/>
        <v>373.12017614824754</v>
      </c>
      <c r="L175" s="2">
        <f t="shared" si="118"/>
        <v>398.24300832102676</v>
      </c>
      <c r="M175" s="2">
        <v>369.03643724696354</v>
      </c>
      <c r="N175" s="2">
        <v>235835.37246963562</v>
      </c>
      <c r="O175" s="2">
        <f t="shared" si="119"/>
        <v>99647.480453703552</v>
      </c>
      <c r="P175" s="2">
        <f t="shared" si="120"/>
        <v>331.20237683545918</v>
      </c>
      <c r="Q175" s="2">
        <f t="shared" si="121"/>
        <v>406.87049765846791</v>
      </c>
      <c r="R175" s="2">
        <v>18031.661943319839</v>
      </c>
      <c r="S175" s="2">
        <v>345209688.53643727</v>
      </c>
      <c r="T175" s="2">
        <f t="shared" si="122"/>
        <v>20068856.09826827</v>
      </c>
      <c r="U175" s="2">
        <f t="shared" si="123"/>
        <v>17494.740064383615</v>
      </c>
      <c r="V175" s="2">
        <f t="shared" si="124"/>
        <v>18568.583822256063</v>
      </c>
      <c r="W175" s="2">
        <v>4.4534412955465584E-2</v>
      </c>
      <c r="X175" s="2">
        <v>5.2631578947368418E-2</v>
      </c>
      <c r="Y175" s="2">
        <f t="shared" si="125"/>
        <v>5.0648265010080476E-2</v>
      </c>
      <c r="Z175" s="2">
        <f t="shared" si="126"/>
        <v>1.7561237443175524E-2</v>
      </c>
      <c r="AA175" s="2">
        <f t="shared" si="127"/>
        <v>7.1507588467755651E-2</v>
      </c>
      <c r="AB175" s="2">
        <v>0</v>
      </c>
    </row>
    <row r="176" spans="1:30">
      <c r="A176" s="2">
        <v>400</v>
      </c>
      <c r="B176" s="2">
        <v>0</v>
      </c>
      <c r="C176" s="5">
        <f t="shared" si="113"/>
        <v>1</v>
      </c>
      <c r="D176" s="2" t="s">
        <v>523</v>
      </c>
      <c r="E176" s="2">
        <v>394.11365783385565</v>
      </c>
      <c r="F176" s="2">
        <v>369.86450741028261</v>
      </c>
      <c r="G176" s="2">
        <v>155355.62291958398</v>
      </c>
      <c r="H176" s="2">
        <f t="shared" si="114"/>
        <v>30.047628402535338</v>
      </c>
      <c r="I176" s="2">
        <f t="shared" si="115"/>
        <v>393.45667368452121</v>
      </c>
      <c r="J176" s="2">
        <f t="shared" si="116"/>
        <v>394.7706419831901</v>
      </c>
      <c r="K176" s="2">
        <f t="shared" si="117"/>
        <v>377.66894270641069</v>
      </c>
      <c r="L176" s="2">
        <f t="shared" si="118"/>
        <v>410.55837296130062</v>
      </c>
      <c r="M176" s="2">
        <v>203.298</v>
      </c>
      <c r="N176" s="2">
        <v>49157.678</v>
      </c>
      <c r="O176" s="2">
        <f t="shared" si="119"/>
        <v>7827.601195999996</v>
      </c>
      <c r="P176" s="2">
        <f t="shared" si="120"/>
        <v>192.69413628622564</v>
      </c>
      <c r="Q176" s="2">
        <f t="shared" si="121"/>
        <v>213.90186371377436</v>
      </c>
      <c r="R176" s="2">
        <v>10151.425999999999</v>
      </c>
      <c r="S176" s="2">
        <v>112425917.30599999</v>
      </c>
      <c r="T176" s="2">
        <f t="shared" si="122"/>
        <v>9374467.4725240022</v>
      </c>
      <c r="U176" s="2">
        <f t="shared" si="123"/>
        <v>9784.4623092221336</v>
      </c>
      <c r="V176" s="2">
        <f t="shared" si="124"/>
        <v>10518.389690777865</v>
      </c>
      <c r="W176" s="2">
        <v>2E-3</v>
      </c>
      <c r="X176" s="2">
        <v>2E-3</v>
      </c>
      <c r="Y176" s="2">
        <f t="shared" si="125"/>
        <v>1.9959999999999999E-3</v>
      </c>
      <c r="Z176" s="2">
        <f t="shared" si="126"/>
        <v>-3.3546373173166458E-3</v>
      </c>
      <c r="AA176" s="2">
        <f t="shared" si="127"/>
        <v>7.3546373173166459E-3</v>
      </c>
      <c r="AB176" s="2">
        <v>0</v>
      </c>
    </row>
    <row r="177" spans="1:30">
      <c r="A177" s="2">
        <v>410</v>
      </c>
      <c r="B177" s="2">
        <v>0</v>
      </c>
      <c r="C177" s="5">
        <f t="shared" si="113"/>
        <v>1</v>
      </c>
      <c r="D177" s="2" t="s">
        <v>524</v>
      </c>
      <c r="E177" s="2">
        <v>403.49925885143898</v>
      </c>
      <c r="F177" s="2">
        <v>371.1071739176657</v>
      </c>
      <c r="G177" s="2">
        <v>162853.77232074516</v>
      </c>
      <c r="H177" s="2">
        <f t="shared" si="114"/>
        <v>42.120427084591938</v>
      </c>
      <c r="I177" s="2">
        <f t="shared" si="115"/>
        <v>402.72140828032343</v>
      </c>
      <c r="J177" s="2">
        <f t="shared" si="116"/>
        <v>404.27710942255453</v>
      </c>
      <c r="K177" s="2">
        <f t="shared" si="117"/>
        <v>384.0291832542224</v>
      </c>
      <c r="L177" s="2">
        <f t="shared" si="118"/>
        <v>422.96933444865556</v>
      </c>
      <c r="M177" s="2">
        <v>148.94999999999999</v>
      </c>
      <c r="N177" s="2">
        <v>26943.446</v>
      </c>
      <c r="O177" s="2">
        <f t="shared" si="119"/>
        <v>4757.3435000000027</v>
      </c>
      <c r="P177" s="2">
        <f t="shared" si="120"/>
        <v>140.68330247869199</v>
      </c>
      <c r="Q177" s="2">
        <f t="shared" si="121"/>
        <v>157.21669752130799</v>
      </c>
      <c r="R177" s="2">
        <v>7431.9120000000003</v>
      </c>
      <c r="S177" s="2">
        <v>65405345.071999997</v>
      </c>
      <c r="T177" s="2">
        <f t="shared" si="122"/>
        <v>10172029.096255995</v>
      </c>
      <c r="U177" s="2">
        <f t="shared" si="123"/>
        <v>7049.6566356662897</v>
      </c>
      <c r="V177" s="2">
        <f t="shared" si="124"/>
        <v>7814.1673643337108</v>
      </c>
      <c r="W177" s="2">
        <v>2E-3</v>
      </c>
      <c r="X177" s="2">
        <v>2E-3</v>
      </c>
      <c r="Y177" s="2">
        <f t="shared" si="125"/>
        <v>1.9959999999999999E-3</v>
      </c>
      <c r="Z177" s="2">
        <f t="shared" si="126"/>
        <v>-3.3546373173166458E-3</v>
      </c>
      <c r="AA177" s="2">
        <f t="shared" si="127"/>
        <v>7.3546373173166459E-3</v>
      </c>
      <c r="AB177" s="2">
        <v>0</v>
      </c>
    </row>
    <row r="180" spans="1:30" s="8" customFormat="1">
      <c r="A180" s="8" t="s">
        <v>469</v>
      </c>
      <c r="B180" s="8" t="s">
        <v>1</v>
      </c>
      <c r="C180" s="5" t="s">
        <v>2</v>
      </c>
      <c r="D180" s="8" t="s">
        <v>2</v>
      </c>
      <c r="E180" s="8" t="s">
        <v>35</v>
      </c>
      <c r="F180" s="8" t="s">
        <v>354</v>
      </c>
      <c r="G180" s="8" t="s">
        <v>36</v>
      </c>
      <c r="H180" s="8" t="s">
        <v>37</v>
      </c>
      <c r="M180" s="8" t="s">
        <v>4</v>
      </c>
      <c r="N180" s="8" t="s">
        <v>5</v>
      </c>
      <c r="O180" s="8" t="s">
        <v>6</v>
      </c>
      <c r="R180" s="8" t="s">
        <v>11</v>
      </c>
      <c r="S180" s="8" t="s">
        <v>3</v>
      </c>
      <c r="T180" s="8" t="s">
        <v>355</v>
      </c>
      <c r="W180" s="8" t="s">
        <v>38</v>
      </c>
      <c r="X180" s="8" t="s">
        <v>39</v>
      </c>
      <c r="Y180" s="8" t="s">
        <v>356</v>
      </c>
      <c r="AB180" s="8" t="s">
        <v>7</v>
      </c>
      <c r="AD180" s="8" t="s">
        <v>494</v>
      </c>
    </row>
    <row r="181" spans="1:30">
      <c r="A181" s="2">
        <v>360</v>
      </c>
      <c r="B181" s="2">
        <v>0.99199999999999999</v>
      </c>
      <c r="C181" s="5">
        <f>1-B181</f>
        <v>8.0000000000000071E-3</v>
      </c>
      <c r="D181" s="2" t="s">
        <v>525</v>
      </c>
      <c r="E181" s="2">
        <v>357.37219541356359</v>
      </c>
      <c r="F181" s="2">
        <v>355.79938859694659</v>
      </c>
      <c r="G181" s="2">
        <v>127716.82637383608</v>
      </c>
      <c r="H181" s="2">
        <f t="shared" ref="H181" si="128">G181-E181*E181</f>
        <v>1.940319125802489</v>
      </c>
      <c r="I181" s="2">
        <f t="shared" ref="I181" si="129">E181-2.68*SQRT(H181)/SQRT(500)</f>
        <v>357.20524543249644</v>
      </c>
      <c r="J181" s="2">
        <f t="shared" ref="J181" si="130">E181+2.68*SQRT(H181)/SQRT(500)</f>
        <v>357.53914539463074</v>
      </c>
      <c r="K181" s="2">
        <f t="shared" ref="K181" si="131">E181-3*SQRT(H181)</f>
        <v>353.19333526608051</v>
      </c>
      <c r="L181" s="2">
        <f t="shared" ref="L181" si="132">E181+3*SQRT(H181)</f>
        <v>361.55105556104667</v>
      </c>
      <c r="M181" s="2">
        <v>2018.75</v>
      </c>
      <c r="N181" s="2">
        <v>5931605.75</v>
      </c>
      <c r="O181" s="2">
        <f t="shared" ref="O181" si="133">N181-M181*M181</f>
        <v>1856254.1875</v>
      </c>
      <c r="P181" s="2">
        <f t="shared" ref="P181" si="134">M181-2.68*SQRT(O181)/SQRT(500)</f>
        <v>1855.45664388102</v>
      </c>
      <c r="Q181" s="2">
        <f t="shared" ref="Q181" si="135">M181+2.68*SQRT(O181)/SQRT(500)</f>
        <v>2182.0433561189798</v>
      </c>
      <c r="R181" s="2">
        <v>88897.75</v>
      </c>
      <c r="S181" s="2">
        <v>1629771083.75</v>
      </c>
      <c r="T181" s="2">
        <f t="shared" ref="T181" si="136">S181-R181*R181</f>
        <v>-6273038871.3125</v>
      </c>
      <c r="U181" s="2" t="e">
        <f t="shared" ref="U181" si="137">R181-2.68*SQRT(T181)/SQRT(500)</f>
        <v>#NUM!</v>
      </c>
      <c r="V181" s="2" t="e">
        <f t="shared" ref="V181" si="138">R181+2.68*SQRT(T181)/SQRT(500)</f>
        <v>#NUM!</v>
      </c>
      <c r="W181" s="2">
        <v>1.25</v>
      </c>
      <c r="X181" s="2">
        <v>2.25</v>
      </c>
      <c r="Y181" s="2">
        <f t="shared" ref="Y181" si="139">X181-W181*W181</f>
        <v>0.6875</v>
      </c>
      <c r="Z181" s="2">
        <f t="shared" ref="Z181" si="140">W181-2.68*SQRT(Y181)/SQRT(500)</f>
        <v>1.150622940272918</v>
      </c>
      <c r="AA181" s="2">
        <f t="shared" ref="AA181" si="141">W181+2.68*SQRT(Y181)/SQRT(500)</f>
        <v>1.349377059727082</v>
      </c>
      <c r="AB181" s="2">
        <v>0</v>
      </c>
      <c r="AD181" s="2" t="s">
        <v>512</v>
      </c>
    </row>
    <row r="182" spans="1:30">
      <c r="A182" s="2">
        <v>370</v>
      </c>
      <c r="B182" s="2">
        <v>0.75600000000000001</v>
      </c>
      <c r="C182" s="5">
        <f t="shared" ref="C182:C186" si="142">1-B182</f>
        <v>0.24399999999999999</v>
      </c>
      <c r="D182" s="2" t="s">
        <v>526</v>
      </c>
      <c r="E182" s="2">
        <v>367.42924411211334</v>
      </c>
      <c r="F182" s="2">
        <v>360.94059037232546</v>
      </c>
      <c r="G182" s="2">
        <v>135009.01797011012</v>
      </c>
      <c r="H182" s="2">
        <f t="shared" ref="H182:H186" si="143">G182-E182*E182</f>
        <v>4.7685413111466914</v>
      </c>
      <c r="I182" s="2">
        <f t="shared" ref="I182:I186" si="144">E182-2.68*SQRT(H182)/SQRT(500)</f>
        <v>367.16752070424474</v>
      </c>
      <c r="J182" s="2">
        <f t="shared" ref="J182:J186" si="145">E182+2.68*SQRT(H182)/SQRT(500)</f>
        <v>367.69096751998194</v>
      </c>
      <c r="K182" s="2">
        <f t="shared" ref="K182:K186" si="146">E182-3*SQRT(H182)</f>
        <v>360.87814711998141</v>
      </c>
      <c r="L182" s="2">
        <f t="shared" ref="L182:L186" si="147">E182+3*SQRT(H182)</f>
        <v>373.98034110424527</v>
      </c>
      <c r="M182" s="2">
        <v>2122.0737704918033</v>
      </c>
      <c r="N182" s="2">
        <v>6595462.7622950822</v>
      </c>
      <c r="O182" s="2">
        <f t="shared" ref="O182:O186" si="148">N182-M182*M182</f>
        <v>2092265.6748857833</v>
      </c>
      <c r="P182" s="2">
        <f t="shared" ref="P182:P186" si="149">M182-2.68*SQRT(O182)/SQRT(500)</f>
        <v>1948.7100546611853</v>
      </c>
      <c r="Q182" s="2">
        <f t="shared" ref="Q182:Q186" si="150">M182+2.68*SQRT(O182)/SQRT(500)</f>
        <v>2295.4374863224216</v>
      </c>
      <c r="R182" s="2">
        <v>94396.344262295082</v>
      </c>
      <c r="S182" s="2">
        <v>1569980012.9180329</v>
      </c>
      <c r="T182" s="2">
        <f t="shared" ref="T182:T186" si="151">S182-R182*R182</f>
        <v>-7340689797.167697</v>
      </c>
      <c r="U182" s="2" t="e">
        <f t="shared" ref="U182:U186" si="152">R182-2.68*SQRT(T182)/SQRT(500)</f>
        <v>#NUM!</v>
      </c>
      <c r="V182" s="2" t="e">
        <f t="shared" ref="V182:V186" si="153">R182+2.68*SQRT(T182)/SQRT(500)</f>
        <v>#NUM!</v>
      </c>
      <c r="W182" s="2">
        <v>1.2704918032786885</v>
      </c>
      <c r="X182" s="2">
        <v>2.9262295081967213</v>
      </c>
      <c r="Y182" s="2">
        <f t="shared" ref="Y182:Y186" si="154">X182-W182*W182</f>
        <v>1.3120800859983877</v>
      </c>
      <c r="Z182" s="2">
        <f t="shared" ref="Z182:Z186" si="155">W182-2.68*SQRT(Y182)/SQRT(500)</f>
        <v>1.1332046297359659</v>
      </c>
      <c r="AA182" s="2">
        <f t="shared" ref="AA182:AA186" si="156">W182+2.68*SQRT(Y182)/SQRT(500)</f>
        <v>1.4077789768214111</v>
      </c>
      <c r="AB182" s="2">
        <v>0</v>
      </c>
      <c r="AD182" s="2" t="s">
        <v>468</v>
      </c>
    </row>
    <row r="183" spans="1:30">
      <c r="A183" s="2">
        <v>380</v>
      </c>
      <c r="B183" s="2">
        <v>0.09</v>
      </c>
      <c r="C183" s="5">
        <f t="shared" si="142"/>
        <v>0.91</v>
      </c>
      <c r="D183" s="2" t="s">
        <v>527</v>
      </c>
      <c r="E183" s="2">
        <v>376.82280017900666</v>
      </c>
      <c r="F183" s="2">
        <v>361.21087952684798</v>
      </c>
      <c r="G183" s="2">
        <v>142005.74741397006</v>
      </c>
      <c r="H183" s="2">
        <f t="shared" si="143"/>
        <v>10.324679222481791</v>
      </c>
      <c r="I183" s="2">
        <f t="shared" si="144"/>
        <v>376.437687270764</v>
      </c>
      <c r="J183" s="2">
        <f t="shared" si="145"/>
        <v>377.20791308724932</v>
      </c>
      <c r="K183" s="2">
        <f t="shared" si="146"/>
        <v>367.1831885165829</v>
      </c>
      <c r="L183" s="2">
        <f t="shared" si="147"/>
        <v>386.46241184143042</v>
      </c>
      <c r="M183" s="2">
        <v>1029.7010989010989</v>
      </c>
      <c r="N183" s="2">
        <v>2004257.5076923077</v>
      </c>
      <c r="O183" s="2">
        <f t="shared" si="148"/>
        <v>943973.15461417707</v>
      </c>
      <c r="P183" s="2">
        <f t="shared" si="149"/>
        <v>913.25374783031793</v>
      </c>
      <c r="Q183" s="2">
        <f t="shared" si="150"/>
        <v>1146.1484499718799</v>
      </c>
      <c r="R183" s="2">
        <v>47116.180219780217</v>
      </c>
      <c r="S183" s="2">
        <v>1124357480.7516484</v>
      </c>
      <c r="T183" s="2">
        <f t="shared" si="151"/>
        <v>-1095576957.7511601</v>
      </c>
      <c r="U183" s="2" t="e">
        <f t="shared" si="152"/>
        <v>#NUM!</v>
      </c>
      <c r="V183" s="2" t="e">
        <f t="shared" si="153"/>
        <v>#NUM!</v>
      </c>
      <c r="W183" s="2">
        <v>0.46813186813186813</v>
      </c>
      <c r="X183" s="2">
        <v>0.77142857142857146</v>
      </c>
      <c r="Y183" s="2">
        <f t="shared" si="154"/>
        <v>0.55228112546793873</v>
      </c>
      <c r="Z183" s="2">
        <f t="shared" si="155"/>
        <v>0.37906218804306435</v>
      </c>
      <c r="AA183" s="2">
        <f t="shared" si="156"/>
        <v>0.55720154822067192</v>
      </c>
      <c r="AB183" s="2">
        <v>0</v>
      </c>
      <c r="AD183" s="2" t="s">
        <v>530</v>
      </c>
    </row>
    <row r="184" spans="1:30">
      <c r="A184" s="2">
        <v>390</v>
      </c>
      <c r="B184" s="2">
        <v>0</v>
      </c>
      <c r="C184" s="5">
        <f t="shared" si="142"/>
        <v>1</v>
      </c>
      <c r="D184" s="2" t="s">
        <v>528</v>
      </c>
      <c r="E184" s="2">
        <v>386.11299433039477</v>
      </c>
      <c r="F184" s="2">
        <v>358.96283608866361</v>
      </c>
      <c r="G184" s="2">
        <v>149099.65001564525</v>
      </c>
      <c r="H184" s="2">
        <f t="shared" si="143"/>
        <v>16.405624861799879</v>
      </c>
      <c r="I184" s="2">
        <f t="shared" si="144"/>
        <v>385.6275424584087</v>
      </c>
      <c r="J184" s="2">
        <f t="shared" si="145"/>
        <v>386.59844620238084</v>
      </c>
      <c r="K184" s="2">
        <f t="shared" si="146"/>
        <v>373.96183702928971</v>
      </c>
      <c r="L184" s="2">
        <f t="shared" si="147"/>
        <v>398.26415163149983</v>
      </c>
      <c r="M184" s="2">
        <v>352.79399999999998</v>
      </c>
      <c r="N184" s="2">
        <v>177982.614</v>
      </c>
      <c r="O184" s="2">
        <f t="shared" si="148"/>
        <v>53519.007564000014</v>
      </c>
      <c r="P184" s="2">
        <f t="shared" si="149"/>
        <v>325.06694029552813</v>
      </c>
      <c r="Q184" s="2">
        <f t="shared" si="150"/>
        <v>380.52105970447184</v>
      </c>
      <c r="R184" s="2">
        <v>17370.702000000001</v>
      </c>
      <c r="S184" s="2">
        <v>330373570.39399999</v>
      </c>
      <c r="T184" s="2">
        <f t="shared" si="151"/>
        <v>28632282.421195984</v>
      </c>
      <c r="U184" s="2">
        <f t="shared" si="152"/>
        <v>16729.377580907763</v>
      </c>
      <c r="V184" s="2">
        <f t="shared" si="153"/>
        <v>18012.026419092239</v>
      </c>
      <c r="W184" s="2">
        <v>3.2000000000000001E-2</v>
      </c>
      <c r="X184" s="2">
        <v>3.2000000000000001E-2</v>
      </c>
      <c r="Y184" s="2">
        <f t="shared" si="154"/>
        <v>3.0976E-2</v>
      </c>
      <c r="Z184" s="2">
        <f t="shared" si="155"/>
        <v>1.0905829127457987E-2</v>
      </c>
      <c r="AA184" s="2">
        <f t="shared" si="156"/>
        <v>5.3094170872542014E-2</v>
      </c>
      <c r="AB184" s="2">
        <v>0</v>
      </c>
    </row>
    <row r="185" spans="1:30">
      <c r="A185" s="2">
        <v>400</v>
      </c>
      <c r="B185" s="2">
        <v>0</v>
      </c>
      <c r="C185" s="5">
        <f t="shared" si="142"/>
        <v>1</v>
      </c>
      <c r="D185" s="2" t="s">
        <v>185</v>
      </c>
      <c r="E185" s="2">
        <v>394.04419929457254</v>
      </c>
      <c r="F185" s="2">
        <v>365.26766326049272</v>
      </c>
      <c r="G185" s="2">
        <v>155299.60481612777</v>
      </c>
      <c r="H185" s="2">
        <f t="shared" si="143"/>
        <v>28.773818426969228</v>
      </c>
      <c r="I185" s="2">
        <f t="shared" si="144"/>
        <v>393.40129172194662</v>
      </c>
      <c r="J185" s="2">
        <f t="shared" si="145"/>
        <v>394.68710686719845</v>
      </c>
      <c r="K185" s="2">
        <f t="shared" si="146"/>
        <v>377.95182949262221</v>
      </c>
      <c r="L185" s="2">
        <f t="shared" si="147"/>
        <v>410.13656909652286</v>
      </c>
      <c r="M185" s="2">
        <v>210.404</v>
      </c>
      <c r="N185" s="2">
        <v>51521.552000000003</v>
      </c>
      <c r="O185" s="2">
        <f t="shared" si="148"/>
        <v>7251.7087840000022</v>
      </c>
      <c r="P185" s="2">
        <f t="shared" si="149"/>
        <v>200.19766146258104</v>
      </c>
      <c r="Q185" s="2">
        <f t="shared" si="150"/>
        <v>220.61033853741895</v>
      </c>
      <c r="R185" s="2">
        <v>10503.164000000001</v>
      </c>
      <c r="S185" s="2">
        <v>117771289.656</v>
      </c>
      <c r="T185" s="2">
        <f t="shared" si="151"/>
        <v>7454835.645103991</v>
      </c>
      <c r="U185" s="2">
        <f t="shared" si="152"/>
        <v>10175.9221581234</v>
      </c>
      <c r="V185" s="2">
        <f t="shared" si="153"/>
        <v>10830.405841876602</v>
      </c>
      <c r="W185" s="2">
        <v>2E-3</v>
      </c>
      <c r="X185" s="2">
        <v>2E-3</v>
      </c>
      <c r="Y185" s="2">
        <f t="shared" si="154"/>
        <v>1.9959999999999999E-3</v>
      </c>
      <c r="Z185" s="2">
        <f t="shared" si="155"/>
        <v>-3.3546373173166458E-3</v>
      </c>
      <c r="AA185" s="2">
        <f t="shared" si="156"/>
        <v>7.3546373173166459E-3</v>
      </c>
      <c r="AB185" s="2">
        <v>0</v>
      </c>
    </row>
    <row r="186" spans="1:30">
      <c r="A186" s="2">
        <v>410</v>
      </c>
      <c r="B186" s="2">
        <v>0</v>
      </c>
      <c r="C186" s="5">
        <f t="shared" si="142"/>
        <v>1</v>
      </c>
      <c r="D186" s="2" t="s">
        <v>529</v>
      </c>
      <c r="E186" s="2">
        <v>403.19377343751677</v>
      </c>
      <c r="F186" s="2">
        <v>355.75731506869892</v>
      </c>
      <c r="G186" s="2">
        <v>162610.21595940119</v>
      </c>
      <c r="H186" s="2">
        <f t="shared" si="143"/>
        <v>44.99702061759308</v>
      </c>
      <c r="I186" s="2">
        <f t="shared" si="144"/>
        <v>402.38980005377351</v>
      </c>
      <c r="J186" s="2">
        <f t="shared" si="145"/>
        <v>403.99774682126002</v>
      </c>
      <c r="K186" s="2">
        <f t="shared" si="146"/>
        <v>383.06982786120551</v>
      </c>
      <c r="L186" s="2">
        <f t="shared" si="147"/>
        <v>423.31771901382803</v>
      </c>
      <c r="M186" s="2">
        <v>147.92599999999999</v>
      </c>
      <c r="N186" s="2">
        <v>23810.585999999999</v>
      </c>
      <c r="O186" s="2">
        <f t="shared" si="148"/>
        <v>1928.4845240000031</v>
      </c>
      <c r="P186" s="2">
        <f t="shared" si="149"/>
        <v>142.66270307788403</v>
      </c>
      <c r="Q186" s="2">
        <f t="shared" si="150"/>
        <v>153.18929692211594</v>
      </c>
      <c r="R186" s="2">
        <v>7396.3</v>
      </c>
      <c r="S186" s="2">
        <v>59526465</v>
      </c>
      <c r="T186" s="2">
        <f t="shared" si="151"/>
        <v>4821211.3099999949</v>
      </c>
      <c r="U186" s="2">
        <f t="shared" si="152"/>
        <v>7133.1351538942026</v>
      </c>
      <c r="V186" s="2">
        <f t="shared" si="153"/>
        <v>7659.4648461057977</v>
      </c>
      <c r="W186" s="2">
        <v>0</v>
      </c>
      <c r="X186" s="2">
        <v>0</v>
      </c>
      <c r="Y186" s="2">
        <f t="shared" si="154"/>
        <v>0</v>
      </c>
      <c r="Z186" s="2">
        <f t="shared" si="155"/>
        <v>0</v>
      </c>
      <c r="AA186" s="2">
        <f t="shared" si="156"/>
        <v>0</v>
      </c>
      <c r="AB186" s="2">
        <v>0</v>
      </c>
    </row>
    <row r="189" spans="1:30" s="7" customFormat="1">
      <c r="A189" s="7" t="s">
        <v>469</v>
      </c>
      <c r="B189" s="7" t="s">
        <v>1</v>
      </c>
      <c r="C189" s="5" t="s">
        <v>2</v>
      </c>
      <c r="D189" s="7" t="s">
        <v>2</v>
      </c>
      <c r="E189" s="7" t="s">
        <v>35</v>
      </c>
      <c r="F189" s="7" t="s">
        <v>354</v>
      </c>
      <c r="G189" s="7" t="s">
        <v>36</v>
      </c>
      <c r="H189" s="7" t="s">
        <v>37</v>
      </c>
      <c r="M189" s="7" t="s">
        <v>4</v>
      </c>
      <c r="N189" s="7" t="s">
        <v>5</v>
      </c>
      <c r="O189" s="7" t="s">
        <v>6</v>
      </c>
      <c r="R189" s="7" t="s">
        <v>11</v>
      </c>
      <c r="S189" s="7" t="s">
        <v>3</v>
      </c>
      <c r="T189" s="7" t="s">
        <v>355</v>
      </c>
      <c r="W189" s="7" t="s">
        <v>38</v>
      </c>
      <c r="X189" s="7" t="s">
        <v>39</v>
      </c>
      <c r="Y189" s="7" t="s">
        <v>356</v>
      </c>
      <c r="AB189" s="7" t="s">
        <v>7</v>
      </c>
      <c r="AD189" s="7" t="s">
        <v>494</v>
      </c>
    </row>
    <row r="190" spans="1:30">
      <c r="A190" s="2">
        <v>360</v>
      </c>
      <c r="B190" s="2">
        <v>0.996</v>
      </c>
      <c r="C190" s="5">
        <f>1-B190</f>
        <v>4.0000000000000036E-3</v>
      </c>
      <c r="D190" s="2" t="s">
        <v>531</v>
      </c>
      <c r="E190" s="2">
        <v>358.8595802108411</v>
      </c>
      <c r="F190" s="2">
        <v>358.42648087585627</v>
      </c>
      <c r="G190" s="2">
        <v>128780.38588413506</v>
      </c>
      <c r="H190" s="2">
        <f t="shared" ref="H190" si="157">G190-E190*E190</f>
        <v>0.18757503396773245</v>
      </c>
      <c r="I190" s="2">
        <f t="shared" ref="I190" si="158">E190-2.68*SQRT(H190)/SQRT(500)</f>
        <v>358.80767185074427</v>
      </c>
      <c r="J190" s="2">
        <f t="shared" ref="J190" si="159">E190+2.68*SQRT(H190)/SQRT(500)</f>
        <v>358.91148857093793</v>
      </c>
      <c r="K190" s="2">
        <f t="shared" ref="K190" si="160">E190-3*SQRT(H190)</f>
        <v>357.56028220587473</v>
      </c>
      <c r="L190" s="2">
        <f t="shared" ref="L190" si="161">E190+3*SQRT(H190)</f>
        <v>360.15887821580748</v>
      </c>
      <c r="M190" s="2"/>
      <c r="N190" s="2"/>
      <c r="O190" s="2"/>
      <c r="R190" s="2"/>
      <c r="S190" s="2"/>
      <c r="T190" s="2"/>
      <c r="W190" s="2">
        <v>0</v>
      </c>
      <c r="X190" s="2">
        <v>0</v>
      </c>
      <c r="Y190" s="2">
        <f t="shared" ref="Y190" si="162">X190-W190*W190</f>
        <v>0</v>
      </c>
      <c r="Z190" s="2">
        <f t="shared" ref="Z190" si="163">W190-2.68*SQRT(Y190)/SQRT(500)</f>
        <v>0</v>
      </c>
      <c r="AA190" s="2">
        <f t="shared" ref="AA190" si="164">W190+2.68*SQRT(Y190)/SQRT(500)</f>
        <v>0</v>
      </c>
      <c r="AB190" s="2">
        <v>0</v>
      </c>
      <c r="AD190" s="2" t="s">
        <v>512</v>
      </c>
    </row>
    <row r="191" spans="1:30">
      <c r="A191" s="2">
        <v>370</v>
      </c>
      <c r="B191" s="2">
        <v>0.95199999999999996</v>
      </c>
      <c r="C191" s="5">
        <f t="shared" ref="C191:C195" si="165">1-B191</f>
        <v>4.8000000000000043E-2</v>
      </c>
      <c r="D191" s="2" t="s">
        <v>532</v>
      </c>
      <c r="E191" s="2">
        <v>368.76007309661526</v>
      </c>
      <c r="F191" s="2">
        <v>366.12071172155976</v>
      </c>
      <c r="G191" s="2">
        <v>135984.99610941389</v>
      </c>
      <c r="H191" s="2">
        <f t="shared" ref="H191:H195" si="166">G191-E191*E191</f>
        <v>1.0045991928491276</v>
      </c>
      <c r="I191" s="2">
        <f t="shared" ref="I191:I195" si="167">E191-2.68*SQRT(H191)/SQRT(500)</f>
        <v>368.63994455510476</v>
      </c>
      <c r="J191" s="2">
        <f t="shared" ref="J191:J195" si="168">E191+2.68*SQRT(H191)/SQRT(500)</f>
        <v>368.88020163812575</v>
      </c>
      <c r="K191" s="2">
        <f t="shared" ref="K191:K195" si="169">E191-3*SQRT(H191)</f>
        <v>365.75318222136849</v>
      </c>
      <c r="L191" s="2">
        <f t="shared" ref="L191:L195" si="170">E191+3*SQRT(H191)</f>
        <v>371.76696397186203</v>
      </c>
      <c r="M191" s="2">
        <v>2076.4166666666665</v>
      </c>
      <c r="N191" s="2">
        <v>6434510.666666667</v>
      </c>
      <c r="O191" s="2">
        <f t="shared" ref="O191:O195" si="171">N191-M191*M191</f>
        <v>2123004.4930555569</v>
      </c>
      <c r="P191" s="2">
        <f t="shared" ref="P191:P195" si="172">M191-2.68*SQRT(O191)/SQRT(500)</f>
        <v>1901.7840954153548</v>
      </c>
      <c r="Q191" s="2">
        <f t="shared" ref="Q191:Q195" si="173">M191+2.68*SQRT(O191)/SQRT(500)</f>
        <v>2251.0492379179782</v>
      </c>
      <c r="R191" s="2">
        <v>92666.833333333328</v>
      </c>
      <c r="S191" s="2">
        <v>1491301547.1666667</v>
      </c>
      <c r="T191" s="2">
        <f t="shared" ref="T191:T195" si="174">S191-R191*R191</f>
        <v>-7095840452.8611097</v>
      </c>
      <c r="U191" s="2" t="e">
        <f t="shared" ref="U191:U195" si="175">R191-2.68*SQRT(T191)/SQRT(500)</f>
        <v>#NUM!</v>
      </c>
      <c r="V191" s="2" t="e">
        <f t="shared" ref="V191:V195" si="176">R191+2.68*SQRT(T191)/SQRT(500)</f>
        <v>#NUM!</v>
      </c>
      <c r="W191" s="2">
        <v>1.5</v>
      </c>
      <c r="X191" s="2">
        <v>3.8333333333333335</v>
      </c>
      <c r="Y191" s="2">
        <f t="shared" ref="Y191:Y195" si="177">X191-W191*W191</f>
        <v>1.5833333333333335</v>
      </c>
      <c r="Z191" s="2">
        <f t="shared" ref="Z191:Z195" si="178">W191-2.68*SQRT(Y191)/SQRT(500)</f>
        <v>1.3491879757225351</v>
      </c>
      <c r="AA191" s="2">
        <f t="shared" ref="AA191:AA195" si="179">W191+2.68*SQRT(Y191)/SQRT(500)</f>
        <v>1.6508120242774649</v>
      </c>
      <c r="AB191" s="2">
        <v>0</v>
      </c>
      <c r="AD191" s="2" t="s">
        <v>383</v>
      </c>
    </row>
    <row r="192" spans="1:30">
      <c r="A192" s="2">
        <v>380</v>
      </c>
      <c r="B192" s="2">
        <v>0.47</v>
      </c>
      <c r="C192" s="5">
        <f t="shared" si="165"/>
        <v>0.53</v>
      </c>
      <c r="D192" s="2" t="s">
        <v>533</v>
      </c>
      <c r="E192" s="2">
        <v>377.14939016006423</v>
      </c>
      <c r="F192" s="2">
        <v>363.97651247133723</v>
      </c>
      <c r="G192" s="2">
        <v>142249.22709952196</v>
      </c>
      <c r="H192" s="2">
        <f t="shared" si="166"/>
        <v>7.5646014136145823</v>
      </c>
      <c r="I192" s="2">
        <f t="shared" si="167"/>
        <v>376.81974795040912</v>
      </c>
      <c r="J192" s="2">
        <f t="shared" si="168"/>
        <v>377.47903236971933</v>
      </c>
      <c r="K192" s="2">
        <f t="shared" si="169"/>
        <v>368.89824401407145</v>
      </c>
      <c r="L192" s="2">
        <f t="shared" si="170"/>
        <v>385.40053630605701</v>
      </c>
      <c r="M192" s="2">
        <v>1607.9584905660377</v>
      </c>
      <c r="N192" s="2">
        <v>4148979.5811320753</v>
      </c>
      <c r="O192" s="2">
        <f t="shared" si="171"/>
        <v>1563449.0737486649</v>
      </c>
      <c r="P192" s="2">
        <f t="shared" si="172"/>
        <v>1458.0964431538098</v>
      </c>
      <c r="Q192" s="2">
        <f t="shared" si="173"/>
        <v>1757.8205379782655</v>
      </c>
      <c r="R192" s="2">
        <v>72073.313207547166</v>
      </c>
      <c r="S192" s="2">
        <v>1379638616.7471697</v>
      </c>
      <c r="T192" s="2">
        <f t="shared" si="174"/>
        <v>-3814923859.9660234</v>
      </c>
      <c r="U192" s="2" t="e">
        <f t="shared" si="175"/>
        <v>#NUM!</v>
      </c>
      <c r="V192" s="2" t="e">
        <f t="shared" si="176"/>
        <v>#NUM!</v>
      </c>
      <c r="W192" s="2">
        <v>0.97735849056603774</v>
      </c>
      <c r="X192" s="2">
        <v>2.0716981132075474</v>
      </c>
      <c r="Y192" s="2">
        <f t="shared" si="177"/>
        <v>1.1164684941260237</v>
      </c>
      <c r="Z192" s="2">
        <f t="shared" si="178"/>
        <v>0.85071787060379378</v>
      </c>
      <c r="AA192" s="2">
        <f t="shared" si="179"/>
        <v>1.1039991105282816</v>
      </c>
      <c r="AB192" s="2">
        <v>0</v>
      </c>
      <c r="AD192" s="2" t="s">
        <v>537</v>
      </c>
    </row>
    <row r="193" spans="1:30">
      <c r="A193" s="2">
        <v>390</v>
      </c>
      <c r="B193" s="2">
        <v>0.03</v>
      </c>
      <c r="C193" s="5">
        <f t="shared" si="165"/>
        <v>0.97</v>
      </c>
      <c r="D193" s="2" t="s">
        <v>534</v>
      </c>
      <c r="E193" s="2">
        <v>386.01555421525654</v>
      </c>
      <c r="F193" s="2">
        <v>362.94931260485066</v>
      </c>
      <c r="G193" s="2">
        <v>149025.46330981955</v>
      </c>
      <c r="H193" s="2">
        <f t="shared" si="166"/>
        <v>17.455213707871735</v>
      </c>
      <c r="I193" s="2">
        <f t="shared" si="167"/>
        <v>385.51481410914278</v>
      </c>
      <c r="J193" s="2">
        <f t="shared" si="168"/>
        <v>386.51629432137031</v>
      </c>
      <c r="K193" s="2">
        <f t="shared" si="169"/>
        <v>373.48172306229912</v>
      </c>
      <c r="L193" s="2">
        <f t="shared" si="170"/>
        <v>398.54938536821396</v>
      </c>
      <c r="M193" s="2">
        <v>692.02886597938141</v>
      </c>
      <c r="N193" s="2">
        <v>1041356.1278350515</v>
      </c>
      <c r="O193" s="2">
        <f t="shared" si="171"/>
        <v>562452.17648634291</v>
      </c>
      <c r="P193" s="2">
        <f t="shared" si="172"/>
        <v>602.14275456726716</v>
      </c>
      <c r="Q193" s="2">
        <f t="shared" si="173"/>
        <v>781.91497739149565</v>
      </c>
      <c r="R193" s="2">
        <v>31496.472164948453</v>
      </c>
      <c r="S193" s="2">
        <v>760376647.75051546</v>
      </c>
      <c r="T193" s="2">
        <f t="shared" si="174"/>
        <v>-231651111.0868572</v>
      </c>
      <c r="U193" s="2" t="e">
        <f t="shared" si="175"/>
        <v>#NUM!</v>
      </c>
      <c r="V193" s="2" t="e">
        <f t="shared" si="176"/>
        <v>#NUM!</v>
      </c>
      <c r="W193" s="2">
        <v>0.25154639175257731</v>
      </c>
      <c r="X193" s="2">
        <v>0.35051546391752575</v>
      </c>
      <c r="Y193" s="2">
        <f t="shared" si="177"/>
        <v>0.28723987671378465</v>
      </c>
      <c r="Z193" s="2">
        <f t="shared" si="178"/>
        <v>0.18731132826682856</v>
      </c>
      <c r="AA193" s="2">
        <f t="shared" si="179"/>
        <v>0.31578145523832607</v>
      </c>
      <c r="AB193" s="2">
        <v>0</v>
      </c>
    </row>
    <row r="194" spans="1:30">
      <c r="A194" s="2">
        <v>400</v>
      </c>
      <c r="B194" s="2">
        <v>0</v>
      </c>
      <c r="C194" s="5">
        <f t="shared" si="165"/>
        <v>1</v>
      </c>
      <c r="D194" s="2" t="s">
        <v>535</v>
      </c>
      <c r="E194" s="2">
        <v>394.94244173260068</v>
      </c>
      <c r="F194" s="2">
        <v>368.94019466357815</v>
      </c>
      <c r="G194" s="2">
        <v>156003.669682123</v>
      </c>
      <c r="H194" s="2">
        <f t="shared" si="166"/>
        <v>24.137400414299918</v>
      </c>
      <c r="I194" s="2">
        <f t="shared" si="167"/>
        <v>394.35360480316155</v>
      </c>
      <c r="J194" s="2">
        <f t="shared" si="168"/>
        <v>395.53127866203982</v>
      </c>
      <c r="K194" s="2">
        <f t="shared" si="169"/>
        <v>380.2034932040014</v>
      </c>
      <c r="L194" s="2">
        <f t="shared" si="170"/>
        <v>409.68139026119997</v>
      </c>
      <c r="M194" s="2">
        <v>287.32400000000001</v>
      </c>
      <c r="N194" s="2">
        <v>110585.46799999999</v>
      </c>
      <c r="O194" s="2">
        <f t="shared" si="171"/>
        <v>28030.387023999981</v>
      </c>
      <c r="P194" s="2">
        <f t="shared" si="172"/>
        <v>267.25783685099827</v>
      </c>
      <c r="Q194" s="2">
        <f t="shared" si="173"/>
        <v>307.39016314900175</v>
      </c>
      <c r="R194" s="2">
        <v>14259.064</v>
      </c>
      <c r="S194" s="2">
        <v>263098188.53999999</v>
      </c>
      <c r="T194" s="2">
        <f t="shared" si="174"/>
        <v>59777282.38390398</v>
      </c>
      <c r="U194" s="2">
        <f t="shared" si="175"/>
        <v>13332.409422507229</v>
      </c>
      <c r="V194" s="2">
        <f t="shared" si="176"/>
        <v>15185.718577492771</v>
      </c>
      <c r="W194" s="2">
        <v>1.6E-2</v>
      </c>
      <c r="X194" s="2">
        <v>1.6E-2</v>
      </c>
      <c r="Y194" s="2">
        <f t="shared" si="177"/>
        <v>1.5744000000000001E-2</v>
      </c>
      <c r="Z194" s="2">
        <f t="shared" si="178"/>
        <v>9.6140261859504333E-4</v>
      </c>
      <c r="AA194" s="2">
        <f t="shared" si="179"/>
        <v>3.1038597381404957E-2</v>
      </c>
      <c r="AB194" s="2">
        <v>0</v>
      </c>
    </row>
    <row r="195" spans="1:30">
      <c r="A195" s="2">
        <v>410</v>
      </c>
      <c r="B195" s="2">
        <v>0</v>
      </c>
      <c r="C195" s="5">
        <f t="shared" si="165"/>
        <v>1</v>
      </c>
      <c r="D195" s="2" t="s">
        <v>536</v>
      </c>
      <c r="E195" s="2">
        <v>403.95380727761602</v>
      </c>
      <c r="F195" s="2">
        <v>382.23704601182487</v>
      </c>
      <c r="G195" s="2">
        <v>163206.19871455248</v>
      </c>
      <c r="H195" s="2">
        <f t="shared" si="166"/>
        <v>27.520300471136579</v>
      </c>
      <c r="I195" s="2">
        <f t="shared" si="167"/>
        <v>403.32505962377724</v>
      </c>
      <c r="J195" s="2">
        <f t="shared" si="168"/>
        <v>404.58255493145481</v>
      </c>
      <c r="K195" s="2">
        <f t="shared" si="169"/>
        <v>388.21586890436555</v>
      </c>
      <c r="L195" s="2">
        <f t="shared" si="170"/>
        <v>419.69174565086649</v>
      </c>
      <c r="M195" s="2">
        <v>180.36799999999999</v>
      </c>
      <c r="N195" s="2">
        <v>36793.595999999998</v>
      </c>
      <c r="O195" s="2">
        <f t="shared" si="171"/>
        <v>4260.9805759999981</v>
      </c>
      <c r="P195" s="2">
        <f t="shared" si="172"/>
        <v>172.54443727077461</v>
      </c>
      <c r="Q195" s="2">
        <f t="shared" si="173"/>
        <v>188.19156272922538</v>
      </c>
      <c r="R195" s="2">
        <v>9018.3979999999992</v>
      </c>
      <c r="S195" s="2">
        <v>91983868.802000001</v>
      </c>
      <c r="T195" s="2">
        <f t="shared" si="174"/>
        <v>10652366.315596014</v>
      </c>
      <c r="U195" s="2">
        <f t="shared" si="175"/>
        <v>8627.2214265062976</v>
      </c>
      <c r="V195" s="2">
        <f t="shared" si="176"/>
        <v>9409.5745734937009</v>
      </c>
      <c r="W195" s="2">
        <v>0</v>
      </c>
      <c r="X195" s="2">
        <v>0</v>
      </c>
      <c r="Y195" s="2">
        <f t="shared" si="177"/>
        <v>0</v>
      </c>
      <c r="Z195" s="2">
        <f t="shared" si="178"/>
        <v>0</v>
      </c>
      <c r="AA195" s="2">
        <f t="shared" si="179"/>
        <v>0</v>
      </c>
      <c r="AB195" s="2">
        <v>0</v>
      </c>
    </row>
    <row r="198" spans="1:30" s="8" customFormat="1">
      <c r="A198" s="8" t="s">
        <v>469</v>
      </c>
      <c r="B198" s="8" t="s">
        <v>1</v>
      </c>
      <c r="C198" s="5" t="s">
        <v>2</v>
      </c>
      <c r="D198" s="8" t="s">
        <v>2</v>
      </c>
      <c r="E198" s="8" t="s">
        <v>35</v>
      </c>
      <c r="F198" s="8" t="s">
        <v>354</v>
      </c>
      <c r="G198" s="8" t="s">
        <v>36</v>
      </c>
      <c r="H198" s="8" t="s">
        <v>37</v>
      </c>
      <c r="M198" s="8" t="s">
        <v>4</v>
      </c>
      <c r="N198" s="8" t="s">
        <v>5</v>
      </c>
      <c r="O198" s="8" t="s">
        <v>6</v>
      </c>
      <c r="R198" s="8" t="s">
        <v>11</v>
      </c>
      <c r="S198" s="8" t="s">
        <v>3</v>
      </c>
      <c r="T198" s="8" t="s">
        <v>355</v>
      </c>
      <c r="W198" s="8" t="s">
        <v>38</v>
      </c>
      <c r="X198" s="8" t="s">
        <v>39</v>
      </c>
      <c r="Y198" s="8" t="s">
        <v>356</v>
      </c>
      <c r="AB198" s="8" t="s">
        <v>7</v>
      </c>
      <c r="AD198" s="8" t="s">
        <v>494</v>
      </c>
    </row>
    <row r="199" spans="1:30">
      <c r="A199" s="2">
        <v>360</v>
      </c>
      <c r="B199" s="2">
        <v>1</v>
      </c>
      <c r="C199" s="5">
        <f>1-B199</f>
        <v>0</v>
      </c>
      <c r="D199" s="2" t="s">
        <v>79</v>
      </c>
      <c r="E199" s="2"/>
      <c r="F199" s="2"/>
      <c r="G199" s="2"/>
      <c r="H199" s="2"/>
      <c r="M199" s="2"/>
      <c r="N199" s="2"/>
      <c r="O199" s="2"/>
      <c r="R199" s="2"/>
      <c r="S199" s="2"/>
      <c r="T199" s="2"/>
      <c r="W199" s="2">
        <v>0</v>
      </c>
      <c r="X199" s="2">
        <v>0</v>
      </c>
      <c r="Y199" s="2">
        <f t="shared" ref="Y199" si="180">X199-W199*W199</f>
        <v>0</v>
      </c>
      <c r="Z199" s="2">
        <f t="shared" ref="Z199" si="181">W199-2.68*SQRT(Y199)/SQRT(500)</f>
        <v>0</v>
      </c>
      <c r="AA199" s="2">
        <f t="shared" ref="AA199" si="182">W199+2.68*SQRT(Y199)/SQRT(500)</f>
        <v>0</v>
      </c>
      <c r="AB199" s="2">
        <v>0</v>
      </c>
      <c r="AD199" s="2" t="s">
        <v>512</v>
      </c>
    </row>
    <row r="200" spans="1:30">
      <c r="A200" s="2">
        <v>370</v>
      </c>
      <c r="B200" s="2">
        <v>0.94799999999999995</v>
      </c>
      <c r="C200" s="5">
        <f t="shared" ref="C200:C204" si="183">1-B200</f>
        <v>5.2000000000000046E-2</v>
      </c>
      <c r="D200" s="2" t="s">
        <v>538</v>
      </c>
      <c r="E200" s="2">
        <v>366.83212226706394</v>
      </c>
      <c r="F200" s="2">
        <v>358.70270036597287</v>
      </c>
      <c r="G200" s="2">
        <v>134575.04509354939</v>
      </c>
      <c r="H200" s="2">
        <f t="shared" ref="H200:H204" si="184">G200-E200*E200</f>
        <v>9.2391665912291501</v>
      </c>
      <c r="I200" s="2">
        <f t="shared" ref="I200:I204" si="185">E200-2.68*SQRT(H200)/SQRT(500)</f>
        <v>366.46781637876444</v>
      </c>
      <c r="J200" s="2">
        <f t="shared" ref="J200:J204" si="186">E200+2.68*SQRT(H200)/SQRT(500)</f>
        <v>367.19642815536344</v>
      </c>
      <c r="K200" s="2">
        <f t="shared" ref="K200:K204" si="187">E200-3*SQRT(H200)</f>
        <v>357.71332304123041</v>
      </c>
      <c r="L200" s="2">
        <f t="shared" ref="L200:L204" si="188">E200+3*SQRT(H200)</f>
        <v>375.95092149289746</v>
      </c>
      <c r="M200" s="2">
        <v>2555.73076923077</v>
      </c>
      <c r="N200" s="2">
        <v>5715758.653846154</v>
      </c>
      <c r="O200" s="2">
        <f t="shared" ref="O200:O204" si="189">N200-M200*M200</f>
        <v>-816001.11094674934</v>
      </c>
      <c r="P200" s="2" t="e">
        <f t="shared" ref="P200:P204" si="190">M200-2.68*SQRT(O200)/SQRT(500)</f>
        <v>#NUM!</v>
      </c>
      <c r="Q200" s="2" t="e">
        <f t="shared" ref="Q200:Q204" si="191">M200+2.68*SQRT(O200)/SQRT(500)</f>
        <v>#NUM!</v>
      </c>
      <c r="R200" s="2">
        <v>81714.153846153844</v>
      </c>
      <c r="S200" s="2">
        <v>1469399030.3846154</v>
      </c>
      <c r="T200" s="2">
        <f t="shared" ref="T200:T204" si="192">S200-R200*R200</f>
        <v>-5207803908.4082832</v>
      </c>
      <c r="U200" s="2" t="e">
        <f t="shared" ref="U200:U204" si="193">R200-2.68*SQRT(T200)/SQRT(500)</f>
        <v>#NUM!</v>
      </c>
      <c r="V200" s="2" t="e">
        <f t="shared" ref="V200:V204" si="194">R200+2.68*SQRT(T200)/SQRT(500)</f>
        <v>#NUM!</v>
      </c>
      <c r="W200" s="2">
        <v>1.2692307692307692</v>
      </c>
      <c r="X200" s="2">
        <v>3.4230769230769229</v>
      </c>
      <c r="Y200" s="2">
        <f t="shared" ref="Y200:Y204" si="195">X200-W200*W200</f>
        <v>1.8121301775147929</v>
      </c>
      <c r="Z200" s="2">
        <f t="shared" ref="Z200:Z204" si="196">W200-2.68*SQRT(Y200)/SQRT(500)</f>
        <v>1.1078898643927073</v>
      </c>
      <c r="AA200" s="2">
        <f t="shared" ref="AA200:AA204" si="197">W200+2.68*SQRT(Y200)/SQRT(500)</f>
        <v>1.430571674068831</v>
      </c>
      <c r="AB200" s="2">
        <v>0</v>
      </c>
      <c r="AD200" s="2" t="s">
        <v>468</v>
      </c>
    </row>
    <row r="201" spans="1:30">
      <c r="A201" s="2">
        <v>380</v>
      </c>
      <c r="B201" s="2">
        <v>0.40400000000000003</v>
      </c>
      <c r="C201" s="5">
        <f t="shared" si="183"/>
        <v>0.59599999999999997</v>
      </c>
      <c r="D201" s="2" t="s">
        <v>539</v>
      </c>
      <c r="E201" s="2">
        <v>377.0385417925624</v>
      </c>
      <c r="F201" s="2">
        <v>363.76596783341012</v>
      </c>
      <c r="G201" s="2">
        <v>142166.47781813768</v>
      </c>
      <c r="H201" s="2">
        <f t="shared" si="184"/>
        <v>8.4158210758469068</v>
      </c>
      <c r="I201" s="2">
        <f t="shared" si="185"/>
        <v>376.6908471181851</v>
      </c>
      <c r="J201" s="2">
        <f t="shared" si="186"/>
        <v>377.38623646693969</v>
      </c>
      <c r="K201" s="2">
        <f t="shared" si="187"/>
        <v>368.33553141208932</v>
      </c>
      <c r="L201" s="2">
        <f t="shared" si="188"/>
        <v>385.74155217303547</v>
      </c>
      <c r="M201" s="2">
        <v>1926.9395973154362</v>
      </c>
      <c r="N201" s="2">
        <v>5671799.9798657717</v>
      </c>
      <c r="O201" s="2">
        <f t="shared" si="189"/>
        <v>1958703.7681635963</v>
      </c>
      <c r="P201" s="2">
        <f t="shared" si="190"/>
        <v>1759.2005503141002</v>
      </c>
      <c r="Q201" s="2">
        <f t="shared" si="191"/>
        <v>2094.6786443167721</v>
      </c>
      <c r="R201" s="2">
        <v>85510.832214765105</v>
      </c>
      <c r="S201" s="2">
        <v>1673224851.9127517</v>
      </c>
      <c r="T201" s="2">
        <f t="shared" si="192"/>
        <v>-5638877574.1489582</v>
      </c>
      <c r="U201" s="2" t="e">
        <f t="shared" si="193"/>
        <v>#NUM!</v>
      </c>
      <c r="V201" s="2" t="e">
        <f t="shared" si="194"/>
        <v>#NUM!</v>
      </c>
      <c r="W201" s="2">
        <v>1.2315436241610738</v>
      </c>
      <c r="X201" s="2">
        <v>2.848993288590604</v>
      </c>
      <c r="Y201" s="2">
        <f t="shared" si="195"/>
        <v>1.3322935903788118</v>
      </c>
      <c r="Z201" s="2">
        <f t="shared" si="196"/>
        <v>1.0932029903361793</v>
      </c>
      <c r="AA201" s="2">
        <f t="shared" si="197"/>
        <v>1.3698842579859682</v>
      </c>
      <c r="AB201" s="2">
        <v>0</v>
      </c>
      <c r="AD201" s="2" t="s">
        <v>537</v>
      </c>
    </row>
    <row r="202" spans="1:30">
      <c r="A202" s="2">
        <v>390</v>
      </c>
      <c r="B202" s="2">
        <v>0.01</v>
      </c>
      <c r="C202" s="5">
        <f t="shared" si="183"/>
        <v>0.99</v>
      </c>
      <c r="D202" s="2" t="s">
        <v>540</v>
      </c>
      <c r="E202" s="2">
        <v>386.36299625966365</v>
      </c>
      <c r="F202" s="2">
        <v>364.90388376426586</v>
      </c>
      <c r="G202" s="2">
        <v>149290.61757838228</v>
      </c>
      <c r="H202" s="2">
        <f t="shared" si="184"/>
        <v>14.252699637407204</v>
      </c>
      <c r="I202" s="2">
        <f t="shared" si="185"/>
        <v>385.9105173322522</v>
      </c>
      <c r="J202" s="2">
        <f t="shared" si="186"/>
        <v>386.81547518707509</v>
      </c>
      <c r="K202" s="2">
        <f t="shared" si="187"/>
        <v>375.03717193042985</v>
      </c>
      <c r="L202" s="2">
        <f t="shared" si="188"/>
        <v>397.68882058889744</v>
      </c>
      <c r="M202" s="2">
        <v>715.24242424242425</v>
      </c>
      <c r="N202" s="2">
        <v>1070704.9757575758</v>
      </c>
      <c r="O202" s="2">
        <f t="shared" si="189"/>
        <v>559133.25032139581</v>
      </c>
      <c r="P202" s="2">
        <f t="shared" si="190"/>
        <v>625.62190586511963</v>
      </c>
      <c r="Q202" s="2">
        <f t="shared" si="191"/>
        <v>804.86294261972887</v>
      </c>
      <c r="R202" s="2">
        <v>33178.501010101012</v>
      </c>
      <c r="S202" s="2">
        <v>756018420.67070711</v>
      </c>
      <c r="T202" s="2">
        <f t="shared" si="192"/>
        <v>-344794508.60656679</v>
      </c>
      <c r="U202" s="2" t="e">
        <f t="shared" si="193"/>
        <v>#NUM!</v>
      </c>
      <c r="V202" s="2" t="e">
        <f t="shared" si="194"/>
        <v>#NUM!</v>
      </c>
      <c r="W202" s="2">
        <v>0.26666666666666666</v>
      </c>
      <c r="X202" s="2">
        <v>0.41616161616161618</v>
      </c>
      <c r="Y202" s="2">
        <f t="shared" si="195"/>
        <v>0.34505050505050505</v>
      </c>
      <c r="Z202" s="2">
        <f t="shared" si="196"/>
        <v>0.19626367315822632</v>
      </c>
      <c r="AA202" s="2">
        <f t="shared" si="197"/>
        <v>0.33706966017510698</v>
      </c>
      <c r="AB202" s="2">
        <v>0</v>
      </c>
    </row>
    <row r="203" spans="1:30">
      <c r="A203" s="2">
        <v>400</v>
      </c>
      <c r="B203" s="2">
        <v>0</v>
      </c>
      <c r="C203" s="5">
        <f t="shared" si="183"/>
        <v>1</v>
      </c>
      <c r="D203" s="2" t="s">
        <v>541</v>
      </c>
      <c r="E203" s="2">
        <v>394.5927381643175</v>
      </c>
      <c r="F203" s="2">
        <v>368.59156196112508</v>
      </c>
      <c r="G203" s="2">
        <v>155728.68724456019</v>
      </c>
      <c r="H203" s="2">
        <f t="shared" si="184"/>
        <v>25.258232546562795</v>
      </c>
      <c r="I203" s="2">
        <f t="shared" si="185"/>
        <v>393.99038489680345</v>
      </c>
      <c r="J203" s="2">
        <f t="shared" si="186"/>
        <v>395.19509143183154</v>
      </c>
      <c r="K203" s="2">
        <f t="shared" si="187"/>
        <v>379.51546742591574</v>
      </c>
      <c r="L203" s="2">
        <f t="shared" si="188"/>
        <v>409.67000890271925</v>
      </c>
      <c r="M203" s="2">
        <v>294.64800000000002</v>
      </c>
      <c r="N203" s="2">
        <v>134477.88800000001</v>
      </c>
      <c r="O203" s="2">
        <f t="shared" si="189"/>
        <v>47660.444095999992</v>
      </c>
      <c r="P203" s="2">
        <f t="shared" si="190"/>
        <v>268.48251228525982</v>
      </c>
      <c r="Q203" s="2">
        <f t="shared" si="191"/>
        <v>320.81348771474023</v>
      </c>
      <c r="R203" s="2">
        <v>14525.652</v>
      </c>
      <c r="S203" s="2">
        <v>244646688.71200001</v>
      </c>
      <c r="T203" s="2">
        <f t="shared" si="192"/>
        <v>33652122.686895996</v>
      </c>
      <c r="U203" s="2">
        <f t="shared" si="193"/>
        <v>13830.37794470042</v>
      </c>
      <c r="V203" s="2">
        <f t="shared" si="194"/>
        <v>15220.92605529958</v>
      </c>
      <c r="W203" s="2">
        <v>2.1999999999999999E-2</v>
      </c>
      <c r="X203" s="2">
        <v>2.1999999999999999E-2</v>
      </c>
      <c r="Y203" s="2">
        <f t="shared" si="195"/>
        <v>2.1516E-2</v>
      </c>
      <c r="Z203" s="2">
        <f t="shared" si="196"/>
        <v>4.4195268323062448E-3</v>
      </c>
      <c r="AA203" s="2">
        <f t="shared" si="197"/>
        <v>3.9580473167693753E-2</v>
      </c>
      <c r="AB203" s="2">
        <v>0</v>
      </c>
    </row>
    <row r="204" spans="1:30">
      <c r="A204" s="2">
        <v>410</v>
      </c>
      <c r="B204" s="2">
        <v>0</v>
      </c>
      <c r="C204" s="5">
        <f t="shared" si="183"/>
        <v>1</v>
      </c>
      <c r="D204" s="2" t="s">
        <v>542</v>
      </c>
      <c r="E204" s="2">
        <v>403.35376962382435</v>
      </c>
      <c r="F204" s="2">
        <v>364.85280895171303</v>
      </c>
      <c r="G204" s="2">
        <v>162735.98496683399</v>
      </c>
      <c r="H204" s="2">
        <f t="shared" si="184"/>
        <v>41.721497084829025</v>
      </c>
      <c r="I204" s="2">
        <f t="shared" si="185"/>
        <v>402.57961139624803</v>
      </c>
      <c r="J204" s="2">
        <f t="shared" si="186"/>
        <v>404.12792785140067</v>
      </c>
      <c r="K204" s="2">
        <f t="shared" si="187"/>
        <v>383.9761156439572</v>
      </c>
      <c r="L204" s="2">
        <f t="shared" si="188"/>
        <v>422.7314236036915</v>
      </c>
      <c r="M204" s="2">
        <v>185.18799999999999</v>
      </c>
      <c r="N204" s="2">
        <v>40845.42</v>
      </c>
      <c r="O204" s="2">
        <f t="shared" si="189"/>
        <v>6550.8246560000043</v>
      </c>
      <c r="P204" s="2">
        <f t="shared" si="190"/>
        <v>175.48741826391279</v>
      </c>
      <c r="Q204" s="2">
        <f t="shared" si="191"/>
        <v>194.88858173608719</v>
      </c>
      <c r="R204" s="2">
        <v>9249.7520000000004</v>
      </c>
      <c r="S204" s="2">
        <v>100854717.552</v>
      </c>
      <c r="T204" s="2">
        <f t="shared" si="192"/>
        <v>15296805.490495995</v>
      </c>
      <c r="U204" s="2">
        <f t="shared" si="193"/>
        <v>8780.9924118208601</v>
      </c>
      <c r="V204" s="2">
        <f t="shared" si="194"/>
        <v>9718.5115881791407</v>
      </c>
      <c r="W204" s="2">
        <v>2E-3</v>
      </c>
      <c r="X204" s="2">
        <v>2E-3</v>
      </c>
      <c r="Y204" s="2">
        <f t="shared" si="195"/>
        <v>1.9959999999999999E-3</v>
      </c>
      <c r="Z204" s="2">
        <f t="shared" si="196"/>
        <v>-3.3546373173166458E-3</v>
      </c>
      <c r="AA204" s="2">
        <f t="shared" si="197"/>
        <v>7.3546373173166459E-3</v>
      </c>
      <c r="AB204" s="2">
        <v>0</v>
      </c>
    </row>
    <row r="208" spans="1:30" s="7" customFormat="1">
      <c r="A208" s="7" t="s">
        <v>469</v>
      </c>
      <c r="B208" s="7" t="s">
        <v>1</v>
      </c>
      <c r="C208" s="5" t="s">
        <v>2</v>
      </c>
      <c r="D208" s="7" t="s">
        <v>2</v>
      </c>
      <c r="E208" s="7" t="s">
        <v>35</v>
      </c>
      <c r="F208" s="7" t="s">
        <v>354</v>
      </c>
      <c r="G208" s="7" t="s">
        <v>36</v>
      </c>
      <c r="H208" s="7" t="s">
        <v>37</v>
      </c>
      <c r="M208" s="7" t="s">
        <v>4</v>
      </c>
      <c r="N208" s="7" t="s">
        <v>5</v>
      </c>
      <c r="O208" s="7" t="s">
        <v>6</v>
      </c>
      <c r="R208" s="7" t="s">
        <v>11</v>
      </c>
      <c r="S208" s="7" t="s">
        <v>3</v>
      </c>
      <c r="T208" s="7" t="s">
        <v>355</v>
      </c>
      <c r="W208" s="7" t="s">
        <v>38</v>
      </c>
      <c r="X208" s="7" t="s">
        <v>39</v>
      </c>
      <c r="Y208" s="7" t="s">
        <v>356</v>
      </c>
      <c r="Z208" s="7" t="s">
        <v>7</v>
      </c>
      <c r="AD208" s="8" t="s">
        <v>494</v>
      </c>
    </row>
    <row r="209" spans="1:30">
      <c r="A209" s="2">
        <v>360</v>
      </c>
      <c r="B209" s="2">
        <v>0.99399999999999999</v>
      </c>
      <c r="C209" s="5">
        <f>1-B209</f>
        <v>6.0000000000000053E-3</v>
      </c>
      <c r="D209" s="2" t="s">
        <v>897</v>
      </c>
      <c r="E209" s="2">
        <v>357.1340490117139</v>
      </c>
      <c r="F209" s="2">
        <v>354.73892030337282</v>
      </c>
      <c r="G209" s="2">
        <v>127548.71786940393</v>
      </c>
      <c r="H209" s="2">
        <f t="shared" ref="H209" si="198">G209-E209*E209</f>
        <v>3.9889059026609175</v>
      </c>
      <c r="I209" s="2">
        <f t="shared" ref="I209" si="199">E209-2.68*SQRT(H209)/SQRT(500)</f>
        <v>356.89467517122472</v>
      </c>
      <c r="J209" s="2">
        <f t="shared" ref="J209" si="200">E209+2.68*SQRT(H209)/SQRT(500)</f>
        <v>357.37342285220308</v>
      </c>
      <c r="K209" s="2">
        <f t="shared" ref="K209" si="201">E209-3*SQRT(H209)</f>
        <v>351.1423753620607</v>
      </c>
      <c r="L209" s="2">
        <f t="shared" ref="L209" si="202">E209+3*SQRT(H209)</f>
        <v>363.12572266136709</v>
      </c>
      <c r="M209" s="2">
        <v>1998</v>
      </c>
      <c r="N209" s="2">
        <v>6184566.666666667</v>
      </c>
      <c r="O209" s="2">
        <v>3288844.0000000005</v>
      </c>
      <c r="P209" s="2">
        <f t="shared" ref="P209" si="203">M209-2.68*SQRT(O209)/SQRT(500)</f>
        <v>1780.6441022396677</v>
      </c>
      <c r="Q209" s="2">
        <f t="shared" ref="Q209" si="204">M209+2.68*SQRT(O209)/SQRT(500)</f>
        <v>2215.3558977603325</v>
      </c>
      <c r="R209" s="2">
        <v>79068.333333333328</v>
      </c>
      <c r="S209" s="2">
        <v>2144777499</v>
      </c>
      <c r="T209" s="2">
        <f t="shared" ref="T209" si="205">S209-R209*R209</f>
        <v>-4107023837.1111107</v>
      </c>
      <c r="U209" s="2" t="e">
        <f t="shared" ref="U209" si="206">R209-2.68*SQRT(T209)/SQRT(500)</f>
        <v>#NUM!</v>
      </c>
      <c r="V209" s="2" t="e">
        <f t="shared" ref="V209" si="207">R209+2.68*SQRT(T209)/SQRT(500)</f>
        <v>#NUM!</v>
      </c>
      <c r="W209" s="2">
        <v>3</v>
      </c>
      <c r="X209" s="2">
        <v>17.666666666666668</v>
      </c>
      <c r="Y209" s="2">
        <f t="shared" ref="Y209" si="208">X209-W209*W209</f>
        <v>8.6666666666666679</v>
      </c>
      <c r="Z209" s="2">
        <f t="shared" ref="Z209" si="209">W209-2.68*SQRT(Y209)/SQRT(500)</f>
        <v>2.6471616045080504</v>
      </c>
      <c r="AA209" s="2">
        <f t="shared" ref="AA209" si="210">W209+2.68*SQRT(Y209)/SQRT(500)</f>
        <v>3.3528383954919496</v>
      </c>
      <c r="AD209" s="2" t="s">
        <v>907</v>
      </c>
    </row>
    <row r="210" spans="1:30">
      <c r="A210" s="2">
        <v>370</v>
      </c>
      <c r="B210" s="2">
        <v>0.88</v>
      </c>
      <c r="C210" s="5">
        <f t="shared" ref="C210:C214" si="211">1-B210</f>
        <v>0.12</v>
      </c>
      <c r="D210" s="2" t="s">
        <v>898</v>
      </c>
      <c r="E210" s="2">
        <v>366.07147078094147</v>
      </c>
      <c r="F210" s="2">
        <v>351.65838530019778</v>
      </c>
      <c r="G210" s="2">
        <v>134026.87596334089</v>
      </c>
      <c r="H210" s="2">
        <f t="shared" ref="H210:H214" si="212">G210-E210*E210</f>
        <v>18.554243619204499</v>
      </c>
      <c r="I210" s="2">
        <f t="shared" ref="I210:I214" si="213">E210-2.68*SQRT(H210)/SQRT(500)</f>
        <v>365.55520728354782</v>
      </c>
      <c r="J210" s="2">
        <f t="shared" ref="J210:J214" si="214">E210+2.68*SQRT(H210)/SQRT(500)</f>
        <v>366.58773427833512</v>
      </c>
      <c r="K210" s="2">
        <f t="shared" ref="K210:K214" si="215">E210-3*SQRT(H210)</f>
        <v>353.14907964876937</v>
      </c>
      <c r="L210" s="2">
        <f t="shared" ref="L210:L214" si="216">E210+3*SQRT(H210)</f>
        <v>378.99386191311356</v>
      </c>
      <c r="M210" s="2">
        <v>1943.7333333333333</v>
      </c>
      <c r="N210" s="2">
        <v>5064721.0999999996</v>
      </c>
      <c r="O210" s="2">
        <v>1308428.9785310731</v>
      </c>
      <c r="P210" s="2">
        <f t="shared" ref="P210:P214" si="217">M210-2.68*SQRT(O210)/SQRT(500)</f>
        <v>1806.6373064368431</v>
      </c>
      <c r="Q210" s="2">
        <f t="shared" ref="Q210:Q214" si="218">M210+2.68*SQRT(O210)/SQRT(500)</f>
        <v>2080.8293602298236</v>
      </c>
      <c r="R210" s="2">
        <v>75696.899999999994</v>
      </c>
      <c r="S210" s="2">
        <v>2044029141.4333334</v>
      </c>
      <c r="T210" s="2">
        <f t="shared" ref="T210:T214" si="219">S210-R210*R210</f>
        <v>-3685991528.1766653</v>
      </c>
      <c r="U210" s="2" t="e">
        <f t="shared" ref="U210:U214" si="220">R210-2.68*SQRT(T210)/SQRT(500)</f>
        <v>#NUM!</v>
      </c>
      <c r="V210" s="2" t="e">
        <f t="shared" ref="V210:V214" si="221">R210+2.68*SQRT(T210)/SQRT(500)</f>
        <v>#NUM!</v>
      </c>
      <c r="W210" s="2">
        <v>2.9</v>
      </c>
      <c r="X210" s="2">
        <v>14.966666666666667</v>
      </c>
      <c r="Y210" s="2">
        <f t="shared" ref="Y210:Y214" si="222">X210-W210*W210</f>
        <v>6.5566666666666666</v>
      </c>
      <c r="Z210" s="2">
        <f t="shared" ref="Z210:Z214" si="223">W210-2.68*SQRT(Y210)/SQRT(500)</f>
        <v>2.5931039176963422</v>
      </c>
      <c r="AA210" s="2">
        <f t="shared" ref="AA210:AA214" si="224">W210+2.68*SQRT(Y210)/SQRT(500)</f>
        <v>3.2068960823036576</v>
      </c>
      <c r="AD210" s="2" t="s">
        <v>383</v>
      </c>
    </row>
    <row r="211" spans="1:30">
      <c r="A211" s="2">
        <v>380</v>
      </c>
      <c r="B211" s="2">
        <v>0.438</v>
      </c>
      <c r="C211" s="5">
        <f t="shared" si="211"/>
        <v>0.56200000000000006</v>
      </c>
      <c r="D211" s="2" t="s">
        <v>899</v>
      </c>
      <c r="E211" s="2">
        <v>376.99973880333818</v>
      </c>
      <c r="F211" s="2">
        <v>362.5589854703075</v>
      </c>
      <c r="G211" s="2">
        <v>142138.34322428668</v>
      </c>
      <c r="H211" s="2">
        <f t="shared" si="212"/>
        <v>9.540166501479689</v>
      </c>
      <c r="I211" s="2">
        <f t="shared" si="213"/>
        <v>376.62954617272482</v>
      </c>
      <c r="J211" s="2">
        <f t="shared" si="214"/>
        <v>377.36993143395154</v>
      </c>
      <c r="K211" s="2">
        <f t="shared" si="215"/>
        <v>367.73359081653604</v>
      </c>
      <c r="L211" s="2">
        <f t="shared" si="216"/>
        <v>386.26588679014031</v>
      </c>
      <c r="M211" s="2">
        <v>1375.6939501779359</v>
      </c>
      <c r="N211" s="2">
        <v>2870458.4626334519</v>
      </c>
      <c r="O211" s="2">
        <v>981417.20599898323</v>
      </c>
      <c r="P211" s="2">
        <f t="shared" si="217"/>
        <v>1256.9595327551253</v>
      </c>
      <c r="Q211" s="2">
        <f t="shared" si="218"/>
        <v>1494.4283676007465</v>
      </c>
      <c r="R211" s="2">
        <v>56216.380782918146</v>
      </c>
      <c r="S211" s="2">
        <v>1623864554.4946618</v>
      </c>
      <c r="T211" s="2">
        <f t="shared" si="219"/>
        <v>-1536416913.8353868</v>
      </c>
      <c r="U211" s="2" t="e">
        <f t="shared" si="220"/>
        <v>#NUM!</v>
      </c>
      <c r="V211" s="2" t="e">
        <f t="shared" si="221"/>
        <v>#NUM!</v>
      </c>
      <c r="W211" s="2">
        <v>1.6120996441281139</v>
      </c>
      <c r="X211" s="2">
        <v>6.4733096085409256</v>
      </c>
      <c r="Y211" s="2">
        <f t="shared" si="222"/>
        <v>3.8744443459429343</v>
      </c>
      <c r="Z211" s="2">
        <f t="shared" si="223"/>
        <v>1.3761852144282731</v>
      </c>
      <c r="AA211" s="2">
        <f t="shared" si="224"/>
        <v>1.8480140738279547</v>
      </c>
      <c r="AD211" s="2" t="s">
        <v>537</v>
      </c>
    </row>
    <row r="212" spans="1:30">
      <c r="A212" s="2">
        <v>390</v>
      </c>
      <c r="B212" s="2">
        <v>5.6000000000000001E-2</v>
      </c>
      <c r="C212" s="5">
        <f t="shared" si="211"/>
        <v>0.94399999999999995</v>
      </c>
      <c r="D212" s="2" t="s">
        <v>900</v>
      </c>
      <c r="E212" s="2">
        <v>386.14983257071412</v>
      </c>
      <c r="F212" s="2">
        <v>365.96553700373084</v>
      </c>
      <c r="G212" s="2">
        <v>149124.9710859897</v>
      </c>
      <c r="H212" s="2">
        <f t="shared" si="212"/>
        <v>13.277891599136638</v>
      </c>
      <c r="I212" s="2">
        <f t="shared" si="213"/>
        <v>385.713101237692</v>
      </c>
      <c r="J212" s="2">
        <f t="shared" si="214"/>
        <v>386.58656390373625</v>
      </c>
      <c r="K212" s="2">
        <f t="shared" si="215"/>
        <v>375.21818016166679</v>
      </c>
      <c r="L212" s="2">
        <f t="shared" si="216"/>
        <v>397.08148497976146</v>
      </c>
      <c r="M212" s="2">
        <v>667.08686440677968</v>
      </c>
      <c r="N212" s="2">
        <v>894329.38347457629</v>
      </c>
      <c r="O212" s="2">
        <v>450278.47863813018</v>
      </c>
      <c r="P212" s="2">
        <f t="shared" si="217"/>
        <v>586.66199082937817</v>
      </c>
      <c r="Q212" s="2">
        <f t="shared" si="218"/>
        <v>747.5117379841812</v>
      </c>
      <c r="R212" s="2">
        <v>29873.319915254237</v>
      </c>
      <c r="S212" s="2">
        <v>813573625.17161012</v>
      </c>
      <c r="T212" s="2">
        <f t="shared" si="219"/>
        <v>-78841617.587515235</v>
      </c>
      <c r="U212" s="2" t="e">
        <f t="shared" si="220"/>
        <v>#NUM!</v>
      </c>
      <c r="V212" s="2" t="e">
        <f t="shared" si="221"/>
        <v>#NUM!</v>
      </c>
      <c r="W212" s="2">
        <v>0.4364406779661017</v>
      </c>
      <c r="X212" s="2">
        <v>1.4067796610169492</v>
      </c>
      <c r="Y212" s="2">
        <f t="shared" si="222"/>
        <v>1.2162991956334386</v>
      </c>
      <c r="Z212" s="2">
        <f t="shared" si="223"/>
        <v>0.30425938320229928</v>
      </c>
      <c r="AA212" s="2">
        <f t="shared" si="224"/>
        <v>0.56862197272990411</v>
      </c>
    </row>
    <row r="213" spans="1:30">
      <c r="A213" s="2">
        <v>400</v>
      </c>
      <c r="B213" s="2">
        <v>6.0000000000000001E-3</v>
      </c>
      <c r="C213" s="5">
        <f t="shared" si="211"/>
        <v>0.99399999999999999</v>
      </c>
      <c r="D213" s="2" t="s">
        <v>901</v>
      </c>
      <c r="E213" s="2">
        <v>394.82248994916125</v>
      </c>
      <c r="F213" s="2">
        <v>378.14448660683769</v>
      </c>
      <c r="G213" s="2">
        <v>155904.53002138183</v>
      </c>
      <c r="H213" s="2">
        <f t="shared" si="212"/>
        <v>19.731451726285741</v>
      </c>
      <c r="I213" s="2">
        <f t="shared" si="213"/>
        <v>394.29010065761065</v>
      </c>
      <c r="J213" s="2">
        <f t="shared" si="214"/>
        <v>395.35487924071185</v>
      </c>
      <c r="K213" s="2">
        <f t="shared" si="215"/>
        <v>381.4964603252796</v>
      </c>
      <c r="L213" s="2">
        <f t="shared" si="216"/>
        <v>408.1485195730429</v>
      </c>
      <c r="M213" s="2">
        <v>279.6579476861167</v>
      </c>
      <c r="N213" s="2">
        <v>125426.15291750502</v>
      </c>
      <c r="O213" s="2">
        <v>47312.781957876286</v>
      </c>
      <c r="P213" s="2">
        <f t="shared" si="217"/>
        <v>253.58806755082452</v>
      </c>
      <c r="Q213" s="2">
        <f t="shared" si="218"/>
        <v>305.72782782140888</v>
      </c>
      <c r="R213" s="2">
        <v>13813.474849094568</v>
      </c>
      <c r="S213" s="2">
        <v>217418914.7947686</v>
      </c>
      <c r="T213" s="2">
        <f t="shared" si="219"/>
        <v>26606827.388200402</v>
      </c>
      <c r="U213" s="2">
        <f t="shared" si="220"/>
        <v>13195.250169818481</v>
      </c>
      <c r="V213" s="2">
        <f t="shared" si="221"/>
        <v>14431.699528370655</v>
      </c>
      <c r="W213" s="2">
        <v>2.0120724346076459E-2</v>
      </c>
      <c r="X213" s="2">
        <v>4.8289738430583498E-2</v>
      </c>
      <c r="Y213" s="2">
        <f t="shared" si="222"/>
        <v>4.7884894882372707E-2</v>
      </c>
      <c r="Z213" s="2">
        <f t="shared" si="223"/>
        <v>-6.1063025156611779E-3</v>
      </c>
      <c r="AA213" s="2">
        <f t="shared" si="224"/>
        <v>4.6347751207814092E-2</v>
      </c>
    </row>
    <row r="214" spans="1:30">
      <c r="A214" s="2">
        <v>410</v>
      </c>
      <c r="B214" s="2">
        <v>0</v>
      </c>
      <c r="C214" s="5">
        <f t="shared" si="211"/>
        <v>1</v>
      </c>
      <c r="D214" s="2" t="s">
        <v>120</v>
      </c>
      <c r="E214" s="2">
        <v>403.66332760479116</v>
      </c>
      <c r="F214" s="2">
        <v>371.76390216993241</v>
      </c>
      <c r="G214" s="2">
        <v>162979.11375942163</v>
      </c>
      <c r="H214" s="2">
        <f t="shared" si="212"/>
        <v>35.031706448673503</v>
      </c>
      <c r="I214" s="2">
        <f t="shared" si="213"/>
        <v>402.95394515731033</v>
      </c>
      <c r="J214" s="2">
        <f t="shared" si="214"/>
        <v>404.372710052272</v>
      </c>
      <c r="K214" s="2">
        <f t="shared" si="215"/>
        <v>385.90705102330986</v>
      </c>
      <c r="L214" s="2">
        <f t="shared" si="216"/>
        <v>421.41960418627247</v>
      </c>
      <c r="M214" s="2">
        <v>187.1</v>
      </c>
      <c r="N214" s="2">
        <v>41660.908000000003</v>
      </c>
      <c r="O214" s="2">
        <v>6667.8336673346748</v>
      </c>
      <c r="P214" s="2">
        <f t="shared" si="217"/>
        <v>177.31316715864989</v>
      </c>
      <c r="Q214" s="2">
        <f t="shared" si="218"/>
        <v>196.8868328413501</v>
      </c>
      <c r="R214" s="2">
        <v>9330.9920000000002</v>
      </c>
      <c r="S214" s="2">
        <v>101106323.852</v>
      </c>
      <c r="T214" s="2">
        <f t="shared" si="219"/>
        <v>14038912.147936001</v>
      </c>
      <c r="U214" s="2">
        <f t="shared" si="220"/>
        <v>8881.9194388000633</v>
      </c>
      <c r="V214" s="2">
        <f t="shared" si="221"/>
        <v>9780.0645611999371</v>
      </c>
      <c r="W214" s="2">
        <v>2E-3</v>
      </c>
      <c r="X214" s="2">
        <v>2E-3</v>
      </c>
      <c r="Y214" s="2">
        <f t="shared" si="222"/>
        <v>1.9959999999999999E-3</v>
      </c>
      <c r="Z214" s="2">
        <f t="shared" si="223"/>
        <v>-3.3546373173166458E-3</v>
      </c>
      <c r="AA214" s="2">
        <f t="shared" si="224"/>
        <v>7.3546373173166459E-3</v>
      </c>
    </row>
    <row r="217" spans="1:30" s="8" customFormat="1">
      <c r="A217" s="8" t="s">
        <v>469</v>
      </c>
      <c r="B217" s="8" t="s">
        <v>1</v>
      </c>
      <c r="C217" s="5" t="s">
        <v>2</v>
      </c>
      <c r="D217" s="8" t="s">
        <v>2</v>
      </c>
      <c r="E217" s="8" t="s">
        <v>35</v>
      </c>
      <c r="F217" s="8" t="s">
        <v>354</v>
      </c>
      <c r="G217" s="8" t="s">
        <v>36</v>
      </c>
      <c r="H217" s="8" t="s">
        <v>37</v>
      </c>
      <c r="M217" s="8" t="s">
        <v>4</v>
      </c>
      <c r="N217" s="8" t="s">
        <v>5</v>
      </c>
      <c r="O217" s="8" t="s">
        <v>6</v>
      </c>
      <c r="R217" s="8" t="s">
        <v>11</v>
      </c>
      <c r="S217" s="8" t="s">
        <v>3</v>
      </c>
      <c r="T217" s="8" t="s">
        <v>355</v>
      </c>
      <c r="W217" s="8" t="s">
        <v>38</v>
      </c>
      <c r="X217" s="8" t="s">
        <v>39</v>
      </c>
      <c r="Y217" s="8" t="s">
        <v>356</v>
      </c>
      <c r="Z217" s="8" t="s">
        <v>7</v>
      </c>
      <c r="AD217" s="8" t="s">
        <v>494</v>
      </c>
    </row>
    <row r="218" spans="1:30">
      <c r="A218" s="2">
        <v>360</v>
      </c>
      <c r="B218" s="2">
        <v>0.998</v>
      </c>
      <c r="C218" s="5">
        <f>1-B218</f>
        <v>2.0000000000000018E-3</v>
      </c>
      <c r="D218" s="2" t="s">
        <v>902</v>
      </c>
      <c r="E218" s="2">
        <v>357.19581254366494</v>
      </c>
      <c r="F218" s="2">
        <v>357.19581254366494</v>
      </c>
      <c r="G218" s="2">
        <v>127588.84849872903</v>
      </c>
      <c r="H218" s="2">
        <f t="shared" ref="H218" si="225">G218-E218*E218</f>
        <v>0</v>
      </c>
      <c r="I218" s="2">
        <f t="shared" ref="I218" si="226">E218-2.68*SQRT(H218)/SQRT(500)</f>
        <v>357.19581254366494</v>
      </c>
      <c r="J218" s="2">
        <f t="shared" ref="J218" si="227">E218+2.68*SQRT(H218)/SQRT(500)</f>
        <v>357.19581254366494</v>
      </c>
      <c r="K218" s="2">
        <f t="shared" ref="K218" si="228">E218-3*SQRT(H218)</f>
        <v>357.19581254366494</v>
      </c>
      <c r="L218" s="2">
        <f t="shared" ref="L218" si="229">E218+3*SQRT(H218)</f>
        <v>357.19581254366494</v>
      </c>
      <c r="M218" s="2">
        <v>2032</v>
      </c>
      <c r="N218" s="2">
        <v>4129024</v>
      </c>
      <c r="O218" s="2">
        <v>0</v>
      </c>
      <c r="P218" s="2">
        <f t="shared" ref="P218" si="230">M218-2.68*SQRT(O218)/SQRT(500)</f>
        <v>2032</v>
      </c>
      <c r="Q218" s="2">
        <f t="shared" ref="Q218" si="231">M218+2.68*SQRT(O218)/SQRT(500)</f>
        <v>2032</v>
      </c>
      <c r="R218" s="2">
        <v>82237</v>
      </c>
      <c r="S218" s="2">
        <v>2467956873</v>
      </c>
      <c r="T218" s="2">
        <f t="shared" ref="T218" si="232">S218-R218*R218</f>
        <v>-4294967296</v>
      </c>
      <c r="U218" s="2" t="e">
        <f t="shared" ref="U218" si="233">R218-2.68*SQRT(T218)/SQRT(500)</f>
        <v>#NUM!</v>
      </c>
      <c r="V218" s="2" t="e">
        <f t="shared" ref="V218" si="234">R218+2.68*SQRT(T218)/SQRT(500)</f>
        <v>#NUM!</v>
      </c>
      <c r="W218" s="2">
        <v>4</v>
      </c>
      <c r="X218" s="2">
        <v>16</v>
      </c>
      <c r="Y218" s="2">
        <f t="shared" ref="Y218" si="235">X218-W218*W218</f>
        <v>0</v>
      </c>
      <c r="Z218" s="2">
        <f t="shared" ref="Z218" si="236">W218-2.68*SQRT(Y218)/SQRT(500)</f>
        <v>4</v>
      </c>
      <c r="AA218" s="2">
        <f t="shared" ref="AA218" si="237">W218+2.68*SQRT(Y218)/SQRT(500)</f>
        <v>4</v>
      </c>
      <c r="AD218" s="2" t="s">
        <v>907</v>
      </c>
    </row>
    <row r="219" spans="1:30">
      <c r="A219" s="2">
        <v>370</v>
      </c>
      <c r="B219" s="2">
        <v>0.874</v>
      </c>
      <c r="C219" s="5">
        <f t="shared" ref="C219:C223" si="238">1-B219</f>
        <v>0.126</v>
      </c>
      <c r="D219" s="2" t="s">
        <v>903</v>
      </c>
      <c r="E219" s="2">
        <v>367.36992636763779</v>
      </c>
      <c r="F219" s="2">
        <v>355.64911126348244</v>
      </c>
      <c r="G219" s="2">
        <v>134966.75471185916</v>
      </c>
      <c r="H219" s="2">
        <f t="shared" ref="H219:H223" si="239">G219-E219*E219</f>
        <v>6.0919124955544248</v>
      </c>
      <c r="I219" s="2">
        <f t="shared" ref="I219:I223" si="240">E219-2.68*SQRT(H219)/SQRT(500)</f>
        <v>367.07410698927299</v>
      </c>
      <c r="J219" s="2">
        <f t="shared" ref="J219:J223" si="241">E219+2.68*SQRT(H219)/SQRT(500)</f>
        <v>367.66574574600259</v>
      </c>
      <c r="K219" s="2">
        <f t="shared" ref="K219:K223" si="242">E219-3*SQRT(H219)</f>
        <v>359.96538637787546</v>
      </c>
      <c r="L219" s="2">
        <f t="shared" ref="L219:L223" si="243">E219+3*SQRT(H219)</f>
        <v>374.77446635740012</v>
      </c>
      <c r="M219" s="2">
        <v>2198.2380952380954</v>
      </c>
      <c r="N219" s="2">
        <v>5918199.4126984123</v>
      </c>
      <c r="O219" s="2">
        <v>1103463.990783409</v>
      </c>
      <c r="P219" s="2">
        <f t="shared" ref="P219:P223" si="244">M219-2.68*SQRT(O219)/SQRT(500)</f>
        <v>2072.3371836655197</v>
      </c>
      <c r="Q219" s="2">
        <f t="shared" ref="Q219:Q223" si="245">M219+2.68*SQRT(O219)/SQRT(500)</f>
        <v>2324.1390068106712</v>
      </c>
      <c r="R219" s="2">
        <v>88621.174603174601</v>
      </c>
      <c r="S219" s="2">
        <v>1898440962.8571429</v>
      </c>
      <c r="T219" s="2">
        <f t="shared" ref="T219:T223" si="246">S219-R219*R219</f>
        <v>-5955271625.1892166</v>
      </c>
      <c r="U219" s="2" t="e">
        <f t="shared" ref="U219:U223" si="247">R219-2.68*SQRT(T219)/SQRT(500)</f>
        <v>#NUM!</v>
      </c>
      <c r="V219" s="2" t="e">
        <f t="shared" ref="V219:V223" si="248">R219+2.68*SQRT(T219)/SQRT(500)</f>
        <v>#NUM!</v>
      </c>
      <c r="W219" s="2">
        <v>3.6349206349206349</v>
      </c>
      <c r="X219" s="2">
        <v>19.50793650793651</v>
      </c>
      <c r="Y219" s="2">
        <f t="shared" ref="Y219:Y223" si="249">X219-W219*W219</f>
        <v>6.2952884857646776</v>
      </c>
      <c r="Z219" s="2">
        <f t="shared" ref="Z219:Z223" si="250">W219-2.68*SQRT(Y219)/SQRT(500)</f>
        <v>3.3342038910563923</v>
      </c>
      <c r="AA219" s="2">
        <f t="shared" ref="AA219:AA223" si="251">W219+2.68*SQRT(Y219)/SQRT(500)</f>
        <v>3.9356373787848775</v>
      </c>
      <c r="AD219" s="2" t="s">
        <v>468</v>
      </c>
    </row>
    <row r="220" spans="1:30">
      <c r="A220" s="2">
        <v>380</v>
      </c>
      <c r="B220" s="2">
        <v>0.436</v>
      </c>
      <c r="C220" s="5">
        <f t="shared" si="238"/>
        <v>0.56400000000000006</v>
      </c>
      <c r="D220" s="2" t="s">
        <v>904</v>
      </c>
      <c r="E220" s="2">
        <v>376.68453135036492</v>
      </c>
      <c r="F220" s="2">
        <v>362.44185031203614</v>
      </c>
      <c r="G220" s="2">
        <v>141902.4260375904</v>
      </c>
      <c r="H220" s="2">
        <f t="shared" si="239"/>
        <v>11.189878946344834</v>
      </c>
      <c r="I220" s="2">
        <f t="shared" si="240"/>
        <v>376.28360695214445</v>
      </c>
      <c r="J220" s="2">
        <f t="shared" si="241"/>
        <v>377.08545574858539</v>
      </c>
      <c r="K220" s="2">
        <f t="shared" si="242"/>
        <v>366.64914842209043</v>
      </c>
      <c r="L220" s="2">
        <f t="shared" si="243"/>
        <v>386.71991427863941</v>
      </c>
      <c r="M220" s="2">
        <v>1431.9148936170213</v>
      </c>
      <c r="N220" s="2">
        <v>3108577.6595744682</v>
      </c>
      <c r="O220" s="2">
        <v>1061963.2240478531</v>
      </c>
      <c r="P220" s="2">
        <f t="shared" si="244"/>
        <v>1308.4042085699266</v>
      </c>
      <c r="Q220" s="2">
        <f t="shared" si="245"/>
        <v>1555.4255786641161</v>
      </c>
      <c r="R220" s="2">
        <v>59645.468085106382</v>
      </c>
      <c r="S220" s="2">
        <v>1602159504.9361701</v>
      </c>
      <c r="T220" s="2">
        <f t="shared" si="246"/>
        <v>-1955422358.1552739</v>
      </c>
      <c r="U220" s="2" t="e">
        <f t="shared" si="247"/>
        <v>#NUM!</v>
      </c>
      <c r="V220" s="2" t="e">
        <f t="shared" si="248"/>
        <v>#NUM!</v>
      </c>
      <c r="W220" s="2">
        <v>1.7659574468085106</v>
      </c>
      <c r="X220" s="2">
        <v>7.2127659574468082</v>
      </c>
      <c r="Y220" s="2">
        <f t="shared" si="249"/>
        <v>4.0941602535083739</v>
      </c>
      <c r="Z220" s="2">
        <f t="shared" si="250"/>
        <v>1.5234460177796976</v>
      </c>
      <c r="AA220" s="2">
        <f t="shared" si="251"/>
        <v>2.0084688758373237</v>
      </c>
      <c r="AD220" s="2" t="s">
        <v>537</v>
      </c>
    </row>
    <row r="221" spans="1:30">
      <c r="A221" s="2">
        <v>390</v>
      </c>
      <c r="B221" s="2">
        <v>7.1999999999999995E-2</v>
      </c>
      <c r="C221" s="5">
        <f t="shared" si="238"/>
        <v>0.92800000000000005</v>
      </c>
      <c r="D221" s="2" t="s">
        <v>905</v>
      </c>
      <c r="E221" s="2">
        <v>386.39823220307147</v>
      </c>
      <c r="F221" s="2">
        <v>368.65947849425248</v>
      </c>
      <c r="G221" s="2">
        <v>149315.89060633146</v>
      </c>
      <c r="H221" s="2">
        <f t="shared" si="239"/>
        <v>12.296756672731135</v>
      </c>
      <c r="I221" s="2">
        <f t="shared" si="240"/>
        <v>385.97794605025121</v>
      </c>
      <c r="J221" s="2">
        <f t="shared" si="241"/>
        <v>386.81851835589174</v>
      </c>
      <c r="K221" s="2">
        <f t="shared" si="242"/>
        <v>375.87821271380341</v>
      </c>
      <c r="L221" s="2">
        <f t="shared" si="243"/>
        <v>396.91825169233954</v>
      </c>
      <c r="M221" s="2">
        <v>590.54094827586209</v>
      </c>
      <c r="N221" s="2">
        <v>629452.46336206899</v>
      </c>
      <c r="O221" s="2">
        <v>281320.14518786775</v>
      </c>
      <c r="P221" s="2">
        <f t="shared" si="244"/>
        <v>526.97124148406795</v>
      </c>
      <c r="Q221" s="2">
        <f t="shared" si="245"/>
        <v>654.11065506765624</v>
      </c>
      <c r="R221" s="2">
        <v>27352.52801724138</v>
      </c>
      <c r="S221" s="2">
        <v>778163769.39439654</v>
      </c>
      <c r="T221" s="2">
        <f t="shared" si="246"/>
        <v>30002980.46042192</v>
      </c>
      <c r="U221" s="2">
        <f t="shared" si="247"/>
        <v>26696.032157606402</v>
      </c>
      <c r="V221" s="2">
        <f t="shared" si="248"/>
        <v>28009.023876876359</v>
      </c>
      <c r="W221" s="2">
        <v>0.32112068965517243</v>
      </c>
      <c r="X221" s="2">
        <v>0.83405172413793105</v>
      </c>
      <c r="Y221" s="2">
        <f t="shared" si="249"/>
        <v>0.73093322681331752</v>
      </c>
      <c r="Z221" s="2">
        <f t="shared" si="250"/>
        <v>0.21865259893163089</v>
      </c>
      <c r="AA221" s="2">
        <f t="shared" si="251"/>
        <v>0.42358878037871395</v>
      </c>
    </row>
    <row r="222" spans="1:30">
      <c r="A222" s="2">
        <v>400</v>
      </c>
      <c r="B222" s="2">
        <v>8.0000000000000002E-3</v>
      </c>
      <c r="C222" s="5">
        <f t="shared" si="238"/>
        <v>0.99199999999999999</v>
      </c>
      <c r="D222" s="2" t="s">
        <v>138</v>
      </c>
      <c r="E222" s="2">
        <v>395.03552084529377</v>
      </c>
      <c r="F222" s="2">
        <v>366.28963087062118</v>
      </c>
      <c r="G222" s="2">
        <v>156077.1745909231</v>
      </c>
      <c r="H222" s="2">
        <f t="shared" si="239"/>
        <v>24.111861410550773</v>
      </c>
      <c r="I222" s="2">
        <f t="shared" si="240"/>
        <v>394.44699551296708</v>
      </c>
      <c r="J222" s="2">
        <f t="shared" si="241"/>
        <v>395.62404617762047</v>
      </c>
      <c r="K222" s="2">
        <f t="shared" si="242"/>
        <v>380.30437178301906</v>
      </c>
      <c r="L222" s="2">
        <f t="shared" si="243"/>
        <v>409.76666990756848</v>
      </c>
      <c r="M222" s="2">
        <v>288.99193548387098</v>
      </c>
      <c r="N222" s="2">
        <v>136171.61290322582</v>
      </c>
      <c r="O222" s="2">
        <v>52761.648419680685</v>
      </c>
      <c r="P222" s="2">
        <f t="shared" si="244"/>
        <v>261.46176063482528</v>
      </c>
      <c r="Q222" s="2">
        <f t="shared" si="245"/>
        <v>316.52211033291667</v>
      </c>
      <c r="R222" s="2">
        <v>14220.655241935483</v>
      </c>
      <c r="S222" s="2">
        <v>231057944.35282257</v>
      </c>
      <c r="T222" s="2">
        <f t="shared" si="246"/>
        <v>28830908.842835456</v>
      </c>
      <c r="U222" s="2">
        <f t="shared" si="247"/>
        <v>13577.110185746282</v>
      </c>
      <c r="V222" s="2">
        <f t="shared" si="248"/>
        <v>14864.200298124684</v>
      </c>
      <c r="W222" s="2">
        <v>2.8225806451612902E-2</v>
      </c>
      <c r="X222" s="2">
        <v>9.2741935483870969E-2</v>
      </c>
      <c r="Y222" s="2">
        <f t="shared" si="249"/>
        <v>9.1945239334027054E-2</v>
      </c>
      <c r="Z222" s="2">
        <f t="shared" si="250"/>
        <v>-8.1166614610843797E-3</v>
      </c>
      <c r="AA222" s="2">
        <f t="shared" si="251"/>
        <v>6.4568274364310188E-2</v>
      </c>
    </row>
    <row r="223" spans="1:30">
      <c r="A223" s="2">
        <v>410</v>
      </c>
      <c r="B223" s="2">
        <v>0</v>
      </c>
      <c r="C223" s="5">
        <f t="shared" si="238"/>
        <v>1</v>
      </c>
      <c r="D223" s="2" t="s">
        <v>906</v>
      </c>
      <c r="E223" s="2">
        <v>403.29783220814119</v>
      </c>
      <c r="F223" s="2">
        <v>375.86235535388437</v>
      </c>
      <c r="G223" s="2">
        <v>162685.77159873067</v>
      </c>
      <c r="H223" s="2">
        <f t="shared" si="239"/>
        <v>36.630134944658494</v>
      </c>
      <c r="I223" s="2">
        <f t="shared" si="240"/>
        <v>402.57244640565187</v>
      </c>
      <c r="J223" s="2">
        <f t="shared" si="241"/>
        <v>404.0232180106305</v>
      </c>
      <c r="K223" s="2">
        <f t="shared" si="242"/>
        <v>385.14098186173123</v>
      </c>
      <c r="L223" s="2">
        <f t="shared" si="243"/>
        <v>421.45468255455114</v>
      </c>
      <c r="M223" s="2">
        <v>191.024</v>
      </c>
      <c r="N223" s="2">
        <v>47336.792000000001</v>
      </c>
      <c r="O223" s="2">
        <v>10868.360144288579</v>
      </c>
      <c r="P223" s="2">
        <f t="shared" si="244"/>
        <v>178.52912825993494</v>
      </c>
      <c r="Q223" s="2">
        <f t="shared" si="245"/>
        <v>203.51887174006507</v>
      </c>
      <c r="R223" s="2">
        <v>9499.634</v>
      </c>
      <c r="S223" s="2">
        <v>112237697.41</v>
      </c>
      <c r="T223" s="2">
        <f t="shared" si="246"/>
        <v>21994651.276043996</v>
      </c>
      <c r="U223" s="2">
        <f t="shared" si="247"/>
        <v>8937.5407989646937</v>
      </c>
      <c r="V223" s="2">
        <f t="shared" si="248"/>
        <v>10061.727201035306</v>
      </c>
      <c r="W223" s="2">
        <v>6.0000000000000001E-3</v>
      </c>
      <c r="X223" s="2">
        <v>6.0000000000000001E-3</v>
      </c>
      <c r="Y223" s="2">
        <f t="shared" si="249"/>
        <v>5.9640000000000006E-3</v>
      </c>
      <c r="Z223" s="2">
        <f t="shared" si="250"/>
        <v>-3.2558990487148252E-3</v>
      </c>
      <c r="AA223" s="2">
        <f t="shared" si="251"/>
        <v>1.5255899048714825E-2</v>
      </c>
    </row>
    <row r="224" spans="1:30">
      <c r="M224" s="2"/>
      <c r="N224" s="2"/>
      <c r="O224" s="2"/>
      <c r="Q224"/>
      <c r="T224" s="2"/>
      <c r="V224"/>
    </row>
    <row r="225" spans="1:31">
      <c r="N225" s="2"/>
      <c r="O225" s="2"/>
      <c r="Q225"/>
      <c r="T225" s="2"/>
      <c r="V225"/>
    </row>
    <row r="226" spans="1:31" s="7" customFormat="1">
      <c r="A226" s="7" t="s">
        <v>469</v>
      </c>
      <c r="B226" s="7" t="s">
        <v>1</v>
      </c>
      <c r="C226" s="5" t="s">
        <v>2</v>
      </c>
      <c r="D226" s="7" t="s">
        <v>2</v>
      </c>
      <c r="E226" s="7" t="s">
        <v>35</v>
      </c>
      <c r="F226" s="7" t="s">
        <v>354</v>
      </c>
      <c r="G226" s="7" t="s">
        <v>36</v>
      </c>
      <c r="H226" s="7" t="s">
        <v>37</v>
      </c>
      <c r="M226" s="7" t="s">
        <v>4</v>
      </c>
      <c r="N226" s="7" t="s">
        <v>5</v>
      </c>
      <c r="O226" s="7" t="s">
        <v>6</v>
      </c>
      <c r="R226" s="7" t="s">
        <v>11</v>
      </c>
      <c r="S226" s="7" t="s">
        <v>3</v>
      </c>
      <c r="T226" s="7" t="s">
        <v>355</v>
      </c>
      <c r="W226" s="7" t="s">
        <v>38</v>
      </c>
      <c r="X226" s="7" t="s">
        <v>39</v>
      </c>
      <c r="Y226" s="7" t="s">
        <v>356</v>
      </c>
      <c r="Z226" s="7" t="s">
        <v>7</v>
      </c>
      <c r="AD226" s="8" t="s">
        <v>494</v>
      </c>
    </row>
    <row r="227" spans="1:31">
      <c r="A227" s="2">
        <v>360</v>
      </c>
      <c r="B227" s="2">
        <v>0.99</v>
      </c>
      <c r="C227" s="5">
        <f>1-B227</f>
        <v>1.0000000000000009E-2</v>
      </c>
      <c r="D227" s="2" t="s">
        <v>908</v>
      </c>
      <c r="E227" s="2">
        <v>356.85300185107565</v>
      </c>
      <c r="F227" s="2">
        <v>352.88015224296851</v>
      </c>
      <c r="G227" s="2">
        <v>127349.58176684375</v>
      </c>
      <c r="H227" s="2">
        <f t="shared" ref="H227" si="252">G227-E227*E227</f>
        <v>5.5168367199512431</v>
      </c>
      <c r="I227" s="2">
        <f t="shared" ref="I227" si="253">E227-2.68*SQRT(H227)/SQRT(500)</f>
        <v>356.57149118322315</v>
      </c>
      <c r="J227" s="2">
        <f t="shared" ref="J227" si="254">E227+2.68*SQRT(H227)/SQRT(500)</f>
        <v>357.13451251892815</v>
      </c>
      <c r="K227" s="2">
        <f t="shared" ref="K227" si="255">E227-3*SQRT(H227)</f>
        <v>349.8066176379092</v>
      </c>
      <c r="L227" s="2">
        <f t="shared" ref="L227" si="256">E227+3*SQRT(H227)</f>
        <v>363.89938606424209</v>
      </c>
      <c r="M227" s="2">
        <v>1691</v>
      </c>
      <c r="N227" s="2">
        <v>3512102.2</v>
      </c>
      <c r="O227" s="2">
        <v>815776.50000000023</v>
      </c>
      <c r="P227" s="2">
        <f>M227-2.68*SQRT(O227)/SQRT(500)</f>
        <v>1582.7481350405453</v>
      </c>
      <c r="Q227" s="2">
        <f>M227+2.68*SQRT(O227)/SQRT(500)</f>
        <v>1799.2518649594547</v>
      </c>
      <c r="R227" s="2">
        <v>70800.800000000003</v>
      </c>
      <c r="S227" s="2">
        <v>1781479675.2</v>
      </c>
      <c r="T227" s="2">
        <f t="shared" ref="T227" si="257">S227-R227*R227</f>
        <v>-3231273605.4400005</v>
      </c>
      <c r="U227" s="2" t="e">
        <f t="shared" ref="U227" si="258">R227-2.68*SQRT(T227)/SQRT(500)</f>
        <v>#NUM!</v>
      </c>
      <c r="V227" s="2" t="e">
        <f t="shared" ref="V227" si="259">R227+2.68*SQRT(T227)/SQRT(500)</f>
        <v>#NUM!</v>
      </c>
      <c r="W227" s="2">
        <v>1.6</v>
      </c>
      <c r="X227" s="2">
        <v>3.2</v>
      </c>
      <c r="Y227" s="2">
        <f t="shared" ref="Y227" si="260">X227-W227*W227</f>
        <v>0.63999999999999968</v>
      </c>
      <c r="Z227" s="2">
        <f t="shared" ref="Z227" si="261">W227-2.68*SQRT(Y227)/SQRT(500)</f>
        <v>1.5041174051248092</v>
      </c>
      <c r="AA227" s="2">
        <f t="shared" ref="AA227" si="262">W227+2.68*SQRT(Y227)/SQRT(500)</f>
        <v>1.695882594875191</v>
      </c>
      <c r="AD227" s="2" t="s">
        <v>907</v>
      </c>
      <c r="AE227" s="2"/>
    </row>
    <row r="228" spans="1:31">
      <c r="A228" s="2">
        <v>370</v>
      </c>
      <c r="B228" s="2">
        <v>0.52400000000000002</v>
      </c>
      <c r="C228" s="5">
        <f t="shared" ref="C228:C232" si="263">1-B228</f>
        <v>0.47599999999999998</v>
      </c>
      <c r="D228" s="2" t="s">
        <v>909</v>
      </c>
      <c r="E228" s="2">
        <v>367.32403950244168</v>
      </c>
      <c r="F228" s="2">
        <v>355.00264736302654</v>
      </c>
      <c r="G228" s="2">
        <v>134933.68054118301</v>
      </c>
      <c r="H228" s="2">
        <f t="shared" ref="H228:H232" si="264">G228-E228*E228</f>
        <v>6.7305447916733101</v>
      </c>
      <c r="I228" s="2">
        <f t="shared" ref="I228:I232" si="265">E228-2.68*SQRT(H228)/SQRT(500)</f>
        <v>367.0131007145373</v>
      </c>
      <c r="J228" s="2">
        <f t="shared" ref="J228:J232" si="266">E228+2.68*SQRT(H228)/SQRT(500)</f>
        <v>367.63497829034606</v>
      </c>
      <c r="K228" s="2">
        <f t="shared" ref="K228:K232" si="267">E228-3*SQRT(H228)</f>
        <v>359.54105144353656</v>
      </c>
      <c r="L228" s="2">
        <f t="shared" ref="L228:L232" si="268">E228+3*SQRT(H228)</f>
        <v>375.1070275613468</v>
      </c>
      <c r="M228" s="2">
        <v>1920.3067226890757</v>
      </c>
      <c r="N228" s="2">
        <v>4777369.8781512603</v>
      </c>
      <c r="O228" s="2">
        <v>1094390.2472963864</v>
      </c>
      <c r="P228" s="2">
        <f t="shared" ref="P228:P232" si="269">M228-2.68*SQRT(O228)/SQRT(500)</f>
        <v>1794.9245189105366</v>
      </c>
      <c r="Q228" s="2">
        <f t="shared" ref="Q228:Q232" si="270">M228+2.68*SQRT(O228)/SQRT(500)</f>
        <v>2045.6889264676149</v>
      </c>
      <c r="R228" s="2">
        <v>81580.268907563019</v>
      </c>
      <c r="S228" s="2">
        <v>2089398496.9327731</v>
      </c>
      <c r="T228" s="2">
        <f t="shared" ref="T228:T232" si="271">S228-R228*R228</f>
        <v>-4565941778.0975208</v>
      </c>
      <c r="U228" s="2" t="e">
        <f t="shared" ref="U228:U232" si="272">R228-2.68*SQRT(T228)/SQRT(500)</f>
        <v>#NUM!</v>
      </c>
      <c r="V228" s="2" t="e">
        <f t="shared" ref="V228:V232" si="273">R228+2.68*SQRT(T228)/SQRT(500)</f>
        <v>#NUM!</v>
      </c>
      <c r="W228" s="2">
        <v>1.73109243697479</v>
      </c>
      <c r="X228" s="2">
        <v>4.7899159663865545</v>
      </c>
      <c r="Y228" s="2">
        <f t="shared" ref="Y228:Y232" si="274">X228-W228*W228</f>
        <v>1.7932349410352373</v>
      </c>
      <c r="Z228" s="2">
        <f t="shared" ref="Z228:Z232" si="275">W228-2.68*SQRT(Y228)/SQRT(500)</f>
        <v>1.5705948940621866</v>
      </c>
      <c r="AA228" s="2">
        <f t="shared" ref="AA228:AA232" si="276">W228+2.68*SQRT(Y228)/SQRT(500)</f>
        <v>1.8915899798873934</v>
      </c>
      <c r="AD228" s="2" t="s">
        <v>383</v>
      </c>
      <c r="AE228" s="2"/>
    </row>
    <row r="229" spans="1:31">
      <c r="A229" s="2">
        <v>380</v>
      </c>
      <c r="B229" s="2">
        <v>6.4000000000000001E-2</v>
      </c>
      <c r="C229" s="5">
        <f t="shared" si="263"/>
        <v>0.93599999999999994</v>
      </c>
      <c r="D229" s="2" t="s">
        <v>910</v>
      </c>
      <c r="E229" s="2">
        <v>376.88718822332493</v>
      </c>
      <c r="F229" s="2">
        <v>361.66667925332143</v>
      </c>
      <c r="G229" s="2">
        <v>142053.5407266847</v>
      </c>
      <c r="H229" s="2">
        <f t="shared" si="264"/>
        <v>9.5880798007419799</v>
      </c>
      <c r="I229" s="2">
        <f t="shared" si="265"/>
        <v>376.51606715315819</v>
      </c>
      <c r="J229" s="2">
        <f t="shared" si="266"/>
        <v>377.25830929349166</v>
      </c>
      <c r="K229" s="2">
        <f t="shared" si="267"/>
        <v>367.59780082658676</v>
      </c>
      <c r="L229" s="2">
        <f t="shared" si="268"/>
        <v>386.17657562006309</v>
      </c>
      <c r="M229" s="2">
        <v>988.25213675213672</v>
      </c>
      <c r="N229" s="2">
        <v>1710921.841880342</v>
      </c>
      <c r="O229" s="2">
        <v>735851.88918172021</v>
      </c>
      <c r="P229" s="2">
        <f t="shared" si="269"/>
        <v>885.43985529842337</v>
      </c>
      <c r="Q229" s="2">
        <f t="shared" si="270"/>
        <v>1091.0644182058502</v>
      </c>
      <c r="R229" s="2">
        <v>44066.245726495727</v>
      </c>
      <c r="S229" s="2">
        <v>1268433640.6388888</v>
      </c>
      <c r="T229" s="2">
        <f t="shared" si="271"/>
        <v>-673400371.7890141</v>
      </c>
      <c r="U229" s="2" t="e">
        <f t="shared" si="272"/>
        <v>#NUM!</v>
      </c>
      <c r="V229" s="2" t="e">
        <f t="shared" si="273"/>
        <v>#NUM!</v>
      </c>
      <c r="W229" s="2">
        <v>0.54487179487179482</v>
      </c>
      <c r="X229" s="2">
        <v>1.0192307692307692</v>
      </c>
      <c r="Y229" s="2">
        <f t="shared" si="274"/>
        <v>0.72234549638395795</v>
      </c>
      <c r="Z229" s="2">
        <f t="shared" si="275"/>
        <v>0.44300743119903496</v>
      </c>
      <c r="AA229" s="2">
        <f t="shared" si="276"/>
        <v>0.64673615854455468</v>
      </c>
      <c r="AD229" s="2" t="s">
        <v>530</v>
      </c>
      <c r="AE229" s="2"/>
    </row>
    <row r="230" spans="1:31">
      <c r="A230" s="2">
        <v>390</v>
      </c>
      <c r="B230" s="2">
        <v>0</v>
      </c>
      <c r="C230" s="5">
        <f t="shared" si="263"/>
        <v>1</v>
      </c>
      <c r="D230" s="2" t="s">
        <v>911</v>
      </c>
      <c r="E230" s="2">
        <v>385.46750127320428</v>
      </c>
      <c r="F230" s="2">
        <v>364.49813218898453</v>
      </c>
      <c r="G230" s="2">
        <v>148604.2777297612</v>
      </c>
      <c r="H230" s="2">
        <f t="shared" si="264"/>
        <v>19.083191953453934</v>
      </c>
      <c r="I230" s="2">
        <f t="shared" si="265"/>
        <v>384.94393061343334</v>
      </c>
      <c r="J230" s="2">
        <f t="shared" si="266"/>
        <v>385.99107193297522</v>
      </c>
      <c r="K230" s="2">
        <f t="shared" si="267"/>
        <v>372.36220739702259</v>
      </c>
      <c r="L230" s="2">
        <f t="shared" si="268"/>
        <v>398.57279514938597</v>
      </c>
      <c r="M230" s="2">
        <v>345.75200000000001</v>
      </c>
      <c r="N230" s="2">
        <v>181442.81599999999</v>
      </c>
      <c r="O230" s="2">
        <v>62022.415326653296</v>
      </c>
      <c r="P230" s="2">
        <f t="shared" si="269"/>
        <v>315.90338878131331</v>
      </c>
      <c r="Q230" s="2">
        <f t="shared" si="270"/>
        <v>375.60061121868671</v>
      </c>
      <c r="R230" s="2">
        <v>16962.072</v>
      </c>
      <c r="S230" s="2">
        <v>347498412.53600001</v>
      </c>
      <c r="T230" s="2">
        <f t="shared" si="271"/>
        <v>59786526.002816021</v>
      </c>
      <c r="U230" s="2">
        <f t="shared" si="272"/>
        <v>16035.345778980409</v>
      </c>
      <c r="V230" s="2">
        <f t="shared" si="273"/>
        <v>17888.798221019591</v>
      </c>
      <c r="W230" s="2">
        <v>4.2000000000000003E-2</v>
      </c>
      <c r="X230" s="2">
        <v>0.05</v>
      </c>
      <c r="Y230" s="2">
        <f t="shared" si="274"/>
        <v>4.8236000000000001E-2</v>
      </c>
      <c r="Z230" s="2">
        <f t="shared" si="275"/>
        <v>1.5676996888652692E-2</v>
      </c>
      <c r="AA230" s="2">
        <f t="shared" si="276"/>
        <v>6.8323003111347314E-2</v>
      </c>
    </row>
    <row r="231" spans="1:31">
      <c r="A231" s="2">
        <v>400</v>
      </c>
      <c r="B231" s="2">
        <v>0</v>
      </c>
      <c r="C231" s="5">
        <f t="shared" si="263"/>
        <v>1</v>
      </c>
      <c r="D231" s="2" t="s">
        <v>912</v>
      </c>
      <c r="E231" s="2">
        <v>394.1102130626067</v>
      </c>
      <c r="F231" s="2">
        <v>356.13331336269226</v>
      </c>
      <c r="G231" s="2">
        <v>155353.73618718187</v>
      </c>
      <c r="H231" s="2">
        <f t="shared" si="264"/>
        <v>30.876146928610979</v>
      </c>
      <c r="I231" s="2">
        <f t="shared" si="265"/>
        <v>393.44423282611308</v>
      </c>
      <c r="J231" s="2">
        <f t="shared" si="266"/>
        <v>394.77619329910033</v>
      </c>
      <c r="K231" s="2">
        <f t="shared" si="267"/>
        <v>377.44032037076556</v>
      </c>
      <c r="L231" s="2">
        <f t="shared" si="268"/>
        <v>410.78010575444785</v>
      </c>
      <c r="M231" s="2">
        <v>206.774</v>
      </c>
      <c r="N231" s="2">
        <v>50636.194000000003</v>
      </c>
      <c r="O231" s="2">
        <v>7896.4999238476985</v>
      </c>
      <c r="P231" s="2">
        <f t="shared" si="269"/>
        <v>196.12357080178984</v>
      </c>
      <c r="Q231" s="2">
        <f t="shared" si="270"/>
        <v>217.42442919821016</v>
      </c>
      <c r="R231" s="2">
        <v>10328.918</v>
      </c>
      <c r="S231" s="2">
        <v>125336428.002</v>
      </c>
      <c r="T231" s="2">
        <f t="shared" si="271"/>
        <v>18649880.951276004</v>
      </c>
      <c r="U231" s="2">
        <f t="shared" si="272"/>
        <v>9811.3256798397306</v>
      </c>
      <c r="V231" s="2">
        <f t="shared" si="273"/>
        <v>10846.510320160269</v>
      </c>
      <c r="W231" s="2">
        <v>2E-3</v>
      </c>
      <c r="X231" s="2">
        <v>2E-3</v>
      </c>
      <c r="Y231" s="2">
        <f t="shared" si="274"/>
        <v>1.9959999999999999E-3</v>
      </c>
      <c r="Z231" s="2">
        <f t="shared" si="275"/>
        <v>-3.3546373173166458E-3</v>
      </c>
      <c r="AA231" s="2">
        <f t="shared" si="276"/>
        <v>7.3546373173166459E-3</v>
      </c>
    </row>
    <row r="232" spans="1:31">
      <c r="A232" s="2">
        <v>410</v>
      </c>
      <c r="B232" s="2">
        <v>0</v>
      </c>
      <c r="C232" s="5">
        <f t="shared" si="263"/>
        <v>1</v>
      </c>
      <c r="D232" s="2" t="s">
        <v>913</v>
      </c>
      <c r="E232" s="2">
        <v>402.75704229763136</v>
      </c>
      <c r="F232" s="2">
        <v>362.69822691023836</v>
      </c>
      <c r="G232" s="2">
        <v>162258.76137196959</v>
      </c>
      <c r="H232" s="2">
        <f t="shared" si="264"/>
        <v>45.526251633593347</v>
      </c>
      <c r="I232" s="2">
        <f t="shared" si="265"/>
        <v>401.94835478105512</v>
      </c>
      <c r="J232" s="2">
        <f t="shared" si="266"/>
        <v>403.5657298142076</v>
      </c>
      <c r="K232" s="2">
        <f t="shared" si="267"/>
        <v>382.51509909293037</v>
      </c>
      <c r="L232" s="2">
        <f t="shared" si="268"/>
        <v>422.99898550233235</v>
      </c>
      <c r="M232" s="2">
        <v>145.08799999999999</v>
      </c>
      <c r="N232" s="2">
        <v>23131.952000000001</v>
      </c>
      <c r="O232" s="2">
        <v>2085.5954468937907</v>
      </c>
      <c r="P232" s="2">
        <f t="shared" si="269"/>
        <v>139.61450372471671</v>
      </c>
      <c r="Q232" s="2">
        <f t="shared" si="270"/>
        <v>150.56149627528328</v>
      </c>
      <c r="R232" s="2">
        <v>7254.4</v>
      </c>
      <c r="S232" s="2">
        <v>57829880</v>
      </c>
      <c r="T232" s="2">
        <f t="shared" si="271"/>
        <v>5203560.640000008</v>
      </c>
      <c r="U232" s="2">
        <f t="shared" si="272"/>
        <v>6980.9989980240152</v>
      </c>
      <c r="V232" s="2">
        <f t="shared" si="273"/>
        <v>7527.801001975984</v>
      </c>
      <c r="W232" s="2">
        <v>0</v>
      </c>
      <c r="X232" s="2">
        <v>0</v>
      </c>
      <c r="Y232" s="2">
        <f t="shared" si="274"/>
        <v>0</v>
      </c>
      <c r="Z232" s="2">
        <f t="shared" si="275"/>
        <v>0</v>
      </c>
      <c r="AA232" s="2">
        <f t="shared" si="276"/>
        <v>0</v>
      </c>
    </row>
    <row r="235" spans="1:31" s="8" customFormat="1">
      <c r="A235" s="8" t="s">
        <v>469</v>
      </c>
      <c r="B235" s="8" t="s">
        <v>1</v>
      </c>
      <c r="C235" s="5" t="s">
        <v>2</v>
      </c>
      <c r="D235" s="8" t="s">
        <v>2</v>
      </c>
      <c r="E235" s="8" t="s">
        <v>35</v>
      </c>
      <c r="F235" s="8" t="s">
        <v>354</v>
      </c>
      <c r="G235" s="8" t="s">
        <v>36</v>
      </c>
      <c r="H235" s="8" t="s">
        <v>37</v>
      </c>
      <c r="M235" s="8" t="s">
        <v>4</v>
      </c>
      <c r="N235" s="8" t="s">
        <v>5</v>
      </c>
      <c r="O235" s="8" t="s">
        <v>6</v>
      </c>
      <c r="R235" s="8" t="s">
        <v>11</v>
      </c>
      <c r="S235" s="8" t="s">
        <v>3</v>
      </c>
      <c r="T235" s="8" t="s">
        <v>355</v>
      </c>
      <c r="W235" s="8" t="s">
        <v>38</v>
      </c>
      <c r="X235" s="8" t="s">
        <v>39</v>
      </c>
      <c r="Y235" s="8" t="s">
        <v>356</v>
      </c>
      <c r="Z235" s="8" t="s">
        <v>7</v>
      </c>
      <c r="AD235" s="8" t="s">
        <v>494</v>
      </c>
      <c r="AE235" s="7"/>
    </row>
    <row r="236" spans="1:31">
      <c r="A236" s="2">
        <v>360</v>
      </c>
      <c r="B236" s="2">
        <v>0.97399999999999998</v>
      </c>
      <c r="C236" s="5">
        <f>1-B236</f>
        <v>2.6000000000000023E-2</v>
      </c>
      <c r="D236" s="2" t="s">
        <v>914</v>
      </c>
      <c r="E236" s="2">
        <v>356.91912342182007</v>
      </c>
      <c r="F236" s="2">
        <v>341.42378048077052</v>
      </c>
      <c r="G236" s="2">
        <v>127414.64815608483</v>
      </c>
      <c r="H236" s="2">
        <f t="shared" ref="H236" si="277">G236-E236*E236</f>
        <v>23.387491884408519</v>
      </c>
      <c r="I236" s="2">
        <f t="shared" ref="I236" si="278">E236-2.68*SQRT(H236)/SQRT(500)</f>
        <v>356.3395057517813</v>
      </c>
      <c r="J236" s="2">
        <f t="shared" ref="J236" si="279">E236+2.68*SQRT(H236)/SQRT(500)</f>
        <v>357.49874109185885</v>
      </c>
      <c r="K236" s="2">
        <f t="shared" ref="K236" si="280">E236-3*SQRT(H236)</f>
        <v>342.41093859532725</v>
      </c>
      <c r="L236" s="2">
        <f t="shared" ref="L236" si="281">E236+3*SQRT(H236)</f>
        <v>371.4273082483129</v>
      </c>
      <c r="M236" s="2">
        <v>2522.4615384615386</v>
      </c>
      <c r="N236" s="2">
        <v>6975720</v>
      </c>
      <c r="O236" s="2">
        <v>663983.43589743529</v>
      </c>
      <c r="P236" s="2">
        <f t="shared" ref="P236" si="282">M236-2.68*SQRT(O236)/SQRT(500)</f>
        <v>2424.7989086588373</v>
      </c>
      <c r="Q236" s="2">
        <f t="shared" ref="Q236" si="283">M236+2.68*SQRT(O236)/SQRT(500)</f>
        <v>2620.1241682642399</v>
      </c>
      <c r="R236" s="2">
        <v>105013.69230769231</v>
      </c>
      <c r="S236" s="2">
        <v>2435004930</v>
      </c>
      <c r="T236" s="2">
        <f t="shared" ref="T236" si="284">S236-R236*R236</f>
        <v>-8592870642.0946751</v>
      </c>
      <c r="U236" s="2" t="e">
        <f t="shared" ref="U236" si="285">R236-2.68*SQRT(T236)/SQRT(500)</f>
        <v>#NUM!</v>
      </c>
      <c r="V236" s="2" t="e">
        <f t="shared" ref="V236" si="286">R236+2.68*SQRT(T236)/SQRT(500)</f>
        <v>#NUM!</v>
      </c>
      <c r="W236" s="2">
        <v>2.4615384615384617</v>
      </c>
      <c r="X236" s="2">
        <v>7.5384615384615383</v>
      </c>
      <c r="Y236" s="2">
        <f t="shared" ref="Y236" si="287">X236-W236*W236</f>
        <v>1.4792899408284015</v>
      </c>
      <c r="Z236" s="2">
        <f t="shared" ref="Z236" si="288">W236-2.68*SQRT(Y236)/SQRT(500)</f>
        <v>2.3157656789553887</v>
      </c>
      <c r="AA236" s="2">
        <f t="shared" ref="AA236" si="289">W236+2.68*SQRT(Y236)/SQRT(500)</f>
        <v>2.6073112441215347</v>
      </c>
      <c r="AD236" s="2" t="s">
        <v>907</v>
      </c>
      <c r="AE236" s="2"/>
    </row>
    <row r="237" spans="1:31">
      <c r="A237" s="2">
        <v>370</v>
      </c>
      <c r="B237" s="2">
        <v>0.61399999999999999</v>
      </c>
      <c r="C237" s="5">
        <f t="shared" ref="C237:C241" si="290">1-B237</f>
        <v>0.38600000000000001</v>
      </c>
      <c r="D237" s="2" t="s">
        <v>915</v>
      </c>
      <c r="E237" s="2">
        <v>367.17452671093122</v>
      </c>
      <c r="F237" s="2">
        <v>350.3564987072283</v>
      </c>
      <c r="G237" s="2">
        <v>134826.25608760986</v>
      </c>
      <c r="H237" s="2">
        <f t="shared" ref="H237:H241" si="291">G237-E237*E237</f>
        <v>9.1230222135200165</v>
      </c>
      <c r="I237" s="2">
        <f t="shared" ref="I237:I241" si="292">E237-2.68*SQRT(H237)/SQRT(500)</f>
        <v>366.81251788577254</v>
      </c>
      <c r="J237" s="2">
        <f t="shared" ref="J237:J241" si="293">E237+2.68*SQRT(H237)/SQRT(500)</f>
        <v>367.5365355360899</v>
      </c>
      <c r="K237" s="2">
        <f t="shared" ref="K237:K241" si="294">E237-3*SQRT(H237)</f>
        <v>358.11322438059921</v>
      </c>
      <c r="L237" s="2">
        <f t="shared" ref="L237:L241" si="295">E237+3*SQRT(H237)</f>
        <v>376.23582904126323</v>
      </c>
      <c r="M237" s="2">
        <v>1952.9222797927462</v>
      </c>
      <c r="N237" s="2">
        <v>4883875.9689119169</v>
      </c>
      <c r="O237" s="2">
        <v>1075543.3012197751</v>
      </c>
      <c r="P237" s="2">
        <f t="shared" ref="P237:P241" si="296">M237-2.68*SQRT(O237)/SQRT(500)</f>
        <v>1828.6243939967205</v>
      </c>
      <c r="Q237" s="2">
        <f t="shared" ref="Q237:Q241" si="297">M237+2.68*SQRT(O237)/SQRT(500)</f>
        <v>2077.2201655887716</v>
      </c>
      <c r="R237" s="2">
        <v>82901.108808290155</v>
      </c>
      <c r="S237" s="2">
        <v>2035255017.4300518</v>
      </c>
      <c r="T237" s="2">
        <f t="shared" ref="T237:T241" si="298">S237-R237*R237</f>
        <v>-4837338824.213912</v>
      </c>
      <c r="U237" s="2" t="e">
        <f t="shared" ref="U237:U241" si="299">R237-2.68*SQRT(T237)/SQRT(500)</f>
        <v>#NUM!</v>
      </c>
      <c r="V237" s="2" t="e">
        <f t="shared" ref="V237:V241" si="300">R237+2.68*SQRT(T237)/SQRT(500)</f>
        <v>#NUM!</v>
      </c>
      <c r="W237" s="2">
        <v>1.7512953367875648</v>
      </c>
      <c r="X237" s="2">
        <v>4.9430051813471501</v>
      </c>
      <c r="Y237" s="2">
        <f t="shared" ref="Y237:Y241" si="301">X237-W237*W237</f>
        <v>1.8759698246932803</v>
      </c>
      <c r="Z237" s="2">
        <f t="shared" ref="Z237:Z241" si="302">W237-2.68*SQRT(Y237)/SQRT(500)</f>
        <v>1.5871370858899811</v>
      </c>
      <c r="AA237" s="2">
        <f t="shared" ref="AA237:AA241" si="303">W237+2.68*SQRT(Y237)/SQRT(500)</f>
        <v>1.9154535876851484</v>
      </c>
      <c r="AD237" s="2" t="s">
        <v>468</v>
      </c>
      <c r="AE237" s="2"/>
    </row>
    <row r="238" spans="1:31">
      <c r="A238" s="2">
        <v>380</v>
      </c>
      <c r="B238" s="2">
        <v>7.0000000000000007E-2</v>
      </c>
      <c r="C238" s="5">
        <f t="shared" si="290"/>
        <v>0.92999999999999994</v>
      </c>
      <c r="D238" s="2" t="s">
        <v>916</v>
      </c>
      <c r="E238" s="2">
        <v>376.9231549930787</v>
      </c>
      <c r="F238" s="2">
        <v>358.10935137738039</v>
      </c>
      <c r="G238" s="2">
        <v>142080.07994031327</v>
      </c>
      <c r="H238" s="2">
        <f t="shared" si="291"/>
        <v>9.0151703768351581</v>
      </c>
      <c r="I238" s="2">
        <f t="shared" si="292"/>
        <v>376.56329235341025</v>
      </c>
      <c r="J238" s="2">
        <f t="shared" si="293"/>
        <v>377.28301763274715</v>
      </c>
      <c r="K238" s="2">
        <f t="shared" si="294"/>
        <v>367.91557299836353</v>
      </c>
      <c r="L238" s="2">
        <f t="shared" si="295"/>
        <v>385.93073698779386</v>
      </c>
      <c r="M238" s="2">
        <v>1005.941935483871</v>
      </c>
      <c r="N238" s="2">
        <v>1723280.5784946238</v>
      </c>
      <c r="O238" s="2">
        <v>712894.5073971079</v>
      </c>
      <c r="P238" s="2">
        <f t="shared" si="296"/>
        <v>904.74614990038947</v>
      </c>
      <c r="Q238" s="2">
        <f t="shared" si="297"/>
        <v>1107.1377210673527</v>
      </c>
      <c r="R238" s="2">
        <v>45043.417204301077</v>
      </c>
      <c r="S238" s="2">
        <v>1269292470.7634408</v>
      </c>
      <c r="T238" s="2">
        <f t="shared" si="298"/>
        <v>-759616962.67728543</v>
      </c>
      <c r="U238" s="2" t="e">
        <f t="shared" si="299"/>
        <v>#NUM!</v>
      </c>
      <c r="V238" s="2" t="e">
        <f t="shared" si="300"/>
        <v>#NUM!</v>
      </c>
      <c r="W238" s="2">
        <v>0.56559139784946233</v>
      </c>
      <c r="X238" s="2">
        <v>1.021505376344086</v>
      </c>
      <c r="Y238" s="2">
        <f t="shared" si="301"/>
        <v>0.70161174702277718</v>
      </c>
      <c r="Z238" s="2">
        <f t="shared" si="302"/>
        <v>0.46519960324635351</v>
      </c>
      <c r="AA238" s="2">
        <f t="shared" si="303"/>
        <v>0.6659831924525712</v>
      </c>
      <c r="AD238" s="2" t="s">
        <v>530</v>
      </c>
      <c r="AE238" s="2"/>
    </row>
    <row r="239" spans="1:31">
      <c r="A239" s="2">
        <v>390</v>
      </c>
      <c r="B239" s="2">
        <v>4.0000000000000001E-3</v>
      </c>
      <c r="C239" s="5">
        <f t="shared" si="290"/>
        <v>0.996</v>
      </c>
      <c r="D239" s="2" t="s">
        <v>917</v>
      </c>
      <c r="E239" s="2">
        <v>385.81072131098233</v>
      </c>
      <c r="F239" s="2">
        <v>367.53661800044051</v>
      </c>
      <c r="G239" s="2">
        <v>148868.17316597429</v>
      </c>
      <c r="H239" s="2">
        <f t="shared" si="291"/>
        <v>18.260487473831745</v>
      </c>
      <c r="I239" s="2">
        <f t="shared" si="292"/>
        <v>385.29856093525603</v>
      </c>
      <c r="J239" s="2">
        <f t="shared" si="293"/>
        <v>386.32288168670863</v>
      </c>
      <c r="K239" s="2">
        <f t="shared" si="294"/>
        <v>372.99103382397681</v>
      </c>
      <c r="L239" s="2">
        <f t="shared" si="295"/>
        <v>398.63040879798785</v>
      </c>
      <c r="M239" s="2">
        <v>357.39156626506025</v>
      </c>
      <c r="N239" s="2">
        <v>208297.68473895581</v>
      </c>
      <c r="O239" s="2">
        <v>80731.063671183714</v>
      </c>
      <c r="P239" s="2">
        <f t="shared" si="296"/>
        <v>323.33740964029829</v>
      </c>
      <c r="Q239" s="2">
        <f t="shared" si="297"/>
        <v>391.44572288982221</v>
      </c>
      <c r="R239" s="2">
        <v>17449.202811244981</v>
      </c>
      <c r="S239" s="2">
        <v>352044301.02208835</v>
      </c>
      <c r="T239" s="2">
        <f t="shared" si="298"/>
        <v>47569622.274128616</v>
      </c>
      <c r="U239" s="2">
        <f t="shared" si="299"/>
        <v>16622.56618609255</v>
      </c>
      <c r="V239" s="2">
        <f t="shared" si="300"/>
        <v>18275.839436397411</v>
      </c>
      <c r="W239" s="2">
        <v>4.2168674698795178E-2</v>
      </c>
      <c r="X239" s="2">
        <v>5.0200803212851405E-2</v>
      </c>
      <c r="Y239" s="2">
        <f t="shared" si="301"/>
        <v>4.8422606086998596E-2</v>
      </c>
      <c r="Z239" s="2">
        <f t="shared" si="302"/>
        <v>1.5794804070491157E-2</v>
      </c>
      <c r="AA239" s="2">
        <f t="shared" si="303"/>
        <v>6.8542545327099191E-2</v>
      </c>
    </row>
    <row r="240" spans="1:31">
      <c r="A240" s="2">
        <v>400</v>
      </c>
      <c r="B240" s="2">
        <v>0</v>
      </c>
      <c r="C240" s="5">
        <f t="shared" si="290"/>
        <v>1</v>
      </c>
      <c r="D240" s="2" t="s">
        <v>918</v>
      </c>
      <c r="E240" s="2">
        <v>394.31788454812744</v>
      </c>
      <c r="F240" s="2">
        <v>365.64870719086389</v>
      </c>
      <c r="G240" s="2">
        <v>155514.07900708957</v>
      </c>
      <c r="H240" s="2">
        <f t="shared" si="291"/>
        <v>27.484932579216547</v>
      </c>
      <c r="I240" s="2">
        <f t="shared" si="292"/>
        <v>393.68954104373358</v>
      </c>
      <c r="J240" s="2">
        <f t="shared" si="293"/>
        <v>394.94622805252129</v>
      </c>
      <c r="K240" s="2">
        <f t="shared" si="294"/>
        <v>378.59006228269766</v>
      </c>
      <c r="L240" s="2">
        <f t="shared" si="295"/>
        <v>410.04570681355722</v>
      </c>
      <c r="M240" s="2">
        <v>200.02799999999999</v>
      </c>
      <c r="N240" s="2">
        <v>43627.544000000002</v>
      </c>
      <c r="O240" s="2">
        <v>3623.5903967935924</v>
      </c>
      <c r="P240" s="2">
        <f t="shared" si="296"/>
        <v>192.81328231100753</v>
      </c>
      <c r="Q240" s="2">
        <f t="shared" si="297"/>
        <v>207.24271768899246</v>
      </c>
      <c r="R240" s="2">
        <v>10001.4</v>
      </c>
      <c r="S240" s="2">
        <v>109068860</v>
      </c>
      <c r="T240" s="2">
        <f t="shared" si="298"/>
        <v>9040858.0400000066</v>
      </c>
      <c r="U240" s="2">
        <f t="shared" si="299"/>
        <v>9641.0250319833631</v>
      </c>
      <c r="V240" s="2">
        <f t="shared" si="300"/>
        <v>10361.774968016636</v>
      </c>
      <c r="W240" s="2">
        <v>0</v>
      </c>
      <c r="X240" s="2">
        <v>0</v>
      </c>
      <c r="Y240" s="2">
        <f t="shared" si="301"/>
        <v>0</v>
      </c>
      <c r="Z240" s="2">
        <f t="shared" si="302"/>
        <v>0</v>
      </c>
      <c r="AA240" s="2">
        <f t="shared" si="303"/>
        <v>0</v>
      </c>
    </row>
    <row r="241" spans="1:30">
      <c r="A241" s="2">
        <v>410</v>
      </c>
      <c r="B241" s="2">
        <v>0</v>
      </c>
      <c r="C241" s="5">
        <f t="shared" si="290"/>
        <v>1</v>
      </c>
      <c r="D241" s="2" t="s">
        <v>919</v>
      </c>
      <c r="E241" s="2">
        <v>402.511253366424</v>
      </c>
      <c r="F241" s="2">
        <v>367.21128233721367</v>
      </c>
      <c r="G241" s="2">
        <v>162064.79807143513</v>
      </c>
      <c r="H241" s="2">
        <f t="shared" si="291"/>
        <v>49.488984825555235</v>
      </c>
      <c r="I241" s="2">
        <f t="shared" si="292"/>
        <v>401.66810488055563</v>
      </c>
      <c r="J241" s="2">
        <f t="shared" si="293"/>
        <v>403.35440185229237</v>
      </c>
      <c r="K241" s="2">
        <f t="shared" si="294"/>
        <v>381.40673102096457</v>
      </c>
      <c r="L241" s="2">
        <f t="shared" si="295"/>
        <v>423.61577571188343</v>
      </c>
      <c r="M241" s="2">
        <v>145.94999999999999</v>
      </c>
      <c r="N241" s="2">
        <v>23649.085999999999</v>
      </c>
      <c r="O241" s="2">
        <v>2352.3882765531089</v>
      </c>
      <c r="P241" s="2">
        <f t="shared" si="296"/>
        <v>140.13694683363121</v>
      </c>
      <c r="Q241" s="2">
        <f t="shared" si="297"/>
        <v>151.76305316636876</v>
      </c>
      <c r="R241" s="2">
        <v>7297.5</v>
      </c>
      <c r="S241" s="2">
        <v>59122715</v>
      </c>
      <c r="T241" s="2">
        <f t="shared" si="298"/>
        <v>5869208.75</v>
      </c>
      <c r="U241" s="2">
        <f t="shared" si="299"/>
        <v>7007.1381398117173</v>
      </c>
      <c r="V241" s="2">
        <f t="shared" si="300"/>
        <v>7587.8618601882827</v>
      </c>
      <c r="W241" s="2">
        <v>0</v>
      </c>
      <c r="X241" s="2">
        <v>0</v>
      </c>
      <c r="Y241" s="2">
        <f t="shared" si="301"/>
        <v>0</v>
      </c>
      <c r="Z241" s="2">
        <f t="shared" si="302"/>
        <v>0</v>
      </c>
      <c r="AA241" s="2">
        <f t="shared" si="303"/>
        <v>0</v>
      </c>
    </row>
    <row r="244" spans="1:30" s="8" customFormat="1">
      <c r="A244" s="8" t="s">
        <v>469</v>
      </c>
      <c r="B244" s="8" t="s">
        <v>1</v>
      </c>
      <c r="C244" s="5" t="s">
        <v>2</v>
      </c>
      <c r="D244" s="8" t="s">
        <v>2</v>
      </c>
      <c r="E244" s="8" t="s">
        <v>35</v>
      </c>
      <c r="F244" s="8" t="s">
        <v>354</v>
      </c>
      <c r="G244" s="8" t="s">
        <v>36</v>
      </c>
      <c r="H244" s="8" t="s">
        <v>37</v>
      </c>
      <c r="M244" s="8" t="s">
        <v>4</v>
      </c>
      <c r="N244" s="8" t="s">
        <v>5</v>
      </c>
      <c r="O244" s="8" t="s">
        <v>6</v>
      </c>
      <c r="R244" s="8" t="s">
        <v>11</v>
      </c>
      <c r="S244" s="8" t="s">
        <v>3</v>
      </c>
      <c r="T244" s="8" t="s">
        <v>355</v>
      </c>
      <c r="W244" s="8" t="s">
        <v>38</v>
      </c>
      <c r="X244" s="8" t="s">
        <v>39</v>
      </c>
      <c r="Y244" s="8" t="s">
        <v>356</v>
      </c>
      <c r="Z244" s="8" t="s">
        <v>7</v>
      </c>
      <c r="AD244" s="8" t="s">
        <v>494</v>
      </c>
    </row>
    <row r="245" spans="1:30" s="2" customFormat="1">
      <c r="A245" s="2">
        <v>360</v>
      </c>
      <c r="B245" s="2">
        <v>0.99199999999999999</v>
      </c>
      <c r="C245" s="5">
        <f>1-B245</f>
        <v>8.0000000000000071E-3</v>
      </c>
      <c r="D245" s="2" t="s">
        <v>932</v>
      </c>
      <c r="E245" s="2">
        <v>358.97955874073409</v>
      </c>
      <c r="F245" s="2">
        <v>358.03791898898413</v>
      </c>
      <c r="G245" s="2">
        <v>128866.83789042618</v>
      </c>
      <c r="H245" s="2">
        <f t="shared" ref="H245" si="304">G245-E245*E245</f>
        <v>0.51429673402162734</v>
      </c>
      <c r="I245" s="2">
        <f t="shared" ref="I245" si="305">E245-2.68*SQRT(H245)/SQRT(500)</f>
        <v>358.89360660449029</v>
      </c>
      <c r="J245" s="2">
        <f t="shared" ref="J245" si="306">E245+2.68*SQRT(H245)/SQRT(500)</f>
        <v>359.0655108769779</v>
      </c>
      <c r="K245" s="2">
        <f t="shared" ref="K245" si="307">E245-3*SQRT(H245)</f>
        <v>356.82812419462431</v>
      </c>
      <c r="L245" s="2">
        <f t="shared" ref="L245" si="308">E245+3*SQRT(H245)</f>
        <v>361.13099328684388</v>
      </c>
      <c r="M245" s="2">
        <v>2793.75</v>
      </c>
      <c r="N245" s="2">
        <v>9801551.75</v>
      </c>
      <c r="O245" s="2">
        <v>663983.43589743529</v>
      </c>
      <c r="P245" s="2">
        <f t="shared" ref="P245" si="309">M245-2.68*SQRT(O245)/SQRT(500)</f>
        <v>2696.0873701972987</v>
      </c>
      <c r="Q245" s="2">
        <f t="shared" ref="Q245" si="310">M245+2.68*SQRT(O245)/SQRT(500)</f>
        <v>2891.4126298027013</v>
      </c>
      <c r="R245" s="2">
        <v>125216.5</v>
      </c>
      <c r="S245" s="2">
        <v>2377448024.5</v>
      </c>
      <c r="T245" s="2">
        <f t="shared" ref="T245" si="311">S245-R245*R245</f>
        <v>-13301723847.75</v>
      </c>
      <c r="U245" s="2" t="e">
        <f t="shared" ref="U245" si="312">R245-2.68*SQRT(T245)/SQRT(500)</f>
        <v>#NUM!</v>
      </c>
      <c r="V245" s="2" t="e">
        <f t="shared" ref="V245" si="313">R245+2.68*SQRT(T245)/SQRT(500)</f>
        <v>#NUM!</v>
      </c>
      <c r="W245" s="2">
        <v>1.75</v>
      </c>
      <c r="X245" s="2">
        <v>4.25</v>
      </c>
      <c r="Y245" s="2">
        <f t="shared" ref="Y245" si="314">X245-W245*W245</f>
        <v>1.1875</v>
      </c>
      <c r="Z245" s="2">
        <f t="shared" ref="Z245" si="315">W245-2.68*SQRT(Y245)/SQRT(500)</f>
        <v>1.6193929557795599</v>
      </c>
      <c r="AA245" s="2">
        <f t="shared" ref="AA245" si="316">W245+2.68*SQRT(Y245)/SQRT(500)</f>
        <v>1.8806070442204401</v>
      </c>
      <c r="AD245" s="2" t="s">
        <v>907</v>
      </c>
    </row>
    <row r="246" spans="1:30" s="2" customFormat="1">
      <c r="A246" s="2">
        <v>370</v>
      </c>
      <c r="B246" s="2">
        <v>0.89</v>
      </c>
      <c r="C246" s="5">
        <f t="shared" ref="C246:C250" si="317">1-B246</f>
        <v>0.10999999999999999</v>
      </c>
      <c r="D246" s="2" t="s">
        <v>933</v>
      </c>
      <c r="E246" s="2">
        <v>367.25266213638673</v>
      </c>
      <c r="F246" s="2">
        <v>355.43953947404077</v>
      </c>
      <c r="G246" s="2">
        <v>134884.49551196137</v>
      </c>
      <c r="H246" s="2">
        <f t="shared" ref="H246:H250" si="318">G246-E246*E246</f>
        <v>9.9776656983594876</v>
      </c>
      <c r="I246" s="2">
        <f t="shared" ref="I246:I250" si="319">E246-2.68*SQRT(H246)/SQRT(500)</f>
        <v>366.87407638358587</v>
      </c>
      <c r="J246" s="2">
        <f t="shared" ref="J246:J250" si="320">E246+2.68*SQRT(H246)/SQRT(500)</f>
        <v>367.63124788918759</v>
      </c>
      <c r="K246" s="2">
        <f t="shared" ref="K246:K250" si="321">E246-3*SQRT(H246)</f>
        <v>357.77642916725625</v>
      </c>
      <c r="L246" s="2">
        <f t="shared" ref="L246:L250" si="322">E246+3*SQRT(H246)</f>
        <v>376.72889510551721</v>
      </c>
      <c r="M246" s="2">
        <v>2202.6727272727298</v>
      </c>
      <c r="N246" s="2">
        <v>4933128.4545454541</v>
      </c>
      <c r="O246" s="2">
        <v>663984.43589743495</v>
      </c>
      <c r="P246" s="2">
        <f t="shared" ref="P246:P250" si="323">M246-2.68*SQRT(O246)/SQRT(500)</f>
        <v>2105.0100239270846</v>
      </c>
      <c r="Q246" s="2">
        <f t="shared" ref="Q246:Q250" si="324">M246+2.68*SQRT(O246)/SQRT(500)</f>
        <v>2300.3354306183751</v>
      </c>
      <c r="R246" s="2">
        <v>85844.072727272724</v>
      </c>
      <c r="S246" s="2">
        <v>1744897758.8363636</v>
      </c>
      <c r="T246" s="2">
        <f t="shared" ref="T246:T250" si="325">S246-R246*R246</f>
        <v>-5624307063.5689249</v>
      </c>
      <c r="U246" s="2" t="e">
        <f t="shared" ref="U246:U250" si="326">R246-2.68*SQRT(T246)/SQRT(500)</f>
        <v>#NUM!</v>
      </c>
      <c r="V246" s="2" t="e">
        <f t="shared" ref="V246:V250" si="327">R246+2.68*SQRT(T246)/SQRT(500)</f>
        <v>#NUM!</v>
      </c>
      <c r="W246" s="2">
        <v>1.2</v>
      </c>
      <c r="X246" s="2">
        <v>2.4727272727272727</v>
      </c>
      <c r="Y246" s="2">
        <f t="shared" ref="Y246:Y250" si="328">X246-W246*W246</f>
        <v>1.0327272727272727</v>
      </c>
      <c r="Z246" s="2">
        <f t="shared" ref="Z246:Z250" si="329">W246-2.68*SQRT(Y246)/SQRT(500)</f>
        <v>1.0782013106504313</v>
      </c>
      <c r="AA246" s="2">
        <f t="shared" ref="AA246:AA250" si="330">W246+2.68*SQRT(Y246)/SQRT(500)</f>
        <v>1.3217986893495686</v>
      </c>
      <c r="AD246" s="2" t="s">
        <v>468</v>
      </c>
    </row>
    <row r="247" spans="1:30" s="2" customFormat="1">
      <c r="A247" s="2">
        <v>380</v>
      </c>
      <c r="B247" s="2">
        <v>0.3</v>
      </c>
      <c r="C247" s="5">
        <f t="shared" si="317"/>
        <v>0.7</v>
      </c>
      <c r="D247" s="2" t="s">
        <v>934</v>
      </c>
      <c r="E247" s="2">
        <v>376.65389703853685</v>
      </c>
      <c r="F247" s="2">
        <v>355.11036822667745</v>
      </c>
      <c r="G247" s="2">
        <v>141880.29591791253</v>
      </c>
      <c r="H247" s="2">
        <f t="shared" si="318"/>
        <v>12.137763595819706</v>
      </c>
      <c r="I247" s="2">
        <f t="shared" si="319"/>
        <v>376.23633680755069</v>
      </c>
      <c r="J247" s="2">
        <f t="shared" si="320"/>
        <v>377.07145726952302</v>
      </c>
      <c r="K247" s="2">
        <f t="shared" si="321"/>
        <v>366.20210904019046</v>
      </c>
      <c r="L247" s="2">
        <f t="shared" si="322"/>
        <v>387.10568503688324</v>
      </c>
      <c r="M247" s="2">
        <v>1560.3428571428572</v>
      </c>
      <c r="N247" s="2">
        <v>3689006.1485714284</v>
      </c>
      <c r="O247" s="2">
        <v>663985.43589743495</v>
      </c>
      <c r="P247" s="2">
        <f t="shared" si="323"/>
        <v>1462.6800802543237</v>
      </c>
      <c r="Q247" s="2">
        <f t="shared" si="324"/>
        <v>1658.0056340313906</v>
      </c>
      <c r="R247" s="2">
        <v>70351.871428571423</v>
      </c>
      <c r="S247" s="2">
        <v>1440724655.9171429</v>
      </c>
      <c r="T247" s="2">
        <f t="shared" si="325"/>
        <v>-3508661157.5851011</v>
      </c>
      <c r="U247" s="2" t="e">
        <f t="shared" si="326"/>
        <v>#NUM!</v>
      </c>
      <c r="V247" s="2" t="e">
        <f t="shared" si="327"/>
        <v>#NUM!</v>
      </c>
      <c r="W247" s="2">
        <v>0.9285714285714286</v>
      </c>
      <c r="X247" s="2">
        <v>1.7742857142857142</v>
      </c>
      <c r="Y247" s="2">
        <f t="shared" si="328"/>
        <v>0.91204081632653056</v>
      </c>
      <c r="Z247" s="2">
        <f t="shared" si="329"/>
        <v>0.81411058846282491</v>
      </c>
      <c r="AA247" s="2">
        <f t="shared" si="330"/>
        <v>1.0430322686800324</v>
      </c>
      <c r="AD247" s="2" t="s">
        <v>925</v>
      </c>
    </row>
    <row r="248" spans="1:30" s="2" customFormat="1">
      <c r="A248" s="2">
        <v>390</v>
      </c>
      <c r="B248" s="2">
        <v>8.0000000000000002E-3</v>
      </c>
      <c r="C248" s="5">
        <f t="shared" si="317"/>
        <v>0.99199999999999999</v>
      </c>
      <c r="D248" s="2" t="s">
        <v>935</v>
      </c>
      <c r="E248" s="2">
        <v>386.15971451386349</v>
      </c>
      <c r="F248" s="2">
        <v>359.1445637208152</v>
      </c>
      <c r="G248" s="2">
        <v>149134.06247844186</v>
      </c>
      <c r="H248" s="2">
        <f t="shared" si="318"/>
        <v>14.73736501330859</v>
      </c>
      <c r="I248" s="2">
        <f t="shared" si="319"/>
        <v>385.69960659071592</v>
      </c>
      <c r="J248" s="2">
        <f t="shared" si="320"/>
        <v>386.61982243701107</v>
      </c>
      <c r="K248" s="2">
        <f t="shared" si="321"/>
        <v>374.64293175478633</v>
      </c>
      <c r="L248" s="2">
        <f t="shared" si="322"/>
        <v>397.67649727294065</v>
      </c>
      <c r="M248" s="2">
        <v>682.14314516129036</v>
      </c>
      <c r="N248" s="2">
        <v>844980.00201612909</v>
      </c>
      <c r="O248" s="2">
        <v>663986.43589743495</v>
      </c>
      <c r="P248" s="2">
        <f t="shared" si="323"/>
        <v>584.4802947299238</v>
      </c>
      <c r="Q248" s="2">
        <f t="shared" si="324"/>
        <v>779.80599559265693</v>
      </c>
      <c r="R248" s="2">
        <v>32107.104838709678</v>
      </c>
      <c r="S248" s="2">
        <v>786082218.07661295</v>
      </c>
      <c r="T248" s="2">
        <f t="shared" si="325"/>
        <v>-244783963.0472815</v>
      </c>
      <c r="U248" s="2" t="e">
        <f t="shared" si="326"/>
        <v>#NUM!</v>
      </c>
      <c r="V248" s="2" t="e">
        <f t="shared" si="327"/>
        <v>#NUM!</v>
      </c>
      <c r="W248" s="2">
        <v>0.24395161290322581</v>
      </c>
      <c r="X248" s="2">
        <v>0.34475806451612906</v>
      </c>
      <c r="Y248" s="2">
        <f t="shared" si="328"/>
        <v>0.28524567507804371</v>
      </c>
      <c r="Z248" s="2">
        <f t="shared" si="329"/>
        <v>0.17993991808609822</v>
      </c>
      <c r="AA248" s="2">
        <f t="shared" si="330"/>
        <v>0.30796330772035341</v>
      </c>
    </row>
    <row r="249" spans="1:30" s="2" customFormat="1">
      <c r="A249" s="2">
        <v>400</v>
      </c>
      <c r="B249" s="2">
        <v>0</v>
      </c>
      <c r="C249" s="5">
        <f t="shared" si="317"/>
        <v>1</v>
      </c>
      <c r="D249" s="2" t="s">
        <v>936</v>
      </c>
      <c r="E249" s="2">
        <v>395.03991418061548</v>
      </c>
      <c r="F249" s="2">
        <v>372.78915854663785</v>
      </c>
      <c r="G249" s="2">
        <v>156077.68133005055</v>
      </c>
      <c r="H249" s="2">
        <f t="shared" si="318"/>
        <v>21.147534222487593</v>
      </c>
      <c r="I249" s="2">
        <f t="shared" si="319"/>
        <v>394.48875168225482</v>
      </c>
      <c r="J249" s="2">
        <f t="shared" si="320"/>
        <v>395.59107667897615</v>
      </c>
      <c r="K249" s="2">
        <f t="shared" si="321"/>
        <v>381.24397970692405</v>
      </c>
      <c r="L249" s="2">
        <f t="shared" si="322"/>
        <v>408.83584865430691</v>
      </c>
      <c r="M249" s="2">
        <v>342.298</v>
      </c>
      <c r="N249" s="2">
        <v>160692.32199999999</v>
      </c>
      <c r="O249" s="2">
        <v>663987.43589743495</v>
      </c>
      <c r="P249" s="2">
        <f t="shared" si="323"/>
        <v>244.63507602585577</v>
      </c>
      <c r="Q249" s="2">
        <f t="shared" si="324"/>
        <v>439.96092397414424</v>
      </c>
      <c r="R249" s="2">
        <v>16868.448</v>
      </c>
      <c r="S249" s="2">
        <v>324898894.94800001</v>
      </c>
      <c r="T249" s="2">
        <f t="shared" si="325"/>
        <v>40354357.01929599</v>
      </c>
      <c r="U249" s="2">
        <f t="shared" si="326"/>
        <v>16107.07931945766</v>
      </c>
      <c r="V249" s="2">
        <f t="shared" si="327"/>
        <v>17629.816680542339</v>
      </c>
      <c r="W249" s="2">
        <v>2.8000000000000001E-2</v>
      </c>
      <c r="X249" s="2">
        <v>2.8000000000000001E-2</v>
      </c>
      <c r="Y249" s="2">
        <f t="shared" si="328"/>
        <v>2.7216000000000001E-2</v>
      </c>
      <c r="Z249" s="2">
        <f t="shared" si="329"/>
        <v>8.2274838020043595E-3</v>
      </c>
      <c r="AA249" s="2">
        <f t="shared" si="330"/>
        <v>4.7772516197995642E-2</v>
      </c>
    </row>
    <row r="250" spans="1:30" s="2" customFormat="1">
      <c r="A250" s="2">
        <v>410</v>
      </c>
      <c r="B250" s="2">
        <v>0</v>
      </c>
      <c r="C250" s="5">
        <f t="shared" si="317"/>
        <v>1</v>
      </c>
      <c r="D250" s="2" t="s">
        <v>937</v>
      </c>
      <c r="E250" s="2">
        <v>403.51036730956156</v>
      </c>
      <c r="F250" s="2">
        <v>375.29633142007503</v>
      </c>
      <c r="G250" s="2">
        <v>162859.02117889849</v>
      </c>
      <c r="H250" s="2">
        <f t="shared" si="318"/>
        <v>38.404652601195266</v>
      </c>
      <c r="I250" s="2">
        <f t="shared" si="319"/>
        <v>402.76761893111455</v>
      </c>
      <c r="J250" s="2">
        <f t="shared" si="320"/>
        <v>404.25311568800856</v>
      </c>
      <c r="K250" s="2">
        <f t="shared" si="321"/>
        <v>384.91892106644326</v>
      </c>
      <c r="L250" s="2">
        <f t="shared" si="322"/>
        <v>422.10181355267986</v>
      </c>
      <c r="M250" s="2">
        <v>232.166</v>
      </c>
      <c r="N250" s="2">
        <v>58924.305999999997</v>
      </c>
      <c r="O250" s="2">
        <v>663988.43589743495</v>
      </c>
      <c r="P250" s="2">
        <f t="shared" si="323"/>
        <v>134.50300248313349</v>
      </c>
      <c r="Q250" s="2">
        <f t="shared" si="324"/>
        <v>329.82899751686648</v>
      </c>
      <c r="R250" s="2">
        <v>11608.3</v>
      </c>
      <c r="S250" s="2">
        <v>147310765</v>
      </c>
      <c r="T250" s="2">
        <f t="shared" si="325"/>
        <v>12558136.110000014</v>
      </c>
      <c r="U250" s="2">
        <f t="shared" si="326"/>
        <v>11183.57054070511</v>
      </c>
      <c r="V250" s="2">
        <f t="shared" si="327"/>
        <v>12033.029459294889</v>
      </c>
      <c r="W250" s="2">
        <v>0</v>
      </c>
      <c r="X250" s="2">
        <v>0</v>
      </c>
      <c r="Y250" s="2">
        <f t="shared" si="328"/>
        <v>0</v>
      </c>
      <c r="Z250" s="2">
        <f t="shared" si="329"/>
        <v>0</v>
      </c>
      <c r="AA250" s="2">
        <f t="shared" si="330"/>
        <v>0</v>
      </c>
    </row>
    <row r="251" spans="1:30">
      <c r="M251" s="2"/>
      <c r="N251" s="2"/>
      <c r="O251" s="2"/>
      <c r="R251" s="2"/>
      <c r="X251" s="2"/>
      <c r="Y251" s="2"/>
      <c r="Z251"/>
      <c r="AA251"/>
    </row>
    <row r="252" spans="1:30">
      <c r="M252" s="2"/>
      <c r="N252" s="2"/>
      <c r="O252" s="2"/>
      <c r="R252" s="2"/>
      <c r="X252" s="2"/>
      <c r="Y252" s="2"/>
      <c r="Z252"/>
      <c r="AA252"/>
    </row>
    <row r="253" spans="1:30">
      <c r="M253" s="2"/>
      <c r="N253" s="2"/>
      <c r="O253" s="2"/>
      <c r="R253" s="2"/>
      <c r="X253" s="2"/>
      <c r="Y253" s="2"/>
      <c r="Z253"/>
      <c r="AA253"/>
    </row>
    <row r="254" spans="1:30">
      <c r="A254" s="2" t="s">
        <v>408</v>
      </c>
      <c r="B254" s="2" t="s">
        <v>1</v>
      </c>
      <c r="C254" s="5" t="s">
        <v>2</v>
      </c>
      <c r="D254" s="2" t="s">
        <v>2</v>
      </c>
      <c r="E254" s="2" t="s">
        <v>35</v>
      </c>
      <c r="F254" s="2" t="s">
        <v>354</v>
      </c>
      <c r="G254" s="2" t="s">
        <v>36</v>
      </c>
      <c r="H254" s="2" t="s">
        <v>37</v>
      </c>
      <c r="M254" s="2" t="s">
        <v>4</v>
      </c>
      <c r="N254" s="2" t="s">
        <v>5</v>
      </c>
      <c r="O254" s="2" t="s">
        <v>6</v>
      </c>
      <c r="R254" s="2" t="s">
        <v>11</v>
      </c>
      <c r="S254" s="2" t="s">
        <v>3</v>
      </c>
      <c r="T254" s="2" t="s">
        <v>355</v>
      </c>
      <c r="W254" s="2" t="s">
        <v>38</v>
      </c>
      <c r="X254" s="2" t="s">
        <v>39</v>
      </c>
      <c r="Y254" s="2" t="s">
        <v>356</v>
      </c>
      <c r="Z254" s="2" t="s">
        <v>7</v>
      </c>
      <c r="AD254" s="2" t="s">
        <v>924</v>
      </c>
    </row>
    <row r="255" spans="1:30">
      <c r="A255" s="2">
        <v>10000</v>
      </c>
      <c r="B255" s="2">
        <v>0</v>
      </c>
      <c r="D255" s="2" t="s">
        <v>920</v>
      </c>
      <c r="E255" s="2">
        <v>373.64176515205736</v>
      </c>
      <c r="F255" s="2">
        <v>360.38229809348707</v>
      </c>
      <c r="G255" s="2">
        <v>139634.45033644509</v>
      </c>
      <c r="H255" s="2">
        <f t="shared" ref="H255" si="331">G255-E255*E255</f>
        <v>26.281670499913162</v>
      </c>
      <c r="I255" s="2">
        <f t="shared" ref="I255" si="332">E255-1.96*SQRT(H255)/SQRT(100)</f>
        <v>372.63695837763521</v>
      </c>
      <c r="J255" s="2">
        <f t="shared" ref="J255" si="333">E255+1.96*SQRT(H255)/SQRT(100)</f>
        <v>374.64657192647951</v>
      </c>
      <c r="K255" s="2">
        <f t="shared" ref="K255" si="334">E255-3*SQRT(H255)</f>
        <v>358.26206962518756</v>
      </c>
      <c r="L255" s="2">
        <f t="shared" ref="L255" si="335">E255+3*SQRT(H255)</f>
        <v>389.02146067892716</v>
      </c>
      <c r="M255" s="2">
        <v>10000</v>
      </c>
      <c r="N255" s="2">
        <v>100000000</v>
      </c>
      <c r="O255" s="2">
        <v>0</v>
      </c>
      <c r="R255" s="2">
        <v>427712.67</v>
      </c>
      <c r="S255" s="2">
        <v>2030129602.1500001</v>
      </c>
      <c r="T255" s="2">
        <f t="shared" ref="T255" si="336">S255-R255*R255</f>
        <v>-180907998476.37891</v>
      </c>
      <c r="U255" s="2" t="e">
        <f t="shared" ref="U255" si="337">R255-2.68*SQRT(T255)/SQRT(500)</f>
        <v>#NUM!</v>
      </c>
      <c r="V255" s="2" t="e">
        <f t="shared" ref="V255" si="338">R255+2.68*SQRT(T255)/SQRT(500)</f>
        <v>#NUM!</v>
      </c>
      <c r="W255" s="2">
        <v>7.01</v>
      </c>
      <c r="X255" s="2">
        <v>52.01</v>
      </c>
      <c r="Y255" s="2">
        <f t="shared" ref="Y255" si="339">X255-W255*W255</f>
        <v>2.8699000000000012</v>
      </c>
      <c r="Z255" s="2">
        <f>W255-2.68*SQRT(Y255)/SQRT(100)</f>
        <v>6.5559871173633946</v>
      </c>
      <c r="AA255" s="2">
        <f>W255+2.68*SQRT(Y255)/SQRT(100)</f>
        <v>7.464012882636605</v>
      </c>
      <c r="AD255" s="2" t="s">
        <v>925</v>
      </c>
    </row>
    <row r="256" spans="1:30">
      <c r="A256" s="2">
        <v>20000</v>
      </c>
      <c r="B256" s="2">
        <v>0</v>
      </c>
      <c r="D256" s="2" t="s">
        <v>921</v>
      </c>
      <c r="E256" s="2">
        <v>370.80478267004742</v>
      </c>
      <c r="F256" s="2">
        <v>356.743376867081</v>
      </c>
      <c r="G256" s="2">
        <v>137516.27603649753</v>
      </c>
      <c r="H256" s="2">
        <f t="shared" ref="H256:H264" si="340">G256-E256*E256</f>
        <v>20.089185516437283</v>
      </c>
      <c r="I256" s="2">
        <f t="shared" ref="I256:I264" si="341">E256-1.96*SQRT(H256)/SQRT(100)</f>
        <v>369.92629183298681</v>
      </c>
      <c r="J256" s="2">
        <f t="shared" ref="J256:J264" si="342">E256+1.96*SQRT(H256)/SQRT(100)</f>
        <v>371.68327350710803</v>
      </c>
      <c r="K256" s="2">
        <f t="shared" ref="K256:K264" si="343">E256-3*SQRT(H256)</f>
        <v>357.35849434769113</v>
      </c>
      <c r="L256" s="2">
        <f t="shared" ref="L256:L264" si="344">E256+3*SQRT(H256)</f>
        <v>384.2510709924037</v>
      </c>
      <c r="M256" s="2">
        <v>20000</v>
      </c>
      <c r="N256" s="2">
        <v>400000000</v>
      </c>
      <c r="O256" s="2">
        <v>0</v>
      </c>
      <c r="R256" s="2">
        <v>841960.56</v>
      </c>
      <c r="S256" s="2">
        <v>1971957044.5999999</v>
      </c>
      <c r="T256" s="2">
        <f t="shared" ref="T256:T264" si="345">S256-R256*R256</f>
        <v>-706925627550.9137</v>
      </c>
      <c r="U256" s="2" t="e">
        <f t="shared" ref="U256:U264" si="346">R256-2.68*SQRT(T256)/SQRT(500)</f>
        <v>#NUM!</v>
      </c>
      <c r="V256" s="2" t="e">
        <f t="shared" ref="V256:V264" si="347">R256+2.68*SQRT(T256)/SQRT(500)</f>
        <v>#NUM!</v>
      </c>
      <c r="W256" s="2">
        <v>13.59</v>
      </c>
      <c r="X256" s="2">
        <v>195.61</v>
      </c>
      <c r="Y256" s="2">
        <f t="shared" ref="Y256:Y264" si="348">X256-W256*W256</f>
        <v>10.921900000000022</v>
      </c>
      <c r="Z256" s="2">
        <f t="shared" ref="Z256:Z264" si="349">W256-2.68*SQRT(Y256)/SQRT(100)</f>
        <v>12.70430561388253</v>
      </c>
      <c r="AA256" s="2">
        <f t="shared" ref="AA256:AA264" si="350">W256+2.68*SQRT(Y256)/SQRT(100)</f>
        <v>14.475694386117469</v>
      </c>
      <c r="AD256" s="2" t="s">
        <v>468</v>
      </c>
    </row>
    <row r="257" spans="1:30">
      <c r="A257" s="2">
        <v>30000</v>
      </c>
      <c r="B257" s="2">
        <v>0</v>
      </c>
      <c r="D257" s="2" t="s">
        <v>922</v>
      </c>
      <c r="E257" s="2">
        <v>369.06382207970091</v>
      </c>
      <c r="F257" s="2">
        <v>350.35754693733981</v>
      </c>
      <c r="G257" s="2">
        <v>136248.35193364896</v>
      </c>
      <c r="H257" s="2">
        <f t="shared" si="340"/>
        <v>40.24716557181091</v>
      </c>
      <c r="I257" s="2">
        <f t="shared" si="341"/>
        <v>367.82038526481779</v>
      </c>
      <c r="J257" s="2">
        <f t="shared" si="342"/>
        <v>370.30725889458404</v>
      </c>
      <c r="K257" s="2">
        <f t="shared" si="343"/>
        <v>350.03162593353068</v>
      </c>
      <c r="L257" s="2">
        <f t="shared" si="344"/>
        <v>388.09601822587115</v>
      </c>
      <c r="M257" s="2">
        <v>30000</v>
      </c>
      <c r="N257" s="2">
        <v>900000000</v>
      </c>
      <c r="O257" s="2">
        <v>0</v>
      </c>
      <c r="R257" s="2">
        <v>1251411.6000000001</v>
      </c>
      <c r="S257" s="2">
        <v>2272123355.5799999</v>
      </c>
      <c r="T257" s="2">
        <f t="shared" si="345"/>
        <v>-1563758869258.9802</v>
      </c>
      <c r="U257" s="2" t="e">
        <f t="shared" si="346"/>
        <v>#NUM!</v>
      </c>
      <c r="V257" s="2" t="e">
        <f t="shared" si="347"/>
        <v>#NUM!</v>
      </c>
      <c r="W257" s="2">
        <v>19.32</v>
      </c>
      <c r="X257" s="2">
        <v>412.8</v>
      </c>
      <c r="Y257" s="2">
        <f t="shared" si="348"/>
        <v>39.537599999999998</v>
      </c>
      <c r="Z257" s="2">
        <f t="shared" si="349"/>
        <v>17.63484464146477</v>
      </c>
      <c r="AA257" s="2">
        <f t="shared" si="350"/>
        <v>21.00515535853523</v>
      </c>
      <c r="AD257" s="2" t="s">
        <v>943</v>
      </c>
    </row>
    <row r="258" spans="1:30">
      <c r="A258" s="2">
        <v>40000</v>
      </c>
      <c r="B258" s="2">
        <v>0</v>
      </c>
      <c r="D258" s="2" t="s">
        <v>923</v>
      </c>
      <c r="E258" s="2">
        <v>367.66945211813515</v>
      </c>
      <c r="F258" s="2">
        <v>350.13117112685376</v>
      </c>
      <c r="G258" s="2">
        <v>135202.16962668917</v>
      </c>
      <c r="H258" s="2">
        <f t="shared" si="340"/>
        <v>21.343605839501834</v>
      </c>
      <c r="I258" s="2">
        <f t="shared" si="341"/>
        <v>366.76394896412063</v>
      </c>
      <c r="J258" s="2">
        <f t="shared" si="342"/>
        <v>368.57495527214968</v>
      </c>
      <c r="K258" s="2">
        <f t="shared" si="343"/>
        <v>353.80970996485121</v>
      </c>
      <c r="L258" s="2">
        <f t="shared" si="344"/>
        <v>381.5291942714191</v>
      </c>
      <c r="M258" s="2">
        <v>40000</v>
      </c>
      <c r="N258" s="2">
        <v>1600000000</v>
      </c>
      <c r="O258" s="2">
        <v>0</v>
      </c>
      <c r="R258" s="2">
        <v>1680957.45</v>
      </c>
      <c r="S258" s="2">
        <v>2180551485.9099998</v>
      </c>
      <c r="T258" s="2">
        <f t="shared" si="345"/>
        <v>-2823437397224.5923</v>
      </c>
      <c r="U258" s="2" t="e">
        <f t="shared" si="346"/>
        <v>#NUM!</v>
      </c>
      <c r="V258" s="2" t="e">
        <f t="shared" si="347"/>
        <v>#NUM!</v>
      </c>
      <c r="W258" s="2">
        <v>27.34</v>
      </c>
      <c r="X258" s="2">
        <v>793.02</v>
      </c>
      <c r="Y258" s="2">
        <f t="shared" si="348"/>
        <v>45.544399999999996</v>
      </c>
      <c r="Z258" s="2">
        <f t="shared" si="349"/>
        <v>25.531359354211013</v>
      </c>
      <c r="AA258" s="2">
        <f t="shared" si="350"/>
        <v>29.148640645788987</v>
      </c>
    </row>
    <row r="259" spans="1:30">
      <c r="A259" s="2">
        <v>50000</v>
      </c>
      <c r="B259" s="2">
        <v>0</v>
      </c>
      <c r="D259" s="2" t="s">
        <v>926</v>
      </c>
      <c r="E259" s="2">
        <v>368.59506009098783</v>
      </c>
      <c r="F259" s="2">
        <v>356.66994155548292</v>
      </c>
      <c r="G259" s="2">
        <v>135877.49371311438</v>
      </c>
      <c r="H259" s="2">
        <f t="shared" si="340"/>
        <v>15.175389635463944</v>
      </c>
      <c r="I259" s="2">
        <f t="shared" si="341"/>
        <v>367.83153028263979</v>
      </c>
      <c r="J259" s="2">
        <f t="shared" si="342"/>
        <v>369.35858989933587</v>
      </c>
      <c r="K259" s="2">
        <f t="shared" si="343"/>
        <v>356.90837935096692</v>
      </c>
      <c r="L259" s="2">
        <f t="shared" si="344"/>
        <v>380.28174083100873</v>
      </c>
      <c r="M259" s="2">
        <v>50000</v>
      </c>
      <c r="N259" s="2">
        <v>2500000000</v>
      </c>
      <c r="O259" s="2">
        <v>0</v>
      </c>
      <c r="R259" s="2">
        <v>2084615.55</v>
      </c>
      <c r="S259" s="2">
        <v>2081821556.95</v>
      </c>
      <c r="T259" s="2">
        <f t="shared" si="345"/>
        <v>-4343540169744.8525</v>
      </c>
      <c r="U259" s="2" t="e">
        <f t="shared" si="346"/>
        <v>#NUM!</v>
      </c>
      <c r="V259" s="2" t="e">
        <f t="shared" si="347"/>
        <v>#NUM!</v>
      </c>
      <c r="W259" s="2">
        <v>32.33</v>
      </c>
      <c r="X259" s="2">
        <v>1143.73</v>
      </c>
      <c r="Y259" s="2">
        <f t="shared" si="348"/>
        <v>98.501100000000179</v>
      </c>
      <c r="Z259" s="2">
        <f t="shared" si="349"/>
        <v>29.670161093900607</v>
      </c>
      <c r="AA259" s="2">
        <f t="shared" si="350"/>
        <v>34.989838906099394</v>
      </c>
    </row>
    <row r="260" spans="1:30">
      <c r="A260" s="2">
        <v>60000</v>
      </c>
      <c r="B260" s="2">
        <v>0</v>
      </c>
      <c r="D260" s="2" t="s">
        <v>927</v>
      </c>
      <c r="E260" s="2">
        <v>366.82239211175016</v>
      </c>
      <c r="F260" s="2">
        <v>350.56144853935803</v>
      </c>
      <c r="G260" s="2">
        <v>134576.67558360164</v>
      </c>
      <c r="H260" s="2">
        <f t="shared" si="340"/>
        <v>18.008229015045799</v>
      </c>
      <c r="I260" s="2">
        <f t="shared" si="341"/>
        <v>365.99064447824469</v>
      </c>
      <c r="J260" s="2">
        <f t="shared" si="342"/>
        <v>367.65413974525563</v>
      </c>
      <c r="K260" s="2">
        <f t="shared" si="343"/>
        <v>354.09156098666597</v>
      </c>
      <c r="L260" s="2">
        <f t="shared" si="344"/>
        <v>379.55322323683436</v>
      </c>
      <c r="M260" s="2">
        <v>60000</v>
      </c>
      <c r="N260" s="2">
        <v>3600000000</v>
      </c>
      <c r="O260" s="2">
        <v>0</v>
      </c>
      <c r="R260" s="2">
        <v>2512645.44</v>
      </c>
      <c r="S260" s="2">
        <v>2275776625.3800001</v>
      </c>
      <c r="T260" s="2">
        <f t="shared" si="345"/>
        <v>-6311111330527.4131</v>
      </c>
      <c r="U260" s="2" t="e">
        <f t="shared" si="346"/>
        <v>#NUM!</v>
      </c>
      <c r="V260" s="2" t="e">
        <f t="shared" si="347"/>
        <v>#NUM!</v>
      </c>
      <c r="W260" s="2">
        <v>39.520000000000003</v>
      </c>
      <c r="X260" s="2">
        <v>1669.64</v>
      </c>
      <c r="Y260" s="2">
        <f t="shared" si="348"/>
        <v>107.80959999999982</v>
      </c>
      <c r="Z260" s="2">
        <f t="shared" si="349"/>
        <v>36.737318431728134</v>
      </c>
      <c r="AA260" s="2">
        <f t="shared" si="350"/>
        <v>42.302681568271872</v>
      </c>
    </row>
    <row r="261" spans="1:30">
      <c r="A261" s="2">
        <v>70000</v>
      </c>
      <c r="B261" s="2">
        <v>0</v>
      </c>
      <c r="D261" s="2" t="s">
        <v>928</v>
      </c>
      <c r="E261" s="2">
        <v>366.68550259624163</v>
      </c>
      <c r="F261" s="2">
        <v>354.79711078918928</v>
      </c>
      <c r="G261" s="2">
        <v>134473.20357157273</v>
      </c>
      <c r="H261" s="2">
        <f t="shared" si="340"/>
        <v>14.945757314388175</v>
      </c>
      <c r="I261" s="2">
        <f t="shared" si="341"/>
        <v>365.9277716327793</v>
      </c>
      <c r="J261" s="2">
        <f t="shared" si="342"/>
        <v>367.44323355970397</v>
      </c>
      <c r="K261" s="2">
        <f t="shared" si="343"/>
        <v>355.08757968610405</v>
      </c>
      <c r="L261" s="2">
        <f t="shared" si="344"/>
        <v>378.28342550637922</v>
      </c>
      <c r="M261" s="2">
        <v>70000</v>
      </c>
      <c r="N261" s="2">
        <v>605032704</v>
      </c>
      <c r="O261" s="2">
        <v>-4338350804.0404043</v>
      </c>
      <c r="R261" s="2">
        <v>2904525.56</v>
      </c>
      <c r="S261" s="2">
        <v>2068663570.96</v>
      </c>
      <c r="T261" s="2">
        <f t="shared" si="345"/>
        <v>-8434200065122.3535</v>
      </c>
      <c r="U261" s="2" t="e">
        <f t="shared" si="346"/>
        <v>#NUM!</v>
      </c>
      <c r="V261" s="2" t="e">
        <f t="shared" si="347"/>
        <v>#NUM!</v>
      </c>
      <c r="W261" s="2">
        <v>43.64</v>
      </c>
      <c r="X261" s="2">
        <v>2069.88</v>
      </c>
      <c r="Y261" s="2">
        <f t="shared" si="348"/>
        <v>165.43039999999996</v>
      </c>
      <c r="Z261" s="2">
        <f t="shared" si="349"/>
        <v>40.19299070938299</v>
      </c>
      <c r="AA261" s="2">
        <f t="shared" si="350"/>
        <v>47.087009290617011</v>
      </c>
    </row>
    <row r="262" spans="1:30">
      <c r="A262" s="2">
        <v>80000</v>
      </c>
      <c r="B262" s="2">
        <v>0</v>
      </c>
      <c r="D262" s="2" t="s">
        <v>929</v>
      </c>
      <c r="E262" s="2">
        <v>366.73577014325639</v>
      </c>
      <c r="F262" s="2">
        <v>356.89131981795293</v>
      </c>
      <c r="G262" s="2">
        <v>134515.01107609781</v>
      </c>
      <c r="H262" s="2">
        <f t="shared" si="340"/>
        <v>19.885973530443152</v>
      </c>
      <c r="I262" s="2">
        <f t="shared" si="341"/>
        <v>365.86173378294552</v>
      </c>
      <c r="J262" s="2">
        <f t="shared" si="342"/>
        <v>367.60980650356726</v>
      </c>
      <c r="K262" s="2">
        <f t="shared" si="343"/>
        <v>353.35766258747748</v>
      </c>
      <c r="L262" s="2">
        <f t="shared" si="344"/>
        <v>380.1138776990353</v>
      </c>
      <c r="M262" s="2">
        <v>80000</v>
      </c>
      <c r="N262" s="2">
        <v>2105032704</v>
      </c>
      <c r="O262" s="2">
        <v>-4338350804.0404043</v>
      </c>
      <c r="R262" s="2">
        <v>3303482.5</v>
      </c>
      <c r="S262" s="2">
        <v>2138197212.48</v>
      </c>
      <c r="T262" s="2">
        <f t="shared" si="345"/>
        <v>-10910858430593.77</v>
      </c>
      <c r="U262" s="2" t="e">
        <f t="shared" si="346"/>
        <v>#NUM!</v>
      </c>
      <c r="V262" s="2" t="e">
        <f t="shared" si="347"/>
        <v>#NUM!</v>
      </c>
      <c r="W262" s="2">
        <v>48.44</v>
      </c>
      <c r="X262" s="2">
        <v>2620.46</v>
      </c>
      <c r="Y262" s="2">
        <f t="shared" si="348"/>
        <v>274.02640000000019</v>
      </c>
      <c r="Z262" s="2">
        <f t="shared" si="349"/>
        <v>44.003596935173718</v>
      </c>
      <c r="AA262" s="2">
        <f t="shared" si="350"/>
        <v>52.876403064826278</v>
      </c>
    </row>
    <row r="263" spans="1:30">
      <c r="A263" s="2">
        <v>90000</v>
      </c>
      <c r="B263" s="2">
        <v>0</v>
      </c>
      <c r="D263" s="2" t="s">
        <v>930</v>
      </c>
      <c r="E263" s="2">
        <v>367.12299963287819</v>
      </c>
      <c r="F263" s="2">
        <v>352.15568412941252</v>
      </c>
      <c r="G263" s="2">
        <v>134795.14848800231</v>
      </c>
      <c r="H263" s="2">
        <f t="shared" si="340"/>
        <v>15.85162856001989</v>
      </c>
      <c r="I263" s="2">
        <f t="shared" si="341"/>
        <v>366.34264319972618</v>
      </c>
      <c r="J263" s="2">
        <f t="shared" si="342"/>
        <v>367.9033560660302</v>
      </c>
      <c r="K263" s="2">
        <f t="shared" si="343"/>
        <v>355.1787685132046</v>
      </c>
      <c r="L263" s="2">
        <f t="shared" si="344"/>
        <v>379.06723075255178</v>
      </c>
      <c r="M263" s="2">
        <v>90000</v>
      </c>
      <c r="N263" s="2">
        <v>3805032704</v>
      </c>
      <c r="O263" s="2">
        <v>-4338350804.0404043</v>
      </c>
      <c r="R263" s="2">
        <v>3692541.79</v>
      </c>
      <c r="S263" s="2">
        <v>2028646369.3499999</v>
      </c>
      <c r="T263" s="2">
        <f t="shared" si="345"/>
        <v>-13632836224527.055</v>
      </c>
      <c r="U263" s="2" t="e">
        <f t="shared" si="346"/>
        <v>#NUM!</v>
      </c>
      <c r="V263" s="2" t="e">
        <f t="shared" si="347"/>
        <v>#NUM!</v>
      </c>
      <c r="W263" s="2">
        <v>50.77</v>
      </c>
      <c r="X263" s="2">
        <v>2931.37</v>
      </c>
      <c r="Y263" s="2">
        <f t="shared" si="348"/>
        <v>353.77709999999979</v>
      </c>
      <c r="Z263" s="2">
        <f t="shared" si="349"/>
        <v>45.729197838597514</v>
      </c>
      <c r="AA263" s="2">
        <f t="shared" si="350"/>
        <v>55.810802161402492</v>
      </c>
    </row>
    <row r="264" spans="1:30">
      <c r="A264" s="2">
        <v>100000</v>
      </c>
      <c r="B264" s="2">
        <v>0</v>
      </c>
      <c r="D264" s="2" t="s">
        <v>931</v>
      </c>
      <c r="E264" s="2">
        <v>365.63848661310891</v>
      </c>
      <c r="F264" s="2">
        <v>351.20307724647205</v>
      </c>
      <c r="G264" s="2">
        <v>133711.39239456935</v>
      </c>
      <c r="H264" s="2">
        <f t="shared" si="340"/>
        <v>19.889501844736515</v>
      </c>
      <c r="I264" s="2">
        <f t="shared" si="341"/>
        <v>364.76437271728787</v>
      </c>
      <c r="J264" s="2">
        <f t="shared" si="342"/>
        <v>366.51260050892995</v>
      </c>
      <c r="K264" s="2">
        <f t="shared" si="343"/>
        <v>352.25919228931781</v>
      </c>
      <c r="L264" s="2">
        <f t="shared" si="344"/>
        <v>379.01778093690001</v>
      </c>
      <c r="M264" s="2">
        <v>100000</v>
      </c>
      <c r="N264" s="2">
        <v>1410065408</v>
      </c>
      <c r="O264" s="2">
        <v>-8676701608.0808086</v>
      </c>
      <c r="R264" s="2">
        <v>4105326.67</v>
      </c>
      <c r="S264" s="2">
        <v>2063752941.8299999</v>
      </c>
      <c r="T264" s="2">
        <f t="shared" si="345"/>
        <v>-16851643314471.459</v>
      </c>
      <c r="U264" s="2" t="e">
        <f t="shared" si="346"/>
        <v>#NUM!</v>
      </c>
      <c r="V264" s="2" t="e">
        <f t="shared" si="347"/>
        <v>#NUM!</v>
      </c>
      <c r="W264" s="2">
        <v>57.02</v>
      </c>
      <c r="X264" s="2">
        <v>3718.86</v>
      </c>
      <c r="Y264" s="2">
        <f t="shared" si="348"/>
        <v>467.57959999999957</v>
      </c>
      <c r="Z264" s="2">
        <f t="shared" si="349"/>
        <v>51.224878155689915</v>
      </c>
      <c r="AA264" s="2">
        <f t="shared" si="350"/>
        <v>62.815121844310092</v>
      </c>
    </row>
    <row r="265" spans="1:30">
      <c r="M265" s="2"/>
      <c r="N265" s="2"/>
      <c r="O265" s="2"/>
      <c r="R265" s="2"/>
      <c r="X265" s="2"/>
      <c r="Y265" s="2"/>
      <c r="Z265"/>
    </row>
    <row r="266" spans="1:30">
      <c r="M266" s="2"/>
      <c r="N266" s="2"/>
      <c r="O266" s="2"/>
      <c r="R266" s="2"/>
      <c r="X266" s="2"/>
      <c r="Y266" s="2"/>
      <c r="Z266"/>
    </row>
    <row r="267" spans="1:30">
      <c r="M267" s="2"/>
      <c r="N267" s="2"/>
      <c r="O267" s="2"/>
      <c r="R267" s="2"/>
      <c r="X267" s="2"/>
      <c r="Y267" s="2"/>
      <c r="Z267"/>
    </row>
    <row r="268" spans="1:30">
      <c r="A268" s="2" t="s">
        <v>408</v>
      </c>
      <c r="B268" s="2" t="s">
        <v>1</v>
      </c>
      <c r="C268" s="5" t="s">
        <v>2</v>
      </c>
      <c r="D268" s="2" t="s">
        <v>2</v>
      </c>
      <c r="E268" s="2" t="s">
        <v>35</v>
      </c>
      <c r="F268" s="2" t="s">
        <v>354</v>
      </c>
      <c r="G268" s="2" t="s">
        <v>36</v>
      </c>
      <c r="H268" s="2" t="s">
        <v>37</v>
      </c>
      <c r="M268" s="2" t="s">
        <v>4</v>
      </c>
      <c r="N268" s="2" t="s">
        <v>5</v>
      </c>
      <c r="O268" s="2" t="s">
        <v>6</v>
      </c>
      <c r="R268" s="2" t="s">
        <v>11</v>
      </c>
      <c r="S268" s="2" t="s">
        <v>3</v>
      </c>
      <c r="T268" s="2" t="s">
        <v>355</v>
      </c>
      <c r="W268" s="2" t="s">
        <v>38</v>
      </c>
      <c r="X268" s="2" t="s">
        <v>39</v>
      </c>
      <c r="Y268" s="2" t="s">
        <v>356</v>
      </c>
      <c r="Z268" s="2" t="s">
        <v>7</v>
      </c>
      <c r="AD268" s="2" t="s">
        <v>924</v>
      </c>
    </row>
    <row r="269" spans="1:30">
      <c r="A269" s="2">
        <v>10000</v>
      </c>
      <c r="B269" s="2">
        <v>0</v>
      </c>
      <c r="D269" s="2" t="s">
        <v>938</v>
      </c>
      <c r="E269" s="2">
        <v>371.12473348861755</v>
      </c>
      <c r="F269" s="2">
        <v>361.01790379336717</v>
      </c>
      <c r="G269" s="2">
        <v>137755.30005951348</v>
      </c>
      <c r="H269" s="2">
        <f t="shared" ref="H269" si="351">G269-E269*E269</f>
        <v>21.732252516085282</v>
      </c>
      <c r="I269" s="2">
        <f>E269-1.96*SQRT(H269)/SQRT(100)</f>
        <v>370.21102335260179</v>
      </c>
      <c r="J269" s="2">
        <f>E269+1.96*SQRT(H269)/SQRT(100)</f>
        <v>372.03844362463332</v>
      </c>
      <c r="K269" s="2">
        <f t="shared" ref="K269" si="352">E269-3*SQRT(H269)</f>
        <v>357.13937426388657</v>
      </c>
      <c r="L269" s="2">
        <f t="shared" ref="L269" si="353">E269+3*SQRT(H269)</f>
        <v>385.11009271334854</v>
      </c>
      <c r="M269" s="2">
        <v>10000</v>
      </c>
      <c r="N269" s="2">
        <v>100000000</v>
      </c>
      <c r="O269" s="2">
        <v>0</v>
      </c>
      <c r="R269" s="2">
        <v>419697.45</v>
      </c>
      <c r="S269" s="2">
        <v>1971576317.8699999</v>
      </c>
      <c r="T269" s="2">
        <f t="shared" ref="T269" si="354">S269-R269*R269</f>
        <v>-174174373218.63251</v>
      </c>
      <c r="U269" s="2" t="e">
        <f t="shared" ref="U269" si="355">R269-2.68*SQRT(T269)/SQRT(500)</f>
        <v>#NUM!</v>
      </c>
      <c r="V269" s="2" t="e">
        <f t="shared" ref="V269" si="356">R269+2.68*SQRT(T269)/SQRT(500)</f>
        <v>#NUM!</v>
      </c>
      <c r="W269" s="2">
        <v>5.54</v>
      </c>
      <c r="X269" s="2">
        <v>35.619999999999997</v>
      </c>
      <c r="Y269" s="2">
        <f t="shared" ref="Y269" si="357">X269-W269*W269</f>
        <v>4.9283999999999963</v>
      </c>
      <c r="Z269" s="2">
        <f t="shared" ref="Z269" si="358">W269-2.68*SQRT(Y269)/SQRT(100)</f>
        <v>4.9450400000000005</v>
      </c>
      <c r="AA269" s="2">
        <f t="shared" ref="AA269" si="359">W269+2.68*SQRT(Y269)/SQRT(100)</f>
        <v>6.1349599999999995</v>
      </c>
      <c r="AD269" s="2" t="s">
        <v>942</v>
      </c>
    </row>
    <row r="270" spans="1:30">
      <c r="A270" s="2">
        <v>20000</v>
      </c>
      <c r="B270" s="2">
        <v>0</v>
      </c>
      <c r="D270" s="2" t="s">
        <v>939</v>
      </c>
      <c r="E270" s="2">
        <v>369.33876997160866</v>
      </c>
      <c r="F270" s="2">
        <v>358.08392867132522</v>
      </c>
      <c r="G270" s="2">
        <v>136430.87730427404</v>
      </c>
      <c r="H270" s="2">
        <f t="shared" ref="H270:H272" si="360">G270-E270*E270</f>
        <v>19.750300133193377</v>
      </c>
      <c r="I270" s="2">
        <f t="shared" ref="I270:I273" si="361">E270-1.96*SQRT(H270)/SQRT(100)</f>
        <v>368.46772030028285</v>
      </c>
      <c r="J270" s="2">
        <f t="shared" ref="J270:J273" si="362">E270+1.96*SQRT(H270)/SQRT(100)</f>
        <v>370.20981964293446</v>
      </c>
      <c r="K270" s="2">
        <f t="shared" ref="K270:K272" si="363">E270-3*SQRT(H270)</f>
        <v>356.00637704315278</v>
      </c>
      <c r="L270" s="2">
        <f t="shared" ref="L270:L272" si="364">E270+3*SQRT(H270)</f>
        <v>382.67116290006453</v>
      </c>
      <c r="M270" s="2">
        <v>20000</v>
      </c>
      <c r="N270" s="2">
        <v>400000000</v>
      </c>
      <c r="O270" s="2">
        <v>0</v>
      </c>
      <c r="R270" s="2">
        <v>824879.93</v>
      </c>
      <c r="S270" s="2">
        <v>1970269937.77</v>
      </c>
      <c r="T270" s="2">
        <f t="shared" ref="T270:T272" si="365">S270-R270*R270</f>
        <v>-678456628979.03491</v>
      </c>
      <c r="U270" s="2" t="e">
        <f t="shared" ref="U270:U272" si="366">R270-2.68*SQRT(T270)/SQRT(500)</f>
        <v>#NUM!</v>
      </c>
      <c r="V270" s="2" t="e">
        <f t="shared" ref="V270:V272" si="367">R270+2.68*SQRT(T270)/SQRT(500)</f>
        <v>#NUM!</v>
      </c>
      <c r="W270" s="2">
        <v>10.31</v>
      </c>
      <c r="X270" s="2">
        <v>125.29</v>
      </c>
      <c r="Y270" s="2">
        <f t="shared" ref="Y270:Y272" si="368">X270-W270*W270</f>
        <v>18.993899999999996</v>
      </c>
      <c r="Z270" s="2">
        <f t="shared" ref="Z270:Z273" si="369">W270-2.68*SQRT(Y270)/SQRT(100)</f>
        <v>9.1420026226056841</v>
      </c>
      <c r="AA270" s="2">
        <f t="shared" ref="AA270:AA273" si="370">W270+2.68*SQRT(Y270)/SQRT(100)</f>
        <v>11.477997377394317</v>
      </c>
      <c r="AD270" s="2" t="s">
        <v>468</v>
      </c>
    </row>
    <row r="271" spans="1:30">
      <c r="A271" s="2">
        <v>30000</v>
      </c>
      <c r="B271" s="2">
        <v>0</v>
      </c>
      <c r="D271" s="2" t="s">
        <v>940</v>
      </c>
      <c r="E271" s="2">
        <v>367.96309377545521</v>
      </c>
      <c r="F271" s="2">
        <v>347.58846476120567</v>
      </c>
      <c r="G271" s="2">
        <v>135422.33991186484</v>
      </c>
      <c r="H271" s="2">
        <f t="shared" si="360"/>
        <v>25.501531060406705</v>
      </c>
      <c r="I271" s="2">
        <f t="shared" si="361"/>
        <v>366.97331257881802</v>
      </c>
      <c r="J271" s="2">
        <f t="shared" si="362"/>
        <v>368.95287497209239</v>
      </c>
      <c r="K271" s="2">
        <f t="shared" si="363"/>
        <v>352.81338158202857</v>
      </c>
      <c r="L271" s="2">
        <f t="shared" si="364"/>
        <v>383.11280596888184</v>
      </c>
      <c r="M271" s="2">
        <v>30000</v>
      </c>
      <c r="N271" s="2">
        <v>900000000</v>
      </c>
      <c r="O271" s="2">
        <v>0</v>
      </c>
      <c r="R271" s="2">
        <v>1222236.72</v>
      </c>
      <c r="S271" s="2">
        <v>2101243904.4200001</v>
      </c>
      <c r="T271" s="2">
        <f t="shared" si="365"/>
        <v>-1491761355811.9385</v>
      </c>
      <c r="U271" s="2" t="e">
        <f t="shared" si="366"/>
        <v>#NUM!</v>
      </c>
      <c r="V271" s="2" t="e">
        <f t="shared" si="367"/>
        <v>#NUM!</v>
      </c>
      <c r="W271" s="2">
        <v>14.13</v>
      </c>
      <c r="X271" s="2">
        <v>240.83</v>
      </c>
      <c r="Y271" s="2">
        <f t="shared" si="368"/>
        <v>41.173099999999977</v>
      </c>
      <c r="Z271" s="2">
        <f t="shared" si="369"/>
        <v>12.410344006959532</v>
      </c>
      <c r="AA271" s="2">
        <f t="shared" si="370"/>
        <v>15.84965599304047</v>
      </c>
      <c r="AD271" s="2" t="s">
        <v>943</v>
      </c>
    </row>
    <row r="272" spans="1:30">
      <c r="A272" s="2">
        <v>40000</v>
      </c>
      <c r="B272" s="2">
        <v>0</v>
      </c>
      <c r="D272" s="2" t="s">
        <v>941</v>
      </c>
      <c r="E272" s="2">
        <v>368.13827590636924</v>
      </c>
      <c r="F272" s="2">
        <v>353.96415327020384</v>
      </c>
      <c r="G272" s="2">
        <v>135550.84392550707</v>
      </c>
      <c r="H272" s="2">
        <f t="shared" si="360"/>
        <v>25.053738193033496</v>
      </c>
      <c r="I272" s="2">
        <f t="shared" si="361"/>
        <v>367.15722320318577</v>
      </c>
      <c r="J272" s="2">
        <f t="shared" si="362"/>
        <v>369.11932860955272</v>
      </c>
      <c r="K272" s="2">
        <f t="shared" si="363"/>
        <v>353.12216310254075</v>
      </c>
      <c r="L272" s="2">
        <f t="shared" si="364"/>
        <v>383.15438871019774</v>
      </c>
      <c r="M272" s="2">
        <v>40000</v>
      </c>
      <c r="N272" s="2">
        <v>1600000000</v>
      </c>
      <c r="O272" s="2">
        <v>0</v>
      </c>
      <c r="R272" s="2">
        <v>1604948.53</v>
      </c>
      <c r="S272" s="2">
        <v>2312943838.3899999</v>
      </c>
      <c r="T272" s="2">
        <f t="shared" si="365"/>
        <v>-2573546840110.771</v>
      </c>
      <c r="U272" s="2" t="e">
        <f t="shared" si="366"/>
        <v>#NUM!</v>
      </c>
      <c r="V272" s="2" t="e">
        <f t="shared" si="367"/>
        <v>#NUM!</v>
      </c>
      <c r="W272" s="2">
        <v>16.600000000000001</v>
      </c>
      <c r="X272" s="2">
        <v>348.9</v>
      </c>
      <c r="Y272" s="2">
        <f t="shared" si="368"/>
        <v>73.339999999999918</v>
      </c>
      <c r="Z272" s="2">
        <f t="shared" si="369"/>
        <v>14.30488079612409</v>
      </c>
      <c r="AA272" s="2">
        <f t="shared" si="370"/>
        <v>18.895119203875911</v>
      </c>
    </row>
    <row r="273" spans="1:30">
      <c r="A273" s="2">
        <v>50000</v>
      </c>
      <c r="B273" s="2">
        <v>0</v>
      </c>
      <c r="C273" s="3"/>
      <c r="D273" s="2" t="s">
        <v>965</v>
      </c>
      <c r="E273" s="2">
        <v>366.90302651282968</v>
      </c>
      <c r="F273" s="2">
        <v>357.09039019898177</v>
      </c>
      <c r="G273" s="2">
        <v>134633.03875661863</v>
      </c>
      <c r="H273" s="2">
        <f t="shared" ref="H273" si="371">G273-E273*E273</f>
        <v>15.207892344420543</v>
      </c>
      <c r="I273" s="2">
        <f t="shared" si="361"/>
        <v>366.1386794762663</v>
      </c>
      <c r="J273" s="2">
        <f t="shared" si="362"/>
        <v>367.66737354939306</v>
      </c>
      <c r="K273" s="2">
        <f t="shared" ref="K273" si="372">E273-3*SQRT(H273)</f>
        <v>355.2038371776755</v>
      </c>
      <c r="L273" s="2">
        <f t="shared" ref="L273" si="373">E273+3*SQRT(H273)</f>
        <v>378.60221584798387</v>
      </c>
      <c r="M273" s="2">
        <v>50000</v>
      </c>
      <c r="N273" s="2">
        <v>2500000000</v>
      </c>
      <c r="O273" s="2">
        <v>0</v>
      </c>
      <c r="R273" s="2">
        <v>1985318.36</v>
      </c>
      <c r="S273" s="2">
        <v>2280397159.6799998</v>
      </c>
      <c r="T273" s="2">
        <f t="shared" ref="T273" si="374">S273-R273*R273</f>
        <v>-3939208593393.4097</v>
      </c>
      <c r="U273" s="2" t="e">
        <f t="shared" ref="U273" si="375">R273-2.68*SQRT(T273)/SQRT(500)</f>
        <v>#NUM!</v>
      </c>
      <c r="V273" s="2" t="e">
        <f t="shared" ref="V273" si="376">R273+2.68*SQRT(T273)/SQRT(500)</f>
        <v>#NUM!</v>
      </c>
      <c r="W273" s="2">
        <v>18.82</v>
      </c>
      <c r="X273" s="2">
        <v>448.02</v>
      </c>
      <c r="Y273" s="2">
        <f t="shared" ref="Y273" si="377">X273-W273*W273</f>
        <v>93.827599999999961</v>
      </c>
      <c r="Z273" s="2">
        <f t="shared" si="369"/>
        <v>16.224027438049472</v>
      </c>
      <c r="AA273" s="2">
        <f t="shared" si="370"/>
        <v>21.415972561950529</v>
      </c>
    </row>
    <row r="275" spans="1:30">
      <c r="A275" s="2" t="s">
        <v>408</v>
      </c>
      <c r="B275" s="2" t="s">
        <v>1</v>
      </c>
      <c r="C275" s="2" t="s">
        <v>2</v>
      </c>
      <c r="D275" s="2" t="s">
        <v>2</v>
      </c>
      <c r="E275" s="2" t="s">
        <v>35</v>
      </c>
      <c r="F275" s="2" t="s">
        <v>354</v>
      </c>
      <c r="G275" s="2" t="s">
        <v>36</v>
      </c>
      <c r="H275" s="2" t="s">
        <v>37</v>
      </c>
      <c r="M275" s="2" t="s">
        <v>4</v>
      </c>
      <c r="N275" s="2" t="s">
        <v>5</v>
      </c>
      <c r="O275" s="2" t="s">
        <v>6</v>
      </c>
      <c r="R275" s="2" t="s">
        <v>11</v>
      </c>
      <c r="S275" s="2" t="s">
        <v>3</v>
      </c>
      <c r="T275" s="2" t="s">
        <v>355</v>
      </c>
      <c r="W275" s="2" t="s">
        <v>38</v>
      </c>
      <c r="X275" s="2" t="s">
        <v>39</v>
      </c>
      <c r="Y275" s="2" t="s">
        <v>356</v>
      </c>
      <c r="Z275" s="2" t="s">
        <v>7</v>
      </c>
      <c r="AD275" s="2" t="s">
        <v>948</v>
      </c>
    </row>
    <row r="276" spans="1:30">
      <c r="A276" s="2">
        <v>10000</v>
      </c>
      <c r="B276" s="2">
        <v>0</v>
      </c>
      <c r="C276" s="3"/>
      <c r="D276" s="2" t="s">
        <v>944</v>
      </c>
      <c r="E276" s="2">
        <v>368.67835511217635</v>
      </c>
      <c r="F276" s="2">
        <v>352.94434114691131</v>
      </c>
      <c r="G276" s="2">
        <v>135964.02943592303</v>
      </c>
      <c r="H276" s="2">
        <f t="shared" ref="H276" si="378">G276-E276*E276</f>
        <v>40.299907703010831</v>
      </c>
      <c r="I276" s="2">
        <f t="shared" ref="I276" si="379">E276-1.96*SQRT(H276)/SQRT(100)</f>
        <v>367.43410382954937</v>
      </c>
      <c r="J276" s="2">
        <f t="shared" ref="J276" si="380">E276+1.96*SQRT(H276)/SQRT(100)</f>
        <v>369.92260639480332</v>
      </c>
      <c r="K276" s="2">
        <f t="shared" ref="K276" si="381">E276-3*SQRT(H276)</f>
        <v>349.63369262298801</v>
      </c>
      <c r="L276" s="2">
        <f t="shared" ref="L276" si="382">E276+3*SQRT(H276)</f>
        <v>387.72301760136469</v>
      </c>
      <c r="M276" s="2">
        <v>10000</v>
      </c>
      <c r="N276" s="2">
        <v>100000000</v>
      </c>
      <c r="O276" s="2">
        <v>0</v>
      </c>
      <c r="R276" s="2">
        <v>399968.73</v>
      </c>
      <c r="S276" s="2">
        <v>2046831448.23</v>
      </c>
      <c r="T276" s="2">
        <f t="shared" ref="T276" si="383">S276-R276*R276</f>
        <v>-157928153529.58289</v>
      </c>
      <c r="U276" s="2" t="e">
        <f t="shared" ref="U276" si="384">R276-2.68*SQRT(T276)/SQRT(500)</f>
        <v>#NUM!</v>
      </c>
      <c r="V276" s="2" t="e">
        <f t="shared" ref="V276" si="385">R276+2.68*SQRT(T276)/SQRT(500)</f>
        <v>#NUM!</v>
      </c>
      <c r="W276" s="2">
        <v>9.0299999999999994</v>
      </c>
      <c r="X276" s="2">
        <v>97.61</v>
      </c>
      <c r="Y276" s="2">
        <f t="shared" ref="Y276" si="386">X276-W276*W276</f>
        <v>16.069100000000006</v>
      </c>
      <c r="Z276" s="2">
        <f t="shared" ref="Z276" si="387">W276-2.68*SQRT(Y276)/SQRT(100)</f>
        <v>7.9556876439321744</v>
      </c>
      <c r="AA276" s="2">
        <f t="shared" ref="AA276" si="388">W276+2.68*SQRT(Y276)/SQRT(100)</f>
        <v>10.104312356067824</v>
      </c>
      <c r="AD276" s="2" t="s">
        <v>942</v>
      </c>
    </row>
    <row r="277" spans="1:30">
      <c r="A277" s="2">
        <v>20000</v>
      </c>
      <c r="B277" s="2">
        <v>0</v>
      </c>
      <c r="C277" s="3"/>
      <c r="D277" s="2" t="s">
        <v>945</v>
      </c>
      <c r="E277" s="2">
        <v>365.42541341869719</v>
      </c>
      <c r="F277" s="2">
        <v>347.65597326270284</v>
      </c>
      <c r="G277" s="2">
        <v>133569.73969714253</v>
      </c>
      <c r="H277" s="2">
        <f t="shared" ref="H277:H279" si="389">G277-E277*E277</f>
        <v>34.006924916786375</v>
      </c>
      <c r="I277" s="2">
        <f t="shared" ref="I277:I280" si="390">E277-1.96*SQRT(H277)/SQRT(100)</f>
        <v>364.28243046711685</v>
      </c>
      <c r="J277" s="2">
        <f t="shared" ref="J277:J280" si="391">E277+1.96*SQRT(H277)/SQRT(100)</f>
        <v>366.56839637027753</v>
      </c>
      <c r="K277" s="2">
        <f t="shared" ref="K277:K279" si="392">E277-3*SQRT(H277)</f>
        <v>347.93077640471267</v>
      </c>
      <c r="L277" s="2">
        <f t="shared" ref="L277:L279" si="393">E277+3*SQRT(H277)</f>
        <v>382.92005043268171</v>
      </c>
      <c r="M277" s="2">
        <v>20000</v>
      </c>
      <c r="N277" s="2">
        <v>400000000</v>
      </c>
      <c r="O277" s="2">
        <v>0</v>
      </c>
      <c r="R277" s="2">
        <v>795978.52</v>
      </c>
      <c r="S277" s="2">
        <v>2131835000.0599999</v>
      </c>
      <c r="T277" s="2">
        <f t="shared" ref="T277:T279" si="394">S277-R277*R277</f>
        <v>-631449969301.33032</v>
      </c>
      <c r="U277" s="2" t="e">
        <f t="shared" ref="U277:U279" si="395">R277-2.68*SQRT(T277)/SQRT(500)</f>
        <v>#NUM!</v>
      </c>
      <c r="V277" s="2" t="e">
        <f t="shared" ref="V277:V279" si="396">R277+2.68*SQRT(T277)/SQRT(500)</f>
        <v>#NUM!</v>
      </c>
      <c r="W277" s="2">
        <v>18.04</v>
      </c>
      <c r="X277" s="2">
        <v>388.74</v>
      </c>
      <c r="Y277" s="2">
        <f t="shared" ref="Y277:Y279" si="397">X277-W277*W277</f>
        <v>63.298400000000015</v>
      </c>
      <c r="Z277" s="2">
        <f t="shared" ref="Z277:Z280" si="398">W277-2.68*SQRT(Y277)/SQRT(100)</f>
        <v>15.907784185031918</v>
      </c>
      <c r="AA277" s="2">
        <f t="shared" ref="AA277:AA280" si="399">W277+2.68*SQRT(Y277)/SQRT(100)</f>
        <v>20.17221581496808</v>
      </c>
      <c r="AD277" s="2" t="s">
        <v>468</v>
      </c>
    </row>
    <row r="278" spans="1:30">
      <c r="A278" s="2">
        <v>30000</v>
      </c>
      <c r="B278" s="2">
        <v>0</v>
      </c>
      <c r="C278" s="3"/>
      <c r="D278" s="2" t="s">
        <v>946</v>
      </c>
      <c r="E278" s="2">
        <v>364.92330382476189</v>
      </c>
      <c r="F278" s="2">
        <v>351.93627069691439</v>
      </c>
      <c r="G278" s="2">
        <v>133194.90604350512</v>
      </c>
      <c r="H278" s="2">
        <f t="shared" si="389"/>
        <v>25.888369125634199</v>
      </c>
      <c r="I278" s="2">
        <f t="shared" si="390"/>
        <v>363.92604378428581</v>
      </c>
      <c r="J278" s="2">
        <f t="shared" si="391"/>
        <v>365.92056386523797</v>
      </c>
      <c r="K278" s="2">
        <f t="shared" si="392"/>
        <v>349.65911953176061</v>
      </c>
      <c r="L278" s="2">
        <f t="shared" si="393"/>
        <v>380.18748811776317</v>
      </c>
      <c r="M278" s="2">
        <v>30000</v>
      </c>
      <c r="N278" s="2">
        <v>900000000</v>
      </c>
      <c r="O278" s="2">
        <v>0</v>
      </c>
      <c r="R278" s="2">
        <v>1176347.6000000001</v>
      </c>
      <c r="S278" s="2">
        <v>1872115592.4000001</v>
      </c>
      <c r="T278" s="2">
        <f t="shared" si="394"/>
        <v>-1381921560433.3604</v>
      </c>
      <c r="U278" s="2" t="e">
        <f t="shared" si="395"/>
        <v>#NUM!</v>
      </c>
      <c r="V278" s="2" t="e">
        <f t="shared" si="396"/>
        <v>#NUM!</v>
      </c>
      <c r="W278" s="2">
        <v>26.74</v>
      </c>
      <c r="X278" s="2">
        <v>914.02</v>
      </c>
      <c r="Y278" s="2">
        <f t="shared" si="397"/>
        <v>198.99240000000009</v>
      </c>
      <c r="Z278" s="2">
        <f t="shared" si="398"/>
        <v>22.959466950600746</v>
      </c>
      <c r="AA278" s="2">
        <f t="shared" si="399"/>
        <v>30.520533049399251</v>
      </c>
      <c r="AD278" s="2" t="s">
        <v>943</v>
      </c>
    </row>
    <row r="279" spans="1:30">
      <c r="A279" s="2">
        <v>40000</v>
      </c>
      <c r="B279" s="2">
        <v>0</v>
      </c>
      <c r="C279" s="3"/>
      <c r="D279" s="2" t="s">
        <v>947</v>
      </c>
      <c r="E279" s="2">
        <v>364.56765726861886</v>
      </c>
      <c r="F279" s="2">
        <v>351.36575170937999</v>
      </c>
      <c r="G279" s="2">
        <v>132951.73728842131</v>
      </c>
      <c r="H279" s="2">
        <f t="shared" si="389"/>
        <v>42.160562092176406</v>
      </c>
      <c r="I279" s="2">
        <f t="shared" si="390"/>
        <v>363.29500643145531</v>
      </c>
      <c r="J279" s="2">
        <f t="shared" si="391"/>
        <v>365.84030810578241</v>
      </c>
      <c r="K279" s="2">
        <f t="shared" si="392"/>
        <v>345.08830772019741</v>
      </c>
      <c r="L279" s="2">
        <f t="shared" si="393"/>
        <v>384.04700681704031</v>
      </c>
      <c r="M279" s="2">
        <v>40000</v>
      </c>
      <c r="N279" s="2">
        <v>1600000000</v>
      </c>
      <c r="O279" s="2">
        <v>0</v>
      </c>
      <c r="R279" s="2">
        <v>1562242.89</v>
      </c>
      <c r="S279" s="2">
        <v>2018349756.1700001</v>
      </c>
      <c r="T279" s="2">
        <f t="shared" si="394"/>
        <v>-2438584497599.3818</v>
      </c>
      <c r="U279" s="2" t="e">
        <f t="shared" si="395"/>
        <v>#NUM!</v>
      </c>
      <c r="V279" s="2" t="e">
        <f t="shared" si="396"/>
        <v>#NUM!</v>
      </c>
      <c r="W279" s="2">
        <v>34.57</v>
      </c>
      <c r="X279" s="2">
        <v>1566.39</v>
      </c>
      <c r="Y279" s="2">
        <f t="shared" si="397"/>
        <v>371.30510000000004</v>
      </c>
      <c r="Z279" s="2">
        <f t="shared" si="398"/>
        <v>29.405833319653595</v>
      </c>
      <c r="AA279" s="2">
        <f t="shared" si="399"/>
        <v>39.734166680346405</v>
      </c>
    </row>
    <row r="280" spans="1:30">
      <c r="A280" s="2">
        <v>50000</v>
      </c>
      <c r="B280" s="2">
        <v>0</v>
      </c>
      <c r="C280" s="3"/>
      <c r="D280" s="2" t="s">
        <v>966</v>
      </c>
      <c r="E280" s="2">
        <v>363.45078055261149</v>
      </c>
      <c r="F280" s="2">
        <v>348.98511754247187</v>
      </c>
      <c r="G280" s="2">
        <v>132129.82849170227</v>
      </c>
      <c r="H280" s="2">
        <f t="shared" ref="H280" si="400">G280-E280*E280</f>
        <v>33.358607399713947</v>
      </c>
      <c r="I280" s="2">
        <f t="shared" si="390"/>
        <v>362.31874510181171</v>
      </c>
      <c r="J280" s="2">
        <f t="shared" si="391"/>
        <v>364.58281600341127</v>
      </c>
      <c r="K280" s="2">
        <f t="shared" ref="K280" si="401">E280-3*SQRT(H280)</f>
        <v>346.12370732608457</v>
      </c>
      <c r="L280" s="2">
        <f t="shared" ref="L280" si="402">E280+3*SQRT(H280)</f>
        <v>380.77785377913841</v>
      </c>
      <c r="M280" s="2">
        <v>50000</v>
      </c>
      <c r="N280" s="2">
        <v>2500000000</v>
      </c>
      <c r="O280" s="2">
        <v>0</v>
      </c>
      <c r="R280" s="2">
        <v>1966063.07</v>
      </c>
      <c r="S280" s="2">
        <v>2130719685.8499999</v>
      </c>
      <c r="T280" s="2">
        <f t="shared" ref="T280" si="403">S280-R280*R280</f>
        <v>-3863273275531.9751</v>
      </c>
      <c r="U280" s="2" t="e">
        <f t="shared" ref="U280" si="404">R280-2.68*SQRT(T280)/SQRT(500)</f>
        <v>#NUM!</v>
      </c>
      <c r="V280" s="2" t="e">
        <f t="shared" ref="V280" si="405">R280+2.68*SQRT(T280)/SQRT(500)</f>
        <v>#NUM!</v>
      </c>
      <c r="W280" s="2">
        <v>40.159999999999997</v>
      </c>
      <c r="X280" s="2">
        <v>1951.08</v>
      </c>
      <c r="Y280" s="2">
        <f t="shared" ref="Y280" si="406">X280-W280*W280</f>
        <v>338.25440000000026</v>
      </c>
      <c r="Z280" s="2">
        <f t="shared" si="398"/>
        <v>35.231026067668843</v>
      </c>
      <c r="AA280" s="2">
        <f t="shared" si="399"/>
        <v>45.08897393233115</v>
      </c>
    </row>
  </sheetData>
  <conditionalFormatting sqref="F125:F135 F1:F122 F137:F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0"/>
  <sheetViews>
    <sheetView topLeftCell="C19" workbookViewId="0">
      <selection activeCell="T65" sqref="T65"/>
    </sheetView>
  </sheetViews>
  <sheetFormatPr defaultRowHeight="15"/>
  <cols>
    <col min="1" max="1" width="11.140625" bestFit="1" customWidth="1"/>
    <col min="2" max="2" width="16" bestFit="1" customWidth="1"/>
    <col min="3" max="3" width="11.42578125" bestFit="1" customWidth="1"/>
    <col min="4" max="4" width="12.7109375" bestFit="1" customWidth="1"/>
    <col min="5" max="6" width="14.5703125" bestFit="1" customWidth="1"/>
    <col min="7" max="7" width="12.5703125" bestFit="1" customWidth="1"/>
    <col min="8" max="9" width="14.7109375" bestFit="1" customWidth="1"/>
    <col min="10" max="10" width="12.7109375" bestFit="1" customWidth="1"/>
    <col min="11" max="12" width="18.140625" bestFit="1" customWidth="1"/>
    <col min="13" max="14" width="14.85546875" bestFit="1" customWidth="1"/>
    <col min="15" max="15" width="13.5703125" bestFit="1" customWidth="1"/>
    <col min="17" max="17" width="16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2</v>
      </c>
      <c r="E1" s="2" t="s">
        <v>35</v>
      </c>
      <c r="F1" s="2" t="s">
        <v>36</v>
      </c>
      <c r="G1" s="2" t="s">
        <v>37</v>
      </c>
      <c r="H1" s="2" t="s">
        <v>4</v>
      </c>
      <c r="I1" s="2" t="s">
        <v>5</v>
      </c>
      <c r="J1" s="2" t="s">
        <v>6</v>
      </c>
      <c r="K1" s="2" t="s">
        <v>11</v>
      </c>
      <c r="L1" s="2" t="s">
        <v>3</v>
      </c>
      <c r="M1" s="2" t="s">
        <v>38</v>
      </c>
      <c r="N1" s="2" t="s">
        <v>39</v>
      </c>
      <c r="O1" s="2" t="s">
        <v>7</v>
      </c>
      <c r="Q1" s="2" t="s">
        <v>353</v>
      </c>
      <c r="R1">
        <v>350</v>
      </c>
    </row>
    <row r="2" spans="1:18">
      <c r="A2" s="2">
        <v>3</v>
      </c>
      <c r="B2" s="2">
        <v>1</v>
      </c>
      <c r="C2" s="3"/>
      <c r="D2" s="2" t="s">
        <v>79</v>
      </c>
      <c r="E2" s="2">
        <v>0</v>
      </c>
      <c r="F2" s="2">
        <v>0</v>
      </c>
      <c r="G2" s="2"/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8">
      <c r="A3" s="2">
        <v>4</v>
      </c>
      <c r="B3" s="2">
        <v>0.996</v>
      </c>
      <c r="C3" s="3"/>
      <c r="D3" s="2" t="s">
        <v>327</v>
      </c>
      <c r="E3" s="2">
        <v>349.60541159721959</v>
      </c>
      <c r="F3" s="2">
        <v>122223.94494965996</v>
      </c>
      <c r="G3" s="2"/>
      <c r="H3" s="2">
        <v>321</v>
      </c>
      <c r="I3" s="2">
        <v>107266</v>
      </c>
      <c r="J3" s="2">
        <v>8450</v>
      </c>
      <c r="K3" s="2">
        <v>1272</v>
      </c>
      <c r="L3" s="2">
        <v>1679488</v>
      </c>
      <c r="M3" s="2">
        <v>0</v>
      </c>
      <c r="N3" s="2">
        <v>0</v>
      </c>
      <c r="O3" s="2">
        <v>0</v>
      </c>
    </row>
    <row r="4" spans="1:18">
      <c r="A4" s="2">
        <v>5</v>
      </c>
      <c r="B4" s="2">
        <v>0.98799999999999999</v>
      </c>
      <c r="C4" s="3"/>
      <c r="D4" s="2" t="s">
        <v>328</v>
      </c>
      <c r="E4" s="2">
        <v>347.12794834839787</v>
      </c>
      <c r="F4" s="2">
        <v>120502.22294467637</v>
      </c>
      <c r="G4" s="2"/>
      <c r="H4" s="2">
        <v>227.33333333333334</v>
      </c>
      <c r="I4" s="2">
        <v>58401.333333333336</v>
      </c>
      <c r="J4" s="2">
        <v>8065.0666666666639</v>
      </c>
      <c r="K4" s="2">
        <v>1136.3333333333333</v>
      </c>
      <c r="L4" s="2">
        <v>1458927.3333333333</v>
      </c>
      <c r="M4" s="2">
        <v>0</v>
      </c>
      <c r="N4" s="2">
        <v>0</v>
      </c>
      <c r="O4" s="2">
        <v>0</v>
      </c>
    </row>
    <row r="5" spans="1:18">
      <c r="A5" s="2">
        <v>6</v>
      </c>
      <c r="B5" s="2">
        <v>0.98199999999999998</v>
      </c>
      <c r="C5" s="3"/>
      <c r="D5" s="2" t="s">
        <v>329</v>
      </c>
      <c r="E5" s="2">
        <v>343.72206335949045</v>
      </c>
      <c r="F5" s="2">
        <v>118173.57223599151</v>
      </c>
      <c r="G5" s="2"/>
      <c r="H5" s="2">
        <v>418.33333333333331</v>
      </c>
      <c r="I5" s="2">
        <v>202007.88888888888</v>
      </c>
      <c r="J5" s="2">
        <v>30380.750000000004</v>
      </c>
      <c r="K5" s="2">
        <v>2497.4444444444443</v>
      </c>
      <c r="L5" s="2">
        <v>7175867.444444444</v>
      </c>
      <c r="M5" s="2">
        <v>0</v>
      </c>
      <c r="N5" s="2">
        <v>0</v>
      </c>
      <c r="O5" s="2">
        <v>0</v>
      </c>
    </row>
    <row r="6" spans="1:18">
      <c r="A6" s="2">
        <v>7</v>
      </c>
      <c r="B6" s="2">
        <v>0.92200000000000004</v>
      </c>
      <c r="C6" s="3"/>
      <c r="D6" s="2" t="s">
        <v>330</v>
      </c>
      <c r="E6" s="2">
        <v>343.16065674855355</v>
      </c>
      <c r="F6" s="2">
        <v>117800.77727735609</v>
      </c>
      <c r="G6" s="2"/>
      <c r="H6" s="2">
        <v>297.07692307692309</v>
      </c>
      <c r="I6" s="2">
        <v>120766.82051282052</v>
      </c>
      <c r="J6" s="2">
        <v>33367.704453441293</v>
      </c>
      <c r="K6" s="2">
        <v>2075.6153846153848</v>
      </c>
      <c r="L6" s="2">
        <v>5872466.435897436</v>
      </c>
      <c r="M6" s="2">
        <v>0</v>
      </c>
      <c r="N6" s="2">
        <v>0</v>
      </c>
      <c r="O6" s="2">
        <v>0</v>
      </c>
    </row>
    <row r="7" spans="1:18">
      <c r="A7" s="2">
        <v>8</v>
      </c>
      <c r="B7" s="2">
        <v>0.85199999999999998</v>
      </c>
      <c r="C7" s="3"/>
      <c r="D7" s="2" t="s">
        <v>331</v>
      </c>
      <c r="E7" s="2">
        <v>343.61940297582856</v>
      </c>
      <c r="F7" s="2">
        <v>118107.0136793165</v>
      </c>
      <c r="G7" s="2"/>
      <c r="H7" s="2">
        <v>416.37837837837839</v>
      </c>
      <c r="I7" s="2">
        <v>212450.05405405405</v>
      </c>
      <c r="J7" s="2">
        <v>39614.430211032944</v>
      </c>
      <c r="K7" s="2">
        <v>3326.9189189189187</v>
      </c>
      <c r="L7" s="2">
        <v>13540378.675675675</v>
      </c>
      <c r="M7" s="2">
        <v>0</v>
      </c>
      <c r="N7" s="2">
        <v>0</v>
      </c>
      <c r="O7" s="2">
        <v>0</v>
      </c>
    </row>
    <row r="8" spans="1:18">
      <c r="A8" s="2">
        <v>9</v>
      </c>
      <c r="B8" s="2">
        <v>0.78600000000000003</v>
      </c>
      <c r="C8" s="3"/>
      <c r="D8" s="2" t="s">
        <v>332</v>
      </c>
      <c r="E8" s="2">
        <v>342.48325591881161</v>
      </c>
      <c r="F8" s="2">
        <v>117373.11923769797</v>
      </c>
      <c r="G8" s="2"/>
      <c r="H8" s="2">
        <v>393.36448598130841</v>
      </c>
      <c r="I8" s="2">
        <v>191544.97196261681</v>
      </c>
      <c r="J8" s="2">
        <v>37156.611179686108</v>
      </c>
      <c r="K8" s="2">
        <v>3535.8411214953271</v>
      </c>
      <c r="L8" s="2">
        <v>15444743.859813085</v>
      </c>
      <c r="M8" s="2">
        <v>0</v>
      </c>
      <c r="N8" s="2">
        <v>0</v>
      </c>
      <c r="O8" s="2">
        <v>0</v>
      </c>
    </row>
    <row r="9" spans="1:18">
      <c r="A9" s="2">
        <v>10</v>
      </c>
      <c r="B9" s="2">
        <v>0.65</v>
      </c>
      <c r="C9" s="3"/>
      <c r="D9" s="2" t="s">
        <v>333</v>
      </c>
      <c r="E9" s="2">
        <v>342.75225434464568</v>
      </c>
      <c r="F9" s="2">
        <v>117525.56847647527</v>
      </c>
      <c r="G9" s="2"/>
      <c r="H9" s="2">
        <v>429.46285714285716</v>
      </c>
      <c r="I9" s="2">
        <v>225683.06285714285</v>
      </c>
      <c r="J9" s="2">
        <v>41481.755796387501</v>
      </c>
      <c r="K9" s="2">
        <v>4290.4628571428575</v>
      </c>
      <c r="L9" s="2">
        <v>22493320.382857144</v>
      </c>
      <c r="M9" s="2">
        <v>0</v>
      </c>
      <c r="N9" s="2">
        <v>0</v>
      </c>
      <c r="O9" s="2">
        <v>0</v>
      </c>
    </row>
    <row r="10" spans="1:18">
      <c r="A10" s="2">
        <v>11</v>
      </c>
      <c r="B10" s="2">
        <v>0.52400000000000002</v>
      </c>
      <c r="C10" s="3"/>
      <c r="D10" s="2" t="s">
        <v>334</v>
      </c>
      <c r="E10" s="2">
        <v>342.59819517291339</v>
      </c>
      <c r="F10" s="2">
        <v>117420.29880603461</v>
      </c>
      <c r="G10" s="2"/>
      <c r="H10" s="2">
        <v>391.48319327731093</v>
      </c>
      <c r="I10" s="2">
        <v>195537.5588235294</v>
      </c>
      <c r="J10" s="2">
        <v>42456.858366131244</v>
      </c>
      <c r="K10" s="2">
        <v>4303.1722689075632</v>
      </c>
      <c r="L10" s="2">
        <v>23600120.55882353</v>
      </c>
      <c r="M10" s="2">
        <v>0</v>
      </c>
      <c r="N10" s="2">
        <v>0</v>
      </c>
      <c r="O10" s="2">
        <v>0</v>
      </c>
    </row>
    <row r="11" spans="1:18">
      <c r="A11" s="2">
        <v>12</v>
      </c>
      <c r="B11" s="2">
        <v>0.47399999999999998</v>
      </c>
      <c r="C11" s="3"/>
      <c r="D11" s="2" t="s">
        <v>335</v>
      </c>
      <c r="E11" s="2">
        <v>342.34384936395207</v>
      </c>
      <c r="F11" s="2">
        <v>117263.5381775737</v>
      </c>
      <c r="G11" s="2"/>
      <c r="H11" s="2">
        <v>397.39163498098861</v>
      </c>
      <c r="I11" s="2">
        <v>192370.69961977185</v>
      </c>
      <c r="J11" s="2">
        <v>34582.078861057067</v>
      </c>
      <c r="K11" s="2">
        <v>4768.0570342205319</v>
      </c>
      <c r="L11" s="2">
        <v>27687684.155893534</v>
      </c>
      <c r="M11" s="2">
        <v>0</v>
      </c>
      <c r="N11" s="2">
        <v>0</v>
      </c>
      <c r="O11" s="2">
        <v>0</v>
      </c>
    </row>
    <row r="12" spans="1:18">
      <c r="A12" s="2">
        <v>13</v>
      </c>
      <c r="B12" s="2">
        <v>0.38600000000000001</v>
      </c>
      <c r="C12" s="2"/>
      <c r="D12" s="2" t="s">
        <v>336</v>
      </c>
      <c r="E12" s="2">
        <v>342.10814606546666</v>
      </c>
      <c r="F12" s="2">
        <v>117092.52142469815</v>
      </c>
      <c r="G12" s="2"/>
      <c r="H12" s="2">
        <v>412.31921824104234</v>
      </c>
      <c r="I12" s="2">
        <v>212744.36482084691</v>
      </c>
      <c r="J12" s="2">
        <v>42876.891230759415</v>
      </c>
      <c r="K12" s="2">
        <v>5359.3843648208467</v>
      </c>
      <c r="L12" s="2">
        <v>35936381.31270358</v>
      </c>
      <c r="M12" s="2">
        <v>0</v>
      </c>
      <c r="N12" s="2">
        <v>0</v>
      </c>
      <c r="O12" s="2">
        <v>0</v>
      </c>
    </row>
    <row r="13" spans="1:18">
      <c r="A13" s="2">
        <v>14</v>
      </c>
      <c r="B13" s="2">
        <v>0.26400000000000001</v>
      </c>
      <c r="C13" s="2"/>
      <c r="D13" s="2" t="s">
        <v>337</v>
      </c>
      <c r="E13" s="2">
        <v>341.5894817450411</v>
      </c>
      <c r="F13" s="2">
        <v>116735.05922996291</v>
      </c>
      <c r="G13" s="2"/>
      <c r="H13" s="2">
        <v>375.44836956521738</v>
      </c>
      <c r="I13" s="2">
        <v>180096.98097826086</v>
      </c>
      <c r="J13" s="2">
        <v>39242.139016408015</v>
      </c>
      <c r="K13" s="2">
        <v>5256.024456521739</v>
      </c>
      <c r="L13" s="2">
        <v>35292461.100543477</v>
      </c>
      <c r="M13" s="2">
        <v>0</v>
      </c>
      <c r="N13" s="2">
        <v>0</v>
      </c>
      <c r="O13" s="2">
        <v>0</v>
      </c>
    </row>
    <row r="14" spans="1:18">
      <c r="A14" s="2">
        <v>15</v>
      </c>
      <c r="B14" s="2">
        <v>0.192</v>
      </c>
      <c r="C14" s="2"/>
      <c r="D14" s="2" t="s">
        <v>338</v>
      </c>
      <c r="E14" s="2">
        <v>341.13840075193684</v>
      </c>
      <c r="F14" s="2">
        <v>116447.92358989744</v>
      </c>
      <c r="G14" s="2"/>
      <c r="H14" s="2">
        <v>401.58663366336634</v>
      </c>
      <c r="I14" s="2">
        <v>201116.05198019801</v>
      </c>
      <c r="J14" s="2">
        <v>39943.096694346837</v>
      </c>
      <c r="K14" s="2">
        <v>6023.6881188118814</v>
      </c>
      <c r="L14" s="2">
        <v>45248021.846534654</v>
      </c>
      <c r="M14" s="2">
        <v>0</v>
      </c>
      <c r="N14" s="2">
        <v>0</v>
      </c>
      <c r="O14" s="2">
        <v>0</v>
      </c>
    </row>
    <row r="15" spans="1:18">
      <c r="A15" s="2">
        <v>16</v>
      </c>
      <c r="B15" s="2">
        <v>0.216</v>
      </c>
      <c r="C15" s="2"/>
      <c r="D15" s="2" t="s">
        <v>339</v>
      </c>
      <c r="E15" s="2">
        <v>340.77441944181379</v>
      </c>
      <c r="F15" s="2">
        <v>116212.27344082973</v>
      </c>
      <c r="G15" s="2"/>
      <c r="H15" s="2">
        <v>356.98979591836735</v>
      </c>
      <c r="I15" s="2">
        <v>157897.53061224491</v>
      </c>
      <c r="J15" s="2">
        <v>30533.708335508127</v>
      </c>
      <c r="K15" s="2">
        <v>5711.7806122448983</v>
      </c>
      <c r="L15" s="2">
        <v>40420102.030612245</v>
      </c>
      <c r="M15" s="2">
        <v>0</v>
      </c>
      <c r="N15" s="2">
        <v>0</v>
      </c>
      <c r="O15" s="2">
        <v>0</v>
      </c>
    </row>
    <row r="16" spans="1:18">
      <c r="A16" s="2">
        <v>17</v>
      </c>
      <c r="B16" s="2">
        <v>0.11600000000000001</v>
      </c>
      <c r="C16" s="2"/>
      <c r="D16" s="2" t="s">
        <v>340</v>
      </c>
      <c r="E16" s="2">
        <v>341.20987558007772</v>
      </c>
      <c r="F16" s="2">
        <v>116488.25553962078</v>
      </c>
      <c r="G16" s="2"/>
      <c r="H16" s="2">
        <v>364.58371040723983</v>
      </c>
      <c r="I16" s="2">
        <v>167115.42986425338</v>
      </c>
      <c r="J16" s="2">
        <v>34271.685720442001</v>
      </c>
      <c r="K16" s="2">
        <v>6197.9072398190046</v>
      </c>
      <c r="L16" s="2">
        <v>48295941.509049773</v>
      </c>
      <c r="M16" s="2">
        <v>0</v>
      </c>
      <c r="N16" s="2">
        <v>0</v>
      </c>
      <c r="O16" s="2">
        <v>0</v>
      </c>
    </row>
    <row r="17" spans="1:15">
      <c r="A17" s="2">
        <v>18</v>
      </c>
      <c r="B17" s="2">
        <v>0.112</v>
      </c>
      <c r="C17" s="2"/>
      <c r="D17" s="2" t="s">
        <v>341</v>
      </c>
      <c r="E17" s="2">
        <v>341.16075522936825</v>
      </c>
      <c r="F17" s="2">
        <v>116454.53946046479</v>
      </c>
      <c r="G17" s="2"/>
      <c r="H17" s="2">
        <v>355.16891891891891</v>
      </c>
      <c r="I17" s="2">
        <v>157864.61036036036</v>
      </c>
      <c r="J17" s="2">
        <v>31791.251311695447</v>
      </c>
      <c r="K17" s="2">
        <v>6393.0382882882886</v>
      </c>
      <c r="L17" s="2">
        <v>51148058.272522524</v>
      </c>
      <c r="M17" s="2">
        <v>0</v>
      </c>
      <c r="N17" s="2">
        <v>0</v>
      </c>
      <c r="O17" s="2">
        <v>0</v>
      </c>
    </row>
    <row r="18" spans="1:15">
      <c r="A18" s="2">
        <v>19</v>
      </c>
      <c r="B18" s="2">
        <v>4.8000000000000001E-2</v>
      </c>
      <c r="C18" s="2"/>
      <c r="D18" s="2" t="s">
        <v>342</v>
      </c>
      <c r="E18" s="2">
        <v>339.87994379071574</v>
      </c>
      <c r="F18" s="2">
        <v>115596.99426493276</v>
      </c>
      <c r="G18" s="2"/>
      <c r="H18" s="2">
        <v>342.50420168067228</v>
      </c>
      <c r="I18" s="2">
        <v>148351.97478991596</v>
      </c>
      <c r="J18" s="2">
        <v>31108.199982308692</v>
      </c>
      <c r="K18" s="2">
        <v>6507.5756302521013</v>
      </c>
      <c r="L18" s="2">
        <v>53554914.974789917</v>
      </c>
      <c r="M18" s="2">
        <v>0</v>
      </c>
      <c r="N18" s="2">
        <v>0</v>
      </c>
      <c r="O18" s="2">
        <v>0</v>
      </c>
    </row>
    <row r="19" spans="1:15">
      <c r="A19" s="2">
        <v>20</v>
      </c>
      <c r="B19" s="2">
        <v>4.3999999999999997E-2</v>
      </c>
      <c r="C19" s="2"/>
      <c r="D19" s="2" t="s">
        <v>343</v>
      </c>
      <c r="E19" s="2">
        <v>340.54097476914455</v>
      </c>
      <c r="F19" s="2">
        <v>116049.28299992149</v>
      </c>
      <c r="G19" s="2"/>
      <c r="H19" s="2">
        <v>328.32426778242677</v>
      </c>
      <c r="I19" s="2">
        <v>137906.55439330544</v>
      </c>
      <c r="J19" s="2">
        <v>30172.852701244712</v>
      </c>
      <c r="K19" s="2">
        <v>6566.4832635983266</v>
      </c>
      <c r="L19" s="2">
        <v>55162552.721757323</v>
      </c>
      <c r="M19" s="2">
        <v>0</v>
      </c>
      <c r="N19" s="2">
        <v>0</v>
      </c>
      <c r="O19" s="2">
        <v>0</v>
      </c>
    </row>
    <row r="20" spans="1:15">
      <c r="A20" s="2">
        <v>21</v>
      </c>
      <c r="B20" s="2">
        <v>3.4000000000000002E-2</v>
      </c>
      <c r="C20" s="2"/>
      <c r="D20" s="2" t="s">
        <v>344</v>
      </c>
      <c r="E20" s="2">
        <v>341.19251366575912</v>
      </c>
      <c r="F20" s="2">
        <v>116475.29968073203</v>
      </c>
      <c r="G20" s="2"/>
      <c r="H20" s="2">
        <v>321.63561076604555</v>
      </c>
      <c r="I20" s="2">
        <v>129208.28985507246</v>
      </c>
      <c r="J20" s="2">
        <v>25812.265285258974</v>
      </c>
      <c r="K20" s="2">
        <v>6754.3457556935819</v>
      </c>
      <c r="L20" s="2">
        <v>56980792.610766046</v>
      </c>
      <c r="M20" s="2">
        <v>0</v>
      </c>
      <c r="N20" s="2">
        <v>0</v>
      </c>
      <c r="O20" s="2">
        <v>0</v>
      </c>
    </row>
    <row r="21" spans="1:15">
      <c r="A21" s="2">
        <v>22</v>
      </c>
      <c r="B21" s="2">
        <v>2.5999999999999999E-2</v>
      </c>
      <c r="C21" s="2"/>
      <c r="D21" s="2" t="s">
        <v>345</v>
      </c>
      <c r="E21" s="2">
        <v>340.34981168907058</v>
      </c>
      <c r="F21" s="2">
        <v>115902.52111608689</v>
      </c>
      <c r="G21" s="2"/>
      <c r="H21" s="2">
        <v>308.29979466119096</v>
      </c>
      <c r="I21" s="2">
        <v>120240.49281314168</v>
      </c>
      <c r="J21" s="2">
        <v>25243.564259217012</v>
      </c>
      <c r="K21" s="2">
        <v>6782.5954825462013</v>
      </c>
      <c r="L21" s="2">
        <v>58196398.521560572</v>
      </c>
      <c r="M21" s="2">
        <v>0</v>
      </c>
      <c r="N21" s="2">
        <v>0</v>
      </c>
      <c r="O21" s="2">
        <v>0</v>
      </c>
    </row>
    <row r="22" spans="1:15">
      <c r="A22" s="2">
        <v>23</v>
      </c>
      <c r="B22" s="2">
        <v>8.0000000000000002E-3</v>
      </c>
      <c r="C22" s="2"/>
      <c r="D22" s="2" t="s">
        <v>346</v>
      </c>
      <c r="E22" s="2">
        <v>339.86167355651997</v>
      </c>
      <c r="F22" s="2">
        <v>115591.03158033548</v>
      </c>
      <c r="G22" s="2"/>
      <c r="H22" s="2">
        <v>295.53427419354841</v>
      </c>
      <c r="I22" s="2">
        <v>115954.30846774194</v>
      </c>
      <c r="J22" s="2">
        <v>28671.606903714553</v>
      </c>
      <c r="K22" s="2">
        <v>6797.2842741935483</v>
      </c>
      <c r="L22" s="2">
        <v>61339651.122983873</v>
      </c>
      <c r="M22" s="2">
        <v>0</v>
      </c>
      <c r="N22" s="2">
        <v>0</v>
      </c>
      <c r="O22" s="2">
        <v>0</v>
      </c>
    </row>
    <row r="23" spans="1:15">
      <c r="A23" s="2">
        <v>24</v>
      </c>
      <c r="B23" s="2">
        <v>0.01</v>
      </c>
      <c r="C23" s="2"/>
      <c r="D23" s="2" t="s">
        <v>347</v>
      </c>
      <c r="E23" s="2">
        <v>339.95436743819732</v>
      </c>
      <c r="F23" s="2">
        <v>115656.21040022181</v>
      </c>
      <c r="G23" s="2"/>
      <c r="H23" s="2">
        <v>286.14949494949497</v>
      </c>
      <c r="I23" s="2">
        <v>102328.7393939394</v>
      </c>
      <c r="J23" s="2">
        <v>20488.597039218083</v>
      </c>
      <c r="K23" s="2">
        <v>6867.5878787878792</v>
      </c>
      <c r="L23" s="2">
        <v>58941353.890909091</v>
      </c>
      <c r="M23" s="2">
        <v>0</v>
      </c>
      <c r="N23" s="2">
        <v>0</v>
      </c>
      <c r="O23" s="2">
        <v>0</v>
      </c>
    </row>
    <row r="24" spans="1:15">
      <c r="A24" s="2">
        <v>25</v>
      </c>
      <c r="B24" s="2">
        <v>4.0000000000000001E-3</v>
      </c>
      <c r="C24" s="2"/>
      <c r="D24" s="2" t="s">
        <v>348</v>
      </c>
      <c r="E24" s="2">
        <v>340.20001245159051</v>
      </c>
      <c r="F24" s="2">
        <v>115813.75798417785</v>
      </c>
      <c r="G24" s="2"/>
      <c r="H24" s="2">
        <v>275.09839357429718</v>
      </c>
      <c r="I24" s="2">
        <v>97124.945783132527</v>
      </c>
      <c r="J24" s="2">
        <v>21488.970178500727</v>
      </c>
      <c r="K24" s="2">
        <v>6877.4598393574297</v>
      </c>
      <c r="L24" s="2">
        <v>60703091.114457831</v>
      </c>
      <c r="M24" s="2">
        <v>0</v>
      </c>
      <c r="N24" s="2">
        <v>0</v>
      </c>
      <c r="O24" s="2">
        <v>0</v>
      </c>
    </row>
    <row r="25" spans="1:15">
      <c r="A25" s="2">
        <v>26</v>
      </c>
      <c r="B25" s="2">
        <v>1.2E-2</v>
      </c>
      <c r="C25" s="2"/>
      <c r="D25" s="2" t="s">
        <v>212</v>
      </c>
      <c r="E25" s="2">
        <v>339.87132309940699</v>
      </c>
      <c r="F25" s="2">
        <v>115602.92741248519</v>
      </c>
      <c r="G25" s="2"/>
      <c r="H25" s="2">
        <v>280.38866396761131</v>
      </c>
      <c r="I25" s="2">
        <v>98588.919028340082</v>
      </c>
      <c r="J25" s="2">
        <v>20011.625510178961</v>
      </c>
      <c r="K25" s="2">
        <v>7290.105263157895</v>
      </c>
      <c r="L25" s="2">
        <v>66646109.263157897</v>
      </c>
      <c r="M25" s="2">
        <v>0</v>
      </c>
      <c r="N25" s="2">
        <v>0</v>
      </c>
      <c r="O25" s="2">
        <v>0</v>
      </c>
    </row>
    <row r="26" spans="1:15">
      <c r="A26" s="2">
        <v>27</v>
      </c>
      <c r="B26" s="2">
        <v>4.0000000000000001E-3</v>
      </c>
      <c r="C26" s="2"/>
      <c r="D26" s="2" t="s">
        <v>349</v>
      </c>
      <c r="E26" s="2">
        <v>339.20232407900323</v>
      </c>
      <c r="F26" s="2">
        <v>115150.13949877777</v>
      </c>
      <c r="G26" s="2"/>
      <c r="H26" s="2">
        <v>262.34939759036143</v>
      </c>
      <c r="I26" s="2">
        <v>87679.481927710847</v>
      </c>
      <c r="J26" s="2">
        <v>18890.207655571994</v>
      </c>
      <c r="K26" s="2">
        <v>7083.4337349397592</v>
      </c>
      <c r="L26" s="2">
        <v>63918342.325301208</v>
      </c>
      <c r="M26" s="2">
        <v>0</v>
      </c>
      <c r="N26" s="2">
        <v>0</v>
      </c>
      <c r="O26" s="2">
        <v>0</v>
      </c>
    </row>
    <row r="27" spans="1:15">
      <c r="A27" s="2">
        <v>28</v>
      </c>
      <c r="B27" s="2">
        <v>6.0000000000000001E-3</v>
      </c>
      <c r="C27" s="2"/>
      <c r="D27" s="2" t="s">
        <v>350</v>
      </c>
      <c r="E27" s="2">
        <v>340.14978501355091</v>
      </c>
      <c r="F27" s="2">
        <v>115797.70359012335</v>
      </c>
      <c r="G27" s="2"/>
      <c r="H27" s="2">
        <v>253.04225352112675</v>
      </c>
      <c r="I27" s="2">
        <v>78850.068410462773</v>
      </c>
      <c r="J27" s="2">
        <v>14849.564743298501</v>
      </c>
      <c r="K27" s="2">
        <v>7085.1830985915494</v>
      </c>
      <c r="L27" s="2">
        <v>61818453.633802816</v>
      </c>
      <c r="M27" s="2">
        <v>0</v>
      </c>
      <c r="N27" s="2">
        <v>0</v>
      </c>
      <c r="O27" s="2">
        <v>0</v>
      </c>
    </row>
    <row r="28" spans="1:15">
      <c r="A28" s="2">
        <v>29</v>
      </c>
      <c r="B28" s="2">
        <v>0</v>
      </c>
      <c r="C28" s="2"/>
      <c r="D28" s="2" t="s">
        <v>351</v>
      </c>
      <c r="E28" s="2">
        <v>339.97534123295941</v>
      </c>
      <c r="F28" s="2">
        <v>115671.82455446827</v>
      </c>
      <c r="G28" s="2"/>
      <c r="H28" s="2">
        <v>247.66800000000001</v>
      </c>
      <c r="I28" s="2">
        <v>76015.02</v>
      </c>
      <c r="J28" s="2">
        <v>14704.991759519038</v>
      </c>
      <c r="K28" s="2">
        <v>7182.3720000000003</v>
      </c>
      <c r="L28" s="2">
        <v>63928631.82</v>
      </c>
      <c r="M28" s="2">
        <v>0</v>
      </c>
      <c r="N28" s="2">
        <v>0</v>
      </c>
      <c r="O28" s="2">
        <v>0</v>
      </c>
    </row>
    <row r="29" spans="1:15">
      <c r="A29" s="2">
        <v>30</v>
      </c>
      <c r="B29" s="2">
        <v>2E-3</v>
      </c>
      <c r="C29" s="2"/>
      <c r="D29" s="2" t="s">
        <v>352</v>
      </c>
      <c r="E29" s="2">
        <v>339.96453782035849</v>
      </c>
      <c r="F29" s="2">
        <v>115664.37774773852</v>
      </c>
      <c r="G29" s="2"/>
      <c r="H29" s="2">
        <v>236.54509018036072</v>
      </c>
      <c r="I29" s="2">
        <v>68429.835671342691</v>
      </c>
      <c r="J29" s="2">
        <v>12501.308705764952</v>
      </c>
      <c r="K29" s="2">
        <v>7096.3527054108217</v>
      </c>
      <c r="L29" s="2">
        <v>61586852.104208417</v>
      </c>
      <c r="M29" s="2">
        <v>0</v>
      </c>
      <c r="N29" s="2">
        <v>0</v>
      </c>
      <c r="O29" s="2">
        <v>0</v>
      </c>
    </row>
    <row r="33" spans="1:21">
      <c r="A33" s="2" t="s">
        <v>0</v>
      </c>
      <c r="B33" s="2" t="s">
        <v>1</v>
      </c>
      <c r="C33" s="2" t="s">
        <v>2</v>
      </c>
      <c r="D33" s="2" t="s">
        <v>2</v>
      </c>
      <c r="E33" s="2" t="s">
        <v>35</v>
      </c>
      <c r="F33" s="2" t="s">
        <v>354</v>
      </c>
      <c r="G33" s="2" t="s">
        <v>36</v>
      </c>
      <c r="H33" s="2" t="s">
        <v>37</v>
      </c>
      <c r="I33" s="2" t="s">
        <v>4</v>
      </c>
      <c r="J33" s="2" t="s">
        <v>5</v>
      </c>
      <c r="K33" s="2" t="s">
        <v>6</v>
      </c>
      <c r="L33" s="2" t="s">
        <v>11</v>
      </c>
      <c r="M33" s="2" t="s">
        <v>3</v>
      </c>
      <c r="N33" s="2" t="s">
        <v>355</v>
      </c>
      <c r="O33" s="2" t="s">
        <v>38</v>
      </c>
      <c r="P33" s="2" t="s">
        <v>39</v>
      </c>
      <c r="Q33" s="2" t="s">
        <v>356</v>
      </c>
      <c r="R33" s="2" t="s">
        <v>7</v>
      </c>
      <c r="T33" s="2" t="s">
        <v>353</v>
      </c>
      <c r="U33" s="2">
        <v>350</v>
      </c>
    </row>
    <row r="34" spans="1:21">
      <c r="A34" s="2">
        <v>3</v>
      </c>
      <c r="B34" s="2">
        <v>1</v>
      </c>
      <c r="C34" s="3"/>
      <c r="D34" s="2" t="s">
        <v>79</v>
      </c>
      <c r="E34" s="2">
        <v>0</v>
      </c>
      <c r="F34" s="2">
        <v>1E+17</v>
      </c>
      <c r="G34" s="2">
        <v>0</v>
      </c>
      <c r="H34" s="2"/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>
        <v>0</v>
      </c>
      <c r="P34" s="2">
        <v>0</v>
      </c>
      <c r="Q34" s="2"/>
      <c r="R34" s="2">
        <v>0</v>
      </c>
      <c r="T34" s="2" t="s">
        <v>383</v>
      </c>
    </row>
    <row r="35" spans="1:21">
      <c r="A35" s="2">
        <v>4</v>
      </c>
      <c r="B35" s="2">
        <v>0.996</v>
      </c>
      <c r="C35" s="3"/>
      <c r="D35" s="2" t="s">
        <v>357</v>
      </c>
      <c r="E35" s="2">
        <v>348.04712268230003</v>
      </c>
      <c r="F35" s="2">
        <v>346.17429558830634</v>
      </c>
      <c r="G35" s="2">
        <v>121140.307088752</v>
      </c>
      <c r="H35" s="2"/>
      <c r="I35" s="2">
        <v>426.5</v>
      </c>
      <c r="J35" s="2">
        <v>207662.5</v>
      </c>
      <c r="K35" s="2">
        <v>51520.5</v>
      </c>
      <c r="L35" s="2">
        <v>1663</v>
      </c>
      <c r="M35" s="2">
        <v>3124370</v>
      </c>
      <c r="N35" s="2"/>
      <c r="O35" s="2">
        <v>0.5</v>
      </c>
      <c r="P35" s="2">
        <v>0.5</v>
      </c>
      <c r="Q35" s="2"/>
      <c r="R35" s="2">
        <v>0</v>
      </c>
    </row>
    <row r="36" spans="1:21">
      <c r="A36" s="2">
        <v>5</v>
      </c>
      <c r="B36" s="2">
        <v>0.98799999999999999</v>
      </c>
      <c r="C36" s="3"/>
      <c r="D36" s="2" t="s">
        <v>358</v>
      </c>
      <c r="E36" s="2">
        <v>346.25525960493798</v>
      </c>
      <c r="F36" s="2">
        <v>332.99693968236335</v>
      </c>
      <c r="G36" s="2">
        <v>119928.11066544794</v>
      </c>
      <c r="H36" s="2"/>
      <c r="I36" s="2">
        <v>360.5</v>
      </c>
      <c r="J36" s="2">
        <v>155428.83333333334</v>
      </c>
      <c r="K36" s="2">
        <v>30562.30000000001</v>
      </c>
      <c r="L36" s="2">
        <v>1784.1666666666667</v>
      </c>
      <c r="M36" s="2">
        <v>3775731.1666666665</v>
      </c>
      <c r="N36" s="2"/>
      <c r="O36" s="2">
        <v>0.16666666666666666</v>
      </c>
      <c r="P36" s="2">
        <v>0.16666666666666666</v>
      </c>
      <c r="Q36" s="2"/>
      <c r="R36" s="2">
        <v>0</v>
      </c>
    </row>
    <row r="37" spans="1:21">
      <c r="A37" s="2">
        <v>6</v>
      </c>
      <c r="B37" s="2">
        <v>0.96199999999999997</v>
      </c>
      <c r="C37" s="3"/>
      <c r="D37" s="2" t="s">
        <v>359</v>
      </c>
      <c r="E37" s="2">
        <v>343.61777811807599</v>
      </c>
      <c r="F37" s="2">
        <v>324.62598755580211</v>
      </c>
      <c r="G37" s="2">
        <v>118106.58085820248</v>
      </c>
      <c r="H37" s="2"/>
      <c r="I37" s="2">
        <v>527.10526315789468</v>
      </c>
      <c r="J37" s="2">
        <v>331740.89473684208</v>
      </c>
      <c r="K37" s="2">
        <v>56895.432748538042</v>
      </c>
      <c r="L37" s="2">
        <v>3085.3684210526317</v>
      </c>
      <c r="M37" s="2">
        <v>11200747.263157895</v>
      </c>
      <c r="N37" s="2"/>
      <c r="O37" s="2">
        <v>0.21052631578947367</v>
      </c>
      <c r="P37" s="2">
        <v>0.21052631578947367</v>
      </c>
      <c r="Q37" s="2"/>
      <c r="R37" s="2">
        <v>0</v>
      </c>
    </row>
    <row r="38" spans="1:21">
      <c r="A38" s="2">
        <v>7</v>
      </c>
      <c r="B38" s="2">
        <v>0.92600000000000005</v>
      </c>
      <c r="C38" s="3"/>
      <c r="D38" s="2" t="s">
        <v>360</v>
      </c>
      <c r="E38" s="2">
        <v>342.63122795681772</v>
      </c>
      <c r="F38" s="2">
        <v>310.31318287091437</v>
      </c>
      <c r="G38" s="2">
        <v>117466.43375708652</v>
      </c>
      <c r="H38" s="2"/>
      <c r="I38" s="2">
        <v>523.1351351351351</v>
      </c>
      <c r="J38" s="2">
        <v>353372.64864864864</v>
      </c>
      <c r="K38" s="2">
        <v>81916.231231231257</v>
      </c>
      <c r="L38" s="2">
        <v>3527</v>
      </c>
      <c r="M38" s="2">
        <v>15618966.837837838</v>
      </c>
      <c r="N38" s="2"/>
      <c r="O38" s="2">
        <v>0.27027027027027029</v>
      </c>
      <c r="P38" s="2">
        <v>0.27027027027027029</v>
      </c>
      <c r="Q38" s="2"/>
      <c r="R38" s="2">
        <v>0</v>
      </c>
    </row>
    <row r="39" spans="1:21">
      <c r="A39" s="2">
        <v>8</v>
      </c>
      <c r="B39" s="2">
        <v>0.84199999999999997</v>
      </c>
      <c r="C39" s="3"/>
      <c r="D39" s="2" t="s">
        <v>361</v>
      </c>
      <c r="E39" s="2">
        <v>342.91682723558569</v>
      </c>
      <c r="F39" s="2">
        <v>319.2490286595912</v>
      </c>
      <c r="G39" s="2">
        <v>117629.2435639934</v>
      </c>
      <c r="H39" s="2"/>
      <c r="I39" s="2">
        <v>399.69620253164555</v>
      </c>
      <c r="J39" s="2">
        <v>207800.6329113924</v>
      </c>
      <c r="K39" s="2">
        <v>48659.521908471281</v>
      </c>
      <c r="L39" s="2">
        <v>3179.0759493670885</v>
      </c>
      <c r="M39" s="2">
        <v>13051206.493670886</v>
      </c>
      <c r="N39" s="2"/>
      <c r="O39" s="2">
        <v>1.2658227848101266E-2</v>
      </c>
      <c r="P39" s="2">
        <v>1.2658227848101266E-2</v>
      </c>
      <c r="Q39" s="2"/>
      <c r="R39" s="2">
        <v>0</v>
      </c>
    </row>
    <row r="40" spans="1:21">
      <c r="A40" s="2">
        <v>9</v>
      </c>
      <c r="B40" s="2">
        <v>0.78</v>
      </c>
      <c r="C40" s="3"/>
      <c r="D40" s="2" t="s">
        <v>362</v>
      </c>
      <c r="E40" s="2">
        <v>342.31148901402935</v>
      </c>
      <c r="F40" s="2">
        <v>321.58770938420872</v>
      </c>
      <c r="G40" s="2">
        <v>117221.21688159936</v>
      </c>
      <c r="H40" s="2"/>
      <c r="I40" s="2">
        <v>384.14545454545453</v>
      </c>
      <c r="J40" s="2">
        <v>189690.63636363635</v>
      </c>
      <c r="K40" s="2">
        <v>42509.354795663057</v>
      </c>
      <c r="L40" s="2">
        <v>3443.4727272727273</v>
      </c>
      <c r="M40" s="2">
        <v>15144989.363636363</v>
      </c>
      <c r="N40" s="2"/>
      <c r="O40" s="2">
        <v>9.0909090909090905E-3</v>
      </c>
      <c r="P40" s="2">
        <v>9.0909090909090905E-3</v>
      </c>
      <c r="Q40" s="2"/>
      <c r="R40" s="2">
        <v>0</v>
      </c>
    </row>
    <row r="41" spans="1:21">
      <c r="A41" s="2">
        <v>10</v>
      </c>
      <c r="B41" s="2">
        <v>0.68799999999999994</v>
      </c>
      <c r="C41" s="3"/>
      <c r="D41" s="2" t="s">
        <v>363</v>
      </c>
      <c r="E41" s="2">
        <v>343.39516656660885</v>
      </c>
      <c r="F41" s="2">
        <v>313.87519122534883</v>
      </c>
      <c r="G41" s="2">
        <v>117970.65657001674</v>
      </c>
      <c r="H41" s="2"/>
      <c r="I41" s="2">
        <v>408.32692307692309</v>
      </c>
      <c r="J41" s="2">
        <v>205229.46794871794</v>
      </c>
      <c r="K41" s="2">
        <v>38746.969851116599</v>
      </c>
      <c r="L41" s="2">
        <v>4079.4358974358975</v>
      </c>
      <c r="M41" s="2">
        <v>20455612.782051284</v>
      </c>
      <c r="N41" s="2"/>
      <c r="O41" s="2">
        <v>0</v>
      </c>
      <c r="P41" s="2">
        <v>0</v>
      </c>
      <c r="Q41" s="2"/>
      <c r="R41" s="2">
        <v>0</v>
      </c>
    </row>
    <row r="42" spans="1:21">
      <c r="A42" s="2">
        <v>11</v>
      </c>
      <c r="B42" s="2">
        <v>0.53800000000000003</v>
      </c>
      <c r="C42" s="3"/>
      <c r="D42" s="2" t="s">
        <v>364</v>
      </c>
      <c r="E42" s="2">
        <v>341.93994928075068</v>
      </c>
      <c r="F42" s="2">
        <v>300.95179345067947</v>
      </c>
      <c r="G42" s="2">
        <v>116978.37511512557</v>
      </c>
      <c r="H42" s="2"/>
      <c r="I42" s="2">
        <v>384.90476190476193</v>
      </c>
      <c r="J42" s="2">
        <v>190925.31168831169</v>
      </c>
      <c r="K42" s="2">
        <v>42959.608281573484</v>
      </c>
      <c r="L42" s="2">
        <v>4233.2770562770565</v>
      </c>
      <c r="M42" s="2">
        <v>23089907.19047619</v>
      </c>
      <c r="N42" s="2"/>
      <c r="O42" s="2">
        <v>0</v>
      </c>
      <c r="P42" s="2">
        <v>0</v>
      </c>
      <c r="Q42" s="2"/>
      <c r="R42" s="2">
        <v>0</v>
      </c>
    </row>
    <row r="43" spans="1:21">
      <c r="A43" s="2">
        <v>12</v>
      </c>
      <c r="B43" s="2">
        <v>0.48399999999999999</v>
      </c>
      <c r="C43" s="3"/>
      <c r="D43" s="2" t="s">
        <v>365</v>
      </c>
      <c r="E43" s="2">
        <v>342.46679798406223</v>
      </c>
      <c r="F43" s="2">
        <v>308.01662071742692</v>
      </c>
      <c r="G43" s="2">
        <v>117329.42249915251</v>
      </c>
      <c r="H43" s="2"/>
      <c r="I43" s="2">
        <v>416.97674418604652</v>
      </c>
      <c r="J43" s="2">
        <v>218245.00775193798</v>
      </c>
      <c r="K43" s="2">
        <v>44548.069495973206</v>
      </c>
      <c r="L43" s="2">
        <v>5002.7945736434112</v>
      </c>
      <c r="M43" s="2">
        <v>31408073.228682172</v>
      </c>
      <c r="N43" s="2"/>
      <c r="O43" s="2">
        <v>0</v>
      </c>
      <c r="P43" s="2">
        <v>0</v>
      </c>
      <c r="Q43" s="2"/>
      <c r="R43" s="2">
        <v>0</v>
      </c>
    </row>
    <row r="44" spans="1:21">
      <c r="A44" s="2">
        <v>13</v>
      </c>
      <c r="B44" s="2">
        <v>0.34599999999999997</v>
      </c>
      <c r="C44" s="2"/>
      <c r="D44" s="2" t="s">
        <v>366</v>
      </c>
      <c r="E44" s="2">
        <v>342.06194790541298</v>
      </c>
      <c r="F44" s="2">
        <v>295.67493925967204</v>
      </c>
      <c r="G44" s="2">
        <v>117062.16838805345</v>
      </c>
      <c r="H44" s="2"/>
      <c r="I44" s="2">
        <v>420.55657492354737</v>
      </c>
      <c r="J44" s="2">
        <v>220184.53822629969</v>
      </c>
      <c r="K44" s="2">
        <v>43449.578844674594</v>
      </c>
      <c r="L44" s="2">
        <v>5466.9633027522932</v>
      </c>
      <c r="M44" s="2">
        <v>37205129.477064222</v>
      </c>
      <c r="N44" s="2"/>
      <c r="O44" s="2">
        <v>0</v>
      </c>
      <c r="P44" s="2">
        <v>0</v>
      </c>
      <c r="Q44" s="2"/>
      <c r="R44" s="2">
        <v>0</v>
      </c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1">
      <c r="A46" s="2">
        <v>15</v>
      </c>
      <c r="B46" s="2">
        <v>0.20799999999999999</v>
      </c>
      <c r="C46" s="2"/>
      <c r="D46" s="2" t="s">
        <v>367</v>
      </c>
      <c r="E46" s="2">
        <v>341.09044634066856</v>
      </c>
      <c r="F46" s="2">
        <v>301.18879313947212</v>
      </c>
      <c r="G46" s="2">
        <v>116410.3141511042</v>
      </c>
      <c r="H46" s="2"/>
      <c r="I46" s="2">
        <v>396.86616161616161</v>
      </c>
      <c r="J46" s="2">
        <v>196728.06313131313</v>
      </c>
      <c r="K46" s="2">
        <v>39324.617484976348</v>
      </c>
      <c r="L46" s="2">
        <v>5952.8762626262624</v>
      </c>
      <c r="M46" s="2">
        <v>44260675.270202018</v>
      </c>
      <c r="N46" s="2"/>
      <c r="O46" s="2">
        <v>0</v>
      </c>
      <c r="P46" s="2">
        <v>0</v>
      </c>
      <c r="Q46" s="2"/>
      <c r="R46" s="2">
        <v>0</v>
      </c>
    </row>
    <row r="47" spans="1:21">
      <c r="A47" s="2">
        <v>16</v>
      </c>
      <c r="B47" s="2">
        <v>0.188</v>
      </c>
      <c r="C47" s="2"/>
      <c r="D47" s="2" t="s">
        <v>368</v>
      </c>
      <c r="E47" s="2">
        <v>341.44408435194157</v>
      </c>
      <c r="F47" s="2">
        <v>311.59712240809876</v>
      </c>
      <c r="G47" s="2">
        <v>116645.54112545516</v>
      </c>
      <c r="H47" s="2"/>
      <c r="I47" s="2">
        <v>379.08620689655174</v>
      </c>
      <c r="J47" s="2">
        <v>177593.50985221675</v>
      </c>
      <c r="K47" s="2">
        <v>33970.82958705831</v>
      </c>
      <c r="L47" s="2">
        <v>6065.3719211822663</v>
      </c>
      <c r="M47" s="2">
        <v>45463758.839901477</v>
      </c>
      <c r="N47" s="2"/>
      <c r="O47" s="2">
        <v>0</v>
      </c>
      <c r="P47" s="2">
        <v>0</v>
      </c>
      <c r="Q47" s="2"/>
      <c r="R47" s="2">
        <v>0</v>
      </c>
    </row>
    <row r="48" spans="1:21">
      <c r="A48" s="2">
        <v>17</v>
      </c>
      <c r="B48" s="2">
        <v>0.10199999999999999</v>
      </c>
      <c r="C48" s="2"/>
      <c r="D48" s="2" t="s">
        <v>369</v>
      </c>
      <c r="E48" s="2">
        <v>341.07696236076453</v>
      </c>
      <c r="F48" s="2">
        <v>310.31371176689447</v>
      </c>
      <c r="G48" s="2">
        <v>116391.51852150269</v>
      </c>
      <c r="H48" s="2"/>
      <c r="I48" s="2">
        <v>376.46325167037861</v>
      </c>
      <c r="J48" s="2">
        <v>178087.63919821827</v>
      </c>
      <c r="K48" s="2">
        <v>36444.226883153053</v>
      </c>
      <c r="L48" s="2">
        <v>6399.7884187082409</v>
      </c>
      <c r="M48" s="2">
        <v>51464743.917594656</v>
      </c>
      <c r="N48" s="2"/>
      <c r="O48" s="2">
        <v>0</v>
      </c>
      <c r="P48" s="2">
        <v>0</v>
      </c>
      <c r="Q48" s="2"/>
      <c r="R48" s="2">
        <v>0</v>
      </c>
    </row>
    <row r="49" spans="1:20">
      <c r="A49" s="2">
        <v>18</v>
      </c>
      <c r="B49" s="2">
        <v>7.3999999999999996E-2</v>
      </c>
      <c r="C49" s="2"/>
      <c r="D49" s="2" t="s">
        <v>370</v>
      </c>
      <c r="E49" s="2">
        <v>340.93919506971605</v>
      </c>
      <c r="F49" s="2">
        <v>305.5030131091163</v>
      </c>
      <c r="G49" s="2">
        <v>116299.30188943971</v>
      </c>
      <c r="H49" s="2"/>
      <c r="I49" s="2">
        <v>339.18142548596114</v>
      </c>
      <c r="J49" s="2">
        <v>146452.06263498921</v>
      </c>
      <c r="K49" s="2">
        <v>31476.005974586966</v>
      </c>
      <c r="L49" s="2">
        <v>6105.2613390928727</v>
      </c>
      <c r="M49" s="2">
        <v>47450333.473002158</v>
      </c>
      <c r="N49" s="2"/>
      <c r="O49" s="2">
        <v>0</v>
      </c>
      <c r="P49" s="2">
        <v>0</v>
      </c>
      <c r="Q49" s="2"/>
      <c r="R49" s="2">
        <v>0</v>
      </c>
    </row>
    <row r="50" spans="1:20">
      <c r="A50" s="2">
        <v>19</v>
      </c>
      <c r="B50" s="2">
        <v>6.6000000000000003E-2</v>
      </c>
      <c r="C50" s="2"/>
      <c r="D50" s="2" t="s">
        <v>371</v>
      </c>
      <c r="E50" s="2">
        <v>341.18932530225595</v>
      </c>
      <c r="F50" s="2">
        <v>287.63625481054692</v>
      </c>
      <c r="G50" s="2">
        <v>116481.56064238562</v>
      </c>
      <c r="H50" s="2"/>
      <c r="I50" s="2">
        <v>347.32762312633832</v>
      </c>
      <c r="J50" s="2">
        <v>153339.79871520342</v>
      </c>
      <c r="K50" s="2">
        <v>32773.499728887698</v>
      </c>
      <c r="L50" s="2">
        <v>6599.2184154175593</v>
      </c>
      <c r="M50" s="2">
        <v>55355448.387580298</v>
      </c>
      <c r="N50" s="2"/>
      <c r="O50" s="2">
        <v>0</v>
      </c>
      <c r="P50" s="2">
        <v>0</v>
      </c>
      <c r="Q50" s="2"/>
      <c r="R50" s="2">
        <v>0</v>
      </c>
    </row>
    <row r="51" spans="1:20">
      <c r="A51" s="2">
        <v>20</v>
      </c>
      <c r="B51" s="2">
        <v>0.04</v>
      </c>
      <c r="C51" s="2"/>
      <c r="D51" s="2" t="s">
        <v>372</v>
      </c>
      <c r="E51" s="2">
        <v>340.32570109388985</v>
      </c>
      <c r="F51" s="2">
        <v>284.2089456325445</v>
      </c>
      <c r="G51" s="2">
        <v>115907.38950665983</v>
      </c>
      <c r="H51" s="2"/>
      <c r="I51" s="2">
        <v>325.82291666666669</v>
      </c>
      <c r="J51" s="2">
        <v>135957.24791666667</v>
      </c>
      <c r="K51" s="2">
        <v>29858.880893354206</v>
      </c>
      <c r="L51" s="2">
        <v>6516.458333333333</v>
      </c>
      <c r="M51" s="2">
        <v>54382899.166666664</v>
      </c>
      <c r="N51" s="2"/>
      <c r="O51" s="2">
        <v>0</v>
      </c>
      <c r="P51" s="2">
        <v>0</v>
      </c>
      <c r="Q51" s="2"/>
      <c r="R51" s="2">
        <v>0</v>
      </c>
    </row>
    <row r="52" spans="1:20">
      <c r="A52" s="2">
        <v>21</v>
      </c>
      <c r="B52" s="2">
        <v>1.7999999999999999E-2</v>
      </c>
      <c r="C52" s="2"/>
      <c r="D52" s="2" t="s">
        <v>373</v>
      </c>
      <c r="E52" s="2">
        <v>339.88021618143983</v>
      </c>
      <c r="F52" s="2">
        <v>271.50621790828075</v>
      </c>
      <c r="G52" s="2">
        <v>115605.01664423847</v>
      </c>
      <c r="H52" s="2"/>
      <c r="I52" s="2">
        <v>328.69653767820773</v>
      </c>
      <c r="J52" s="2">
        <v>138225.74338085539</v>
      </c>
      <c r="K52" s="2">
        <v>30245.93017166133</v>
      </c>
      <c r="L52" s="2">
        <v>6902.6211812627289</v>
      </c>
      <c r="M52" s="2">
        <v>60957312.38900204</v>
      </c>
      <c r="N52" s="2"/>
      <c r="O52" s="2">
        <v>0</v>
      </c>
      <c r="P52" s="2">
        <v>0</v>
      </c>
      <c r="Q52" s="2"/>
      <c r="R52" s="2">
        <v>0</v>
      </c>
    </row>
    <row r="53" spans="1:20">
      <c r="A53" s="2">
        <v>22</v>
      </c>
      <c r="B53" s="2">
        <v>2.5999999999999999E-2</v>
      </c>
      <c r="C53" s="2"/>
      <c r="D53" s="2" t="s">
        <v>374</v>
      </c>
      <c r="E53" s="2">
        <v>340.1859307307609</v>
      </c>
      <c r="F53" s="2">
        <v>308.13089423223494</v>
      </c>
      <c r="G53" s="2">
        <v>115803.75641252799</v>
      </c>
      <c r="H53" s="2"/>
      <c r="I53" s="2">
        <v>302.12525667351127</v>
      </c>
      <c r="J53" s="2">
        <v>117325.40246406572</v>
      </c>
      <c r="K53" s="2">
        <v>26099.323784656226</v>
      </c>
      <c r="L53" s="2">
        <v>6646.7556468172488</v>
      </c>
      <c r="M53" s="2">
        <v>56785494.792607799</v>
      </c>
      <c r="N53" s="2"/>
      <c r="O53" s="2">
        <v>0</v>
      </c>
      <c r="P53" s="2">
        <v>0</v>
      </c>
      <c r="Q53" s="2"/>
      <c r="R53" s="2">
        <v>0</v>
      </c>
    </row>
    <row r="54" spans="1:20">
      <c r="A54" s="2">
        <v>23</v>
      </c>
      <c r="B54" s="2">
        <v>1.4E-2</v>
      </c>
      <c r="C54" s="2"/>
      <c r="D54" s="2" t="s">
        <v>375</v>
      </c>
      <c r="E54" s="2">
        <v>339.72244747944939</v>
      </c>
      <c r="F54" s="2">
        <v>294.93077352907778</v>
      </c>
      <c r="G54" s="2">
        <v>115495.54595559393</v>
      </c>
      <c r="H54" s="2"/>
      <c r="I54" s="2">
        <v>293.35496957403649</v>
      </c>
      <c r="J54" s="2">
        <v>108325.86206896552</v>
      </c>
      <c r="K54" s="2">
        <v>22313.985529114943</v>
      </c>
      <c r="L54" s="2">
        <v>6747.1643002028395</v>
      </c>
      <c r="M54" s="2">
        <v>57304381.034482762</v>
      </c>
      <c r="N54" s="2"/>
      <c r="O54" s="2">
        <v>0</v>
      </c>
      <c r="P54" s="2">
        <v>0</v>
      </c>
      <c r="Q54" s="2"/>
      <c r="R54" s="2">
        <v>0</v>
      </c>
    </row>
    <row r="55" spans="1:20">
      <c r="A55" s="2">
        <v>24</v>
      </c>
      <c r="B55" s="2">
        <v>1.7999999999999999E-2</v>
      </c>
      <c r="C55" s="2"/>
      <c r="D55" s="2" t="s">
        <v>376</v>
      </c>
      <c r="E55" s="2">
        <v>340.108543361616</v>
      </c>
      <c r="F55" s="2">
        <v>301.14191098271203</v>
      </c>
      <c r="G55" s="2">
        <v>115758.13080550764</v>
      </c>
      <c r="H55" s="2"/>
      <c r="I55" s="2">
        <v>294.4175152749491</v>
      </c>
      <c r="J55" s="2">
        <v>109932.55600814664</v>
      </c>
      <c r="K55" s="2">
        <v>23298.333488507411</v>
      </c>
      <c r="L55" s="2">
        <v>7066.0203665987783</v>
      </c>
      <c r="M55" s="2">
        <v>63321152.260692462</v>
      </c>
      <c r="N55" s="2"/>
      <c r="O55" s="2">
        <v>0</v>
      </c>
      <c r="P55" s="2">
        <v>0</v>
      </c>
      <c r="Q55" s="2"/>
      <c r="R55" s="2">
        <v>0</v>
      </c>
    </row>
    <row r="56" spans="1:20">
      <c r="A56" s="2">
        <v>25</v>
      </c>
      <c r="B56" s="2">
        <v>6.0000000000000001E-3</v>
      </c>
      <c r="C56" s="2"/>
      <c r="D56" s="2" t="s">
        <v>377</v>
      </c>
      <c r="E56" s="2">
        <v>340.04490329232203</v>
      </c>
      <c r="F56" s="2">
        <v>275.70040313874665</v>
      </c>
      <c r="G56" s="2">
        <v>115714.62929196663</v>
      </c>
      <c r="H56" s="2"/>
      <c r="I56" s="2">
        <v>280.01207243460766</v>
      </c>
      <c r="J56" s="2">
        <v>98858.985915492958</v>
      </c>
      <c r="K56" s="2">
        <v>20493.459531381832</v>
      </c>
      <c r="L56" s="2">
        <v>7000.3018108651913</v>
      </c>
      <c r="M56" s="2">
        <v>61786866.197183095</v>
      </c>
      <c r="N56" s="2"/>
      <c r="O56" s="2">
        <v>0</v>
      </c>
      <c r="P56" s="2">
        <v>0</v>
      </c>
      <c r="Q56" s="2"/>
      <c r="R56" s="2">
        <v>0</v>
      </c>
    </row>
    <row r="57" spans="1:20">
      <c r="A57" s="2">
        <v>26</v>
      </c>
      <c r="B57" s="2">
        <v>4.0000000000000001E-3</v>
      </c>
      <c r="C57" s="2"/>
      <c r="D57" s="2" t="s">
        <v>378</v>
      </c>
      <c r="E57" s="2">
        <v>339.48075711519806</v>
      </c>
      <c r="F57" s="2">
        <v>302.56015724322407</v>
      </c>
      <c r="G57" s="2">
        <v>115341.47304493298</v>
      </c>
      <c r="H57" s="2"/>
      <c r="I57" s="2">
        <v>268.51004016064257</v>
      </c>
      <c r="J57" s="2">
        <v>91688.248995983929</v>
      </c>
      <c r="K57" s="2">
        <v>19630.025049897769</v>
      </c>
      <c r="L57" s="2">
        <v>6981.2610441767065</v>
      </c>
      <c r="M57" s="2">
        <v>61981256.321285143</v>
      </c>
      <c r="N57" s="2"/>
      <c r="O57" s="2">
        <v>0</v>
      </c>
      <c r="P57" s="2">
        <v>0</v>
      </c>
      <c r="Q57" s="2"/>
      <c r="R57" s="2">
        <v>0</v>
      </c>
    </row>
    <row r="58" spans="1:20">
      <c r="A58" s="2">
        <v>27</v>
      </c>
      <c r="B58" s="2">
        <v>6.0000000000000001E-3</v>
      </c>
      <c r="C58" s="2"/>
      <c r="D58" s="2" t="s">
        <v>379</v>
      </c>
      <c r="E58" s="2">
        <v>340.09452482439235</v>
      </c>
      <c r="F58" s="2">
        <v>287.0089966189928</v>
      </c>
      <c r="G58" s="2">
        <v>115740.7061851691</v>
      </c>
      <c r="H58" s="2"/>
      <c r="I58" s="2">
        <v>260.62374245472836</v>
      </c>
      <c r="J58" s="2">
        <v>86322.370221327961</v>
      </c>
      <c r="K58" s="2">
        <v>18434.727096449664</v>
      </c>
      <c r="L58" s="2">
        <v>7036.8410462776656</v>
      </c>
      <c r="M58" s="2">
        <v>62929007.891348086</v>
      </c>
      <c r="N58" s="2"/>
      <c r="O58" s="2">
        <v>0</v>
      </c>
      <c r="P58" s="2">
        <v>0</v>
      </c>
      <c r="Q58" s="2"/>
      <c r="R58" s="2">
        <v>0</v>
      </c>
    </row>
    <row r="59" spans="1:20">
      <c r="A59" s="2">
        <v>28</v>
      </c>
      <c r="B59" s="2">
        <v>8.0000000000000002E-3</v>
      </c>
      <c r="C59" s="2"/>
      <c r="D59" s="2" t="s">
        <v>380</v>
      </c>
      <c r="E59" s="2">
        <v>340.13857285247036</v>
      </c>
      <c r="F59" s="2">
        <v>286.85431073411593</v>
      </c>
      <c r="G59" s="2">
        <v>115779.86282064792</v>
      </c>
      <c r="H59" s="2"/>
      <c r="I59" s="2">
        <v>256.10282258064518</v>
      </c>
      <c r="J59" s="2">
        <v>79133.933467741939</v>
      </c>
      <c r="K59" s="2">
        <v>13572.641931410877</v>
      </c>
      <c r="L59" s="2">
        <v>7170.8790322580644</v>
      </c>
      <c r="M59" s="2">
        <v>62041003.838709675</v>
      </c>
      <c r="N59" s="2"/>
      <c r="O59" s="2">
        <v>0</v>
      </c>
      <c r="P59" s="2">
        <v>0</v>
      </c>
      <c r="Q59" s="2"/>
      <c r="R59" s="2">
        <v>0</v>
      </c>
    </row>
    <row r="60" spans="1:20">
      <c r="A60" s="2">
        <v>29</v>
      </c>
      <c r="B60" s="2">
        <v>0</v>
      </c>
      <c r="C60" s="2"/>
      <c r="D60" s="2" t="s">
        <v>381</v>
      </c>
      <c r="E60" s="2">
        <v>339.63988342164384</v>
      </c>
      <c r="F60" s="2">
        <v>299.57182675549581</v>
      </c>
      <c r="G60" s="2">
        <v>115441.76034733704</v>
      </c>
      <c r="H60" s="2"/>
      <c r="I60" s="2">
        <v>246.136</v>
      </c>
      <c r="J60" s="2">
        <v>75021.244000000006</v>
      </c>
      <c r="K60" s="2">
        <v>14467.248000000009</v>
      </c>
      <c r="L60" s="2">
        <v>7137.9440000000004</v>
      </c>
      <c r="M60" s="2">
        <v>63092866.204000004</v>
      </c>
      <c r="N60" s="2"/>
      <c r="O60" s="2">
        <v>0</v>
      </c>
      <c r="P60" s="2">
        <v>0</v>
      </c>
      <c r="Q60" s="2"/>
      <c r="R60" s="2">
        <v>0</v>
      </c>
    </row>
    <row r="61" spans="1:20">
      <c r="A61" s="2">
        <v>30</v>
      </c>
      <c r="B61" s="2">
        <v>0</v>
      </c>
      <c r="C61" s="2"/>
      <c r="D61" s="2" t="s">
        <v>382</v>
      </c>
      <c r="E61" s="2">
        <v>339.37848675903382</v>
      </c>
      <c r="F61" s="2">
        <v>301.75512217149287</v>
      </c>
      <c r="G61" s="2">
        <v>115259.77406518713</v>
      </c>
      <c r="H61" s="2"/>
      <c r="I61" s="2">
        <v>239.62200000000001</v>
      </c>
      <c r="J61" s="2">
        <v>70883.974000000002</v>
      </c>
      <c r="K61" s="2">
        <v>13492.255627254503</v>
      </c>
      <c r="L61" s="2">
        <v>7188.66</v>
      </c>
      <c r="M61" s="2">
        <v>63795576.600000001</v>
      </c>
      <c r="N61" s="2"/>
      <c r="O61" s="2">
        <v>0</v>
      </c>
      <c r="P61" s="2">
        <v>0</v>
      </c>
      <c r="Q61" s="2"/>
      <c r="R61" s="2">
        <v>0</v>
      </c>
    </row>
    <row r="64" spans="1:20">
      <c r="A64" s="2" t="s">
        <v>0</v>
      </c>
      <c r="B64" s="2" t="s">
        <v>1</v>
      </c>
      <c r="C64" s="2" t="s">
        <v>2</v>
      </c>
      <c r="D64" s="2" t="s">
        <v>2</v>
      </c>
      <c r="E64" s="2" t="s">
        <v>35</v>
      </c>
      <c r="F64" s="2" t="s">
        <v>354</v>
      </c>
      <c r="G64" s="2" t="s">
        <v>36</v>
      </c>
      <c r="H64" s="2" t="s">
        <v>37</v>
      </c>
      <c r="I64" s="2" t="s">
        <v>4</v>
      </c>
      <c r="J64" s="2" t="s">
        <v>5</v>
      </c>
      <c r="K64" s="2" t="s">
        <v>6</v>
      </c>
      <c r="L64" s="2" t="s">
        <v>11</v>
      </c>
      <c r="M64" s="2" t="s">
        <v>3</v>
      </c>
      <c r="N64" s="2" t="s">
        <v>355</v>
      </c>
      <c r="O64" s="2" t="s">
        <v>38</v>
      </c>
      <c r="P64" s="2" t="s">
        <v>39</v>
      </c>
      <c r="Q64" s="2" t="s">
        <v>356</v>
      </c>
      <c r="R64" s="2" t="s">
        <v>7</v>
      </c>
      <c r="T64">
        <v>270</v>
      </c>
    </row>
    <row r="65" spans="1:18">
      <c r="A65" s="2">
        <v>25</v>
      </c>
      <c r="B65" s="2">
        <v>0.998</v>
      </c>
      <c r="C65" s="3"/>
      <c r="D65" s="2" t="s">
        <v>384</v>
      </c>
      <c r="E65" s="2">
        <v>274.72432317461602</v>
      </c>
      <c r="F65" s="2">
        <v>274.72432317461602</v>
      </c>
      <c r="G65" s="2">
        <v>75473.45374375087</v>
      </c>
      <c r="H65" s="2">
        <v>0</v>
      </c>
      <c r="I65" s="2">
        <v>988</v>
      </c>
      <c r="J65" s="2">
        <v>976144</v>
      </c>
      <c r="K65" s="2">
        <v>0</v>
      </c>
      <c r="L65" s="2">
        <v>24700</v>
      </c>
      <c r="M65" s="2">
        <v>610090000</v>
      </c>
      <c r="N65" s="2">
        <v>0</v>
      </c>
      <c r="O65" s="2">
        <v>0</v>
      </c>
      <c r="P65" s="2">
        <v>0</v>
      </c>
      <c r="Q65" s="2"/>
      <c r="R65" s="2">
        <v>0</v>
      </c>
    </row>
    <row r="66" spans="1:18">
      <c r="A66" s="2">
        <v>30</v>
      </c>
      <c r="B66" s="2">
        <v>0.99199999999999999</v>
      </c>
      <c r="C66" s="3"/>
      <c r="D66" s="2" t="s">
        <v>385</v>
      </c>
      <c r="E66" s="2">
        <v>272.06322795986716</v>
      </c>
      <c r="F66" s="2">
        <v>267.6994107370773</v>
      </c>
      <c r="G66" s="2">
        <v>74025.281706491034</v>
      </c>
      <c r="H66" s="2">
        <v>321</v>
      </c>
      <c r="I66" s="2">
        <v>554.5</v>
      </c>
      <c r="J66" s="2">
        <v>329105</v>
      </c>
      <c r="K66" s="2">
        <v>28846.333333333332</v>
      </c>
      <c r="L66" s="2">
        <v>16635</v>
      </c>
      <c r="M66" s="2">
        <v>296194500</v>
      </c>
      <c r="N66" s="2">
        <v>0</v>
      </c>
      <c r="O66" s="2">
        <v>0</v>
      </c>
      <c r="P66" s="2">
        <v>0</v>
      </c>
      <c r="Q66" s="2"/>
      <c r="R66" s="2">
        <v>0</v>
      </c>
    </row>
    <row r="67" spans="1:18">
      <c r="A67" s="2">
        <v>35</v>
      </c>
      <c r="B67" s="2">
        <v>0.99</v>
      </c>
      <c r="C67" s="3"/>
      <c r="D67" s="2" t="s">
        <v>386</v>
      </c>
      <c r="E67" s="2">
        <v>267.93289214867531</v>
      </c>
      <c r="F67" s="2">
        <v>259.35669841657017</v>
      </c>
      <c r="G67" s="2">
        <v>71811.392573646765</v>
      </c>
      <c r="H67" s="2">
        <v>227.33333333333334</v>
      </c>
      <c r="I67" s="2">
        <v>782.2</v>
      </c>
      <c r="J67" s="2">
        <v>627816.6</v>
      </c>
      <c r="K67" s="2">
        <v>19974.699999999881</v>
      </c>
      <c r="L67" s="2">
        <v>27377</v>
      </c>
      <c r="M67" s="2">
        <v>769075335</v>
      </c>
      <c r="N67" s="2">
        <v>0</v>
      </c>
      <c r="O67" s="2">
        <v>0</v>
      </c>
      <c r="P67" s="2">
        <v>0</v>
      </c>
      <c r="Q67" s="2"/>
      <c r="R67" s="2">
        <v>0</v>
      </c>
    </row>
    <row r="68" spans="1:18">
      <c r="A68" s="2">
        <v>40</v>
      </c>
      <c r="B68" s="2">
        <v>0.98799999999999999</v>
      </c>
      <c r="C68" s="3"/>
      <c r="D68" s="2" t="s">
        <v>387</v>
      </c>
      <c r="E68" s="2">
        <v>271.33990391986572</v>
      </c>
      <c r="F68" s="2">
        <v>267.6152917681078</v>
      </c>
      <c r="G68" s="2">
        <v>73631.463476572346</v>
      </c>
      <c r="H68" s="2">
        <v>418.33333333333331</v>
      </c>
      <c r="I68" s="2">
        <v>895.33333333333337</v>
      </c>
      <c r="J68" s="2">
        <v>823928</v>
      </c>
      <c r="K68" s="2">
        <v>26767.466666666583</v>
      </c>
      <c r="L68" s="2">
        <v>35813.333333333336</v>
      </c>
      <c r="M68" s="2">
        <v>1318284800</v>
      </c>
      <c r="N68" s="2">
        <v>0</v>
      </c>
      <c r="O68" s="2">
        <v>0</v>
      </c>
      <c r="P68" s="2">
        <v>0</v>
      </c>
      <c r="Q68" s="2"/>
      <c r="R68" s="2">
        <v>0</v>
      </c>
    </row>
    <row r="69" spans="1:18">
      <c r="A69" s="2">
        <v>45</v>
      </c>
      <c r="B69" s="2">
        <v>0.98199999999999998</v>
      </c>
      <c r="C69" s="3"/>
      <c r="D69" s="2" t="s">
        <v>388</v>
      </c>
      <c r="E69" s="2">
        <v>271.50436927867003</v>
      </c>
      <c r="F69" s="2">
        <v>266.49482279584583</v>
      </c>
      <c r="G69" s="2">
        <v>73721.288089483496</v>
      </c>
      <c r="H69" s="2">
        <v>297.07692307692309</v>
      </c>
      <c r="I69" s="2">
        <v>770.66666666666663</v>
      </c>
      <c r="J69" s="2">
        <v>606449.5555555555</v>
      </c>
      <c r="K69" s="2">
        <v>14087.750000000007</v>
      </c>
      <c r="L69" s="2">
        <v>34680</v>
      </c>
      <c r="M69" s="2">
        <v>1228060350</v>
      </c>
      <c r="N69" s="2">
        <v>0</v>
      </c>
      <c r="O69" s="2">
        <v>0</v>
      </c>
      <c r="P69" s="2">
        <v>0</v>
      </c>
      <c r="Q69" s="2"/>
      <c r="R69" s="2">
        <v>0</v>
      </c>
    </row>
    <row r="70" spans="1:18">
      <c r="A70" s="2">
        <v>50</v>
      </c>
      <c r="B70" s="2">
        <v>0.98</v>
      </c>
      <c r="C70" s="3"/>
      <c r="D70" s="2" t="s">
        <v>389</v>
      </c>
      <c r="E70" s="2">
        <v>267.26447469705175</v>
      </c>
      <c r="F70" s="2">
        <v>258.9806642791583</v>
      </c>
      <c r="G70" s="2">
        <v>71453.457490635075</v>
      </c>
      <c r="H70" s="2">
        <v>416.37837837837839</v>
      </c>
      <c r="I70" s="2">
        <v>831.2</v>
      </c>
      <c r="J70" s="2">
        <v>712184.2</v>
      </c>
      <c r="K70" s="2">
        <v>23656.399999999863</v>
      </c>
      <c r="L70" s="2">
        <v>41560</v>
      </c>
      <c r="M70" s="2">
        <v>62473581.600000001</v>
      </c>
      <c r="N70" s="2">
        <v>0</v>
      </c>
      <c r="O70" s="2">
        <v>0</v>
      </c>
      <c r="P70" s="2">
        <v>0</v>
      </c>
      <c r="Q70" s="2"/>
      <c r="R70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86"/>
  <sheetViews>
    <sheetView topLeftCell="J11" workbookViewId="0">
      <selection activeCell="F464" sqref="F464"/>
    </sheetView>
  </sheetViews>
  <sheetFormatPr defaultRowHeight="15"/>
  <cols>
    <col min="1" max="1" width="11.140625" bestFit="1" customWidth="1"/>
    <col min="2" max="2" width="16" bestFit="1" customWidth="1"/>
    <col min="3" max="3" width="11.5703125" style="5" bestFit="1" customWidth="1"/>
    <col min="4" max="4" width="12.7109375" bestFit="1" customWidth="1"/>
    <col min="5" max="6" width="14.7109375" bestFit="1" customWidth="1"/>
    <col min="7" max="7" width="12.7109375" bestFit="1" customWidth="1"/>
    <col min="8" max="8" width="14.7109375" bestFit="1" customWidth="1"/>
    <col min="9" max="10" width="14.7109375" style="2" customWidth="1"/>
    <col min="11" max="11" width="18.140625" bestFit="1" customWidth="1"/>
    <col min="12" max="12" width="12.7109375" bestFit="1" customWidth="1"/>
    <col min="13" max="14" width="18.140625" bestFit="1" customWidth="1"/>
    <col min="15" max="15" width="18.140625" style="2" customWidth="1"/>
    <col min="16" max="16" width="16" bestFit="1" customWidth="1"/>
    <col min="17" max="18" width="16" style="2" customWidth="1"/>
    <col min="19" max="19" width="14.85546875" bestFit="1" customWidth="1"/>
    <col min="20" max="20" width="13.5703125" bestFit="1" customWidth="1"/>
    <col min="21" max="22" width="14.7109375" bestFit="1" customWidth="1"/>
    <col min="23" max="23" width="12.7109375" bestFit="1" customWidth="1"/>
    <col min="24" max="24" width="13.5703125" bestFit="1" customWidth="1"/>
    <col min="25" max="25" width="18.140625" bestFit="1" customWidth="1"/>
  </cols>
  <sheetData>
    <row r="1" spans="1:22">
      <c r="A1" t="s">
        <v>0</v>
      </c>
      <c r="B1" t="s">
        <v>1</v>
      </c>
      <c r="C1" s="5" t="s">
        <v>2</v>
      </c>
      <c r="D1" t="s">
        <v>2</v>
      </c>
      <c r="E1" t="s">
        <v>35</v>
      </c>
      <c r="F1" t="s">
        <v>36</v>
      </c>
      <c r="G1" t="s">
        <v>37</v>
      </c>
      <c r="H1" t="s">
        <v>4</v>
      </c>
      <c r="K1" t="s">
        <v>5</v>
      </c>
      <c r="L1" t="s">
        <v>6</v>
      </c>
      <c r="M1" t="s">
        <v>11</v>
      </c>
      <c r="N1" t="s">
        <v>3</v>
      </c>
      <c r="O1" s="2" t="s">
        <v>355</v>
      </c>
      <c r="P1" t="s">
        <v>38</v>
      </c>
      <c r="S1" t="s">
        <v>39</v>
      </c>
      <c r="T1" t="s">
        <v>7</v>
      </c>
      <c r="V1" t="s">
        <v>78</v>
      </c>
    </row>
    <row r="2" spans="1:22">
      <c r="A2">
        <v>3</v>
      </c>
      <c r="B2">
        <v>0.89400000000000002</v>
      </c>
      <c r="D2" t="s">
        <v>63</v>
      </c>
      <c r="E2">
        <v>552.10739151907558</v>
      </c>
      <c r="F2">
        <v>305088.29590075888</v>
      </c>
      <c r="G2">
        <f>F2-E2*E2</f>
        <v>265.72413076105295</v>
      </c>
      <c r="H2">
        <v>84.35849056603773</v>
      </c>
      <c r="K2">
        <v>15171.33962264151</v>
      </c>
      <c r="L2" s="2">
        <f>K2-H2*H2</f>
        <v>8054.9846920612326</v>
      </c>
      <c r="M2">
        <v>245.96226415094338</v>
      </c>
      <c r="N2">
        <v>123077.43396226416</v>
      </c>
      <c r="O2" s="2">
        <f>N2-M2*M2</f>
        <v>62579.99857600571</v>
      </c>
      <c r="P2" s="2">
        <f>N2-M2*M2</f>
        <v>62579.99857600571</v>
      </c>
      <c r="S2">
        <v>0</v>
      </c>
      <c r="T2">
        <v>0</v>
      </c>
    </row>
    <row r="3" spans="1:22">
      <c r="A3">
        <v>4</v>
      </c>
      <c r="B3">
        <v>0.64200000000000002</v>
      </c>
      <c r="D3" t="s">
        <v>15</v>
      </c>
      <c r="E3">
        <v>554.59551796646349</v>
      </c>
      <c r="F3">
        <v>307841.42114459188</v>
      </c>
      <c r="G3" s="2">
        <f t="shared" ref="G3:G29" si="0">F3-E3*E3</f>
        <v>265.23259610193782</v>
      </c>
      <c r="H3">
        <v>104.11173184357541</v>
      </c>
      <c r="K3">
        <v>18590.860335195532</v>
      </c>
      <c r="L3" s="2">
        <f t="shared" ref="L3:L29" si="1">K3-H3*H3</f>
        <v>7751.6076277269767</v>
      </c>
      <c r="M3">
        <v>414.48603351955308</v>
      </c>
      <c r="N3">
        <v>291886.83240223466</v>
      </c>
      <c r="O3" s="2">
        <f t="shared" ref="O3:O29" si="2">N3-M3*M3</f>
        <v>120088.1604194626</v>
      </c>
      <c r="P3">
        <v>0</v>
      </c>
      <c r="S3">
        <v>0</v>
      </c>
      <c r="T3">
        <v>0</v>
      </c>
    </row>
    <row r="4" spans="1:22">
      <c r="A4">
        <v>5</v>
      </c>
      <c r="B4">
        <v>0.42399999999999999</v>
      </c>
      <c r="D4" t="s">
        <v>44</v>
      </c>
      <c r="E4">
        <v>554.28025799817317</v>
      </c>
      <c r="F4">
        <v>307442.6980661421</v>
      </c>
      <c r="G4" s="2">
        <f t="shared" si="0"/>
        <v>216.09365962067386</v>
      </c>
      <c r="H4">
        <v>113.94097222222223</v>
      </c>
      <c r="K4">
        <v>25394.225694444445</v>
      </c>
      <c r="L4" s="2">
        <f t="shared" si="1"/>
        <v>12411.680543499227</v>
      </c>
      <c r="M4">
        <v>565.27430555555554</v>
      </c>
      <c r="N4">
        <v>612803.4131944445</v>
      </c>
      <c r="O4" s="2">
        <f t="shared" si="2"/>
        <v>293268.37267312891</v>
      </c>
      <c r="P4">
        <v>0</v>
      </c>
      <c r="S4">
        <v>0</v>
      </c>
      <c r="T4">
        <v>0</v>
      </c>
    </row>
    <row r="5" spans="1:22">
      <c r="A5">
        <v>6</v>
      </c>
      <c r="B5">
        <v>0.26600000000000001</v>
      </c>
      <c r="D5" t="s">
        <v>18</v>
      </c>
      <c r="E5">
        <v>552.4813671194263</v>
      </c>
      <c r="F5">
        <v>305556.5652774045</v>
      </c>
      <c r="G5" s="2">
        <f t="shared" si="0"/>
        <v>320.90426325419685</v>
      </c>
      <c r="H5">
        <v>101.56130790190736</v>
      </c>
      <c r="K5">
        <v>20235.125340599454</v>
      </c>
      <c r="L5" s="2">
        <f t="shared" si="1"/>
        <v>9920.4260778534244</v>
      </c>
      <c r="M5">
        <v>609.16348773841958</v>
      </c>
      <c r="N5">
        <v>727405.4959128066</v>
      </c>
      <c r="O5" s="2">
        <f t="shared" si="2"/>
        <v>356325.34111917095</v>
      </c>
      <c r="P5">
        <v>0</v>
      </c>
      <c r="S5">
        <v>0</v>
      </c>
      <c r="T5">
        <v>0</v>
      </c>
    </row>
    <row r="6" spans="1:22">
      <c r="A6">
        <v>7</v>
      </c>
      <c r="B6">
        <v>0.156</v>
      </c>
      <c r="D6" t="s">
        <v>64</v>
      </c>
      <c r="E6">
        <v>551.97644484863144</v>
      </c>
      <c r="F6">
        <v>304956.09599516599</v>
      </c>
      <c r="G6" s="2">
        <f t="shared" si="0"/>
        <v>278.10032743168995</v>
      </c>
      <c r="H6">
        <v>94.924170616113742</v>
      </c>
      <c r="K6">
        <v>19345.308056872036</v>
      </c>
      <c r="L6" s="2">
        <f t="shared" si="1"/>
        <v>10334.709889714964</v>
      </c>
      <c r="M6">
        <v>664.13744075829379</v>
      </c>
      <c r="N6">
        <v>945649.49763033178</v>
      </c>
      <c r="O6" s="2">
        <f t="shared" si="2"/>
        <v>504570.95741335559</v>
      </c>
      <c r="P6">
        <v>0</v>
      </c>
      <c r="S6">
        <v>0</v>
      </c>
      <c r="T6">
        <v>0</v>
      </c>
    </row>
    <row r="7" spans="1:22">
      <c r="A7">
        <v>8</v>
      </c>
      <c r="B7">
        <v>6.2E-2</v>
      </c>
      <c r="D7" t="s">
        <v>65</v>
      </c>
      <c r="E7">
        <v>550.60581421755717</v>
      </c>
      <c r="F7">
        <v>303458.54532859777</v>
      </c>
      <c r="G7" s="2">
        <f t="shared" si="0"/>
        <v>291.78267841867637</v>
      </c>
      <c r="H7">
        <v>84.761194029850742</v>
      </c>
      <c r="K7">
        <v>14550.607675906183</v>
      </c>
      <c r="L7" s="2">
        <f t="shared" si="1"/>
        <v>7366.1476625401783</v>
      </c>
      <c r="M7">
        <v>677.97014925373139</v>
      </c>
      <c r="N7">
        <v>930318.75053304899</v>
      </c>
      <c r="O7" s="2">
        <f t="shared" si="2"/>
        <v>470675.22725392214</v>
      </c>
      <c r="P7">
        <v>0</v>
      </c>
      <c r="S7">
        <v>0</v>
      </c>
      <c r="T7">
        <v>0</v>
      </c>
    </row>
    <row r="8" spans="1:22">
      <c r="A8">
        <v>9</v>
      </c>
      <c r="B8">
        <v>3.5999999999999997E-2</v>
      </c>
      <c r="D8" t="s">
        <v>13</v>
      </c>
      <c r="E8">
        <v>549.64384912076298</v>
      </c>
      <c r="F8">
        <v>302449.22379683569</v>
      </c>
      <c r="G8" s="2">
        <f t="shared" si="0"/>
        <v>340.86292054766091</v>
      </c>
      <c r="H8">
        <v>71.865145228215766</v>
      </c>
      <c r="K8">
        <v>11209.454356846472</v>
      </c>
      <c r="L8" s="2">
        <f t="shared" si="1"/>
        <v>6044.8552581739286</v>
      </c>
      <c r="M8">
        <v>646.58091286307058</v>
      </c>
      <c r="N8">
        <v>905564.97925311199</v>
      </c>
      <c r="O8" s="2">
        <f t="shared" si="2"/>
        <v>487498.10237427033</v>
      </c>
      <c r="P8">
        <v>0</v>
      </c>
      <c r="S8">
        <v>0</v>
      </c>
      <c r="T8">
        <v>0</v>
      </c>
    </row>
    <row r="9" spans="1:22">
      <c r="A9">
        <v>10</v>
      </c>
      <c r="B9">
        <v>1.4E-2</v>
      </c>
      <c r="D9" t="s">
        <v>45</v>
      </c>
      <c r="E9">
        <v>548.54059217323095</v>
      </c>
      <c r="F9">
        <v>301222.18332263787</v>
      </c>
      <c r="G9" s="2">
        <f t="shared" si="0"/>
        <v>325.40206087898696</v>
      </c>
      <c r="H9">
        <v>62.330628803245439</v>
      </c>
      <c r="K9">
        <v>8069.1987829614609</v>
      </c>
      <c r="L9" s="2">
        <f t="shared" si="1"/>
        <v>4184.0914959534912</v>
      </c>
      <c r="M9">
        <v>623.3062880324544</v>
      </c>
      <c r="N9">
        <v>806919.87829614605</v>
      </c>
      <c r="O9" s="2">
        <f t="shared" si="2"/>
        <v>418409.14959534904</v>
      </c>
      <c r="P9">
        <v>0</v>
      </c>
      <c r="S9">
        <v>0</v>
      </c>
      <c r="T9">
        <v>0</v>
      </c>
    </row>
    <row r="10" spans="1:22">
      <c r="A10">
        <v>11</v>
      </c>
      <c r="B10">
        <v>6.0000000000000001E-3</v>
      </c>
      <c r="D10" t="s">
        <v>17</v>
      </c>
      <c r="E10">
        <v>548.36176268151007</v>
      </c>
      <c r="F10">
        <v>301062.64929600398</v>
      </c>
      <c r="G10" s="2">
        <f t="shared" si="0"/>
        <v>362.02652483119164</v>
      </c>
      <c r="H10">
        <v>53.74245472837022</v>
      </c>
      <c r="K10">
        <v>5757.5171026156941</v>
      </c>
      <c r="L10" s="2">
        <f t="shared" si="1"/>
        <v>2869.2656623847715</v>
      </c>
      <c r="M10">
        <v>591.16700201207243</v>
      </c>
      <c r="N10">
        <v>696659.569416499</v>
      </c>
      <c r="O10" s="2">
        <f t="shared" si="2"/>
        <v>347181.14514855738</v>
      </c>
      <c r="P10">
        <v>0</v>
      </c>
      <c r="S10">
        <v>0</v>
      </c>
      <c r="T10">
        <v>0</v>
      </c>
    </row>
    <row r="11" spans="1:22">
      <c r="A11">
        <v>12</v>
      </c>
      <c r="B11">
        <v>8.0000000000000002E-3</v>
      </c>
      <c r="D11" t="s">
        <v>66</v>
      </c>
      <c r="E11">
        <v>548.10205384763219</v>
      </c>
      <c r="F11">
        <v>300771.47892332327</v>
      </c>
      <c r="G11" s="2">
        <f t="shared" si="0"/>
        <v>355.61749133060221</v>
      </c>
      <c r="H11">
        <v>47.1875</v>
      </c>
      <c r="K11">
        <v>5319.5262096774195</v>
      </c>
      <c r="L11" s="2">
        <f t="shared" si="1"/>
        <v>3092.8660534274195</v>
      </c>
      <c r="M11">
        <v>566.25</v>
      </c>
      <c r="N11">
        <v>766011.77419354836</v>
      </c>
      <c r="O11" s="2">
        <f t="shared" si="2"/>
        <v>445372.71169354836</v>
      </c>
      <c r="P11">
        <v>0</v>
      </c>
      <c r="S11">
        <v>0</v>
      </c>
      <c r="T11">
        <v>0</v>
      </c>
    </row>
    <row r="12" spans="1:22">
      <c r="A12">
        <v>13</v>
      </c>
      <c r="B12">
        <v>2E-3</v>
      </c>
      <c r="D12" t="s">
        <v>67</v>
      </c>
      <c r="E12">
        <v>547.02207805250953</v>
      </c>
      <c r="F12">
        <v>299628.5062427895</v>
      </c>
      <c r="G12" s="2">
        <f t="shared" si="0"/>
        <v>395.35236590367276</v>
      </c>
      <c r="H12">
        <v>42.244488977955911</v>
      </c>
      <c r="K12">
        <v>3911.7715430861722</v>
      </c>
      <c r="L12" s="2">
        <f t="shared" si="1"/>
        <v>2127.1746940775338</v>
      </c>
      <c r="M12">
        <v>549.17835671342687</v>
      </c>
      <c r="N12">
        <v>661089.39078156312</v>
      </c>
      <c r="O12" s="2">
        <f t="shared" si="2"/>
        <v>359492.5232991032</v>
      </c>
      <c r="P12">
        <v>0</v>
      </c>
      <c r="S12">
        <v>0</v>
      </c>
      <c r="T12">
        <v>0</v>
      </c>
    </row>
    <row r="13" spans="1:22">
      <c r="A13">
        <v>14</v>
      </c>
      <c r="B13">
        <v>0</v>
      </c>
      <c r="D13" t="s">
        <v>44</v>
      </c>
      <c r="E13">
        <v>547.35133224518256</v>
      </c>
      <c r="F13">
        <v>299961.8781166863</v>
      </c>
      <c r="G13" s="2">
        <f t="shared" si="0"/>
        <v>368.39720611006487</v>
      </c>
      <c r="H13">
        <v>40.904000000000003</v>
      </c>
      <c r="K13">
        <v>3298.98</v>
      </c>
      <c r="L13" s="2">
        <f t="shared" si="1"/>
        <v>1625.8427839999997</v>
      </c>
      <c r="M13">
        <v>572.65599999999995</v>
      </c>
      <c r="N13">
        <v>646600.07999999996</v>
      </c>
      <c r="O13" s="2">
        <f t="shared" si="2"/>
        <v>318665.18566399999</v>
      </c>
      <c r="P13">
        <v>0</v>
      </c>
      <c r="S13">
        <v>0</v>
      </c>
      <c r="T13">
        <v>0</v>
      </c>
    </row>
    <row r="14" spans="1:22">
      <c r="A14">
        <v>15</v>
      </c>
      <c r="B14">
        <v>2E-3</v>
      </c>
      <c r="D14" t="s">
        <v>68</v>
      </c>
      <c r="E14">
        <v>547.43374681218222</v>
      </c>
      <c r="F14">
        <v>300115.33154075249</v>
      </c>
      <c r="G14" s="2">
        <f t="shared" si="0"/>
        <v>431.62439192808233</v>
      </c>
      <c r="H14">
        <v>35.965931863727455</v>
      </c>
      <c r="K14">
        <v>2511.1042084168334</v>
      </c>
      <c r="L14" s="2">
        <f t="shared" si="1"/>
        <v>1217.5559535905477</v>
      </c>
      <c r="M14">
        <v>539.48897795591188</v>
      </c>
      <c r="N14">
        <v>564998.44689378759</v>
      </c>
      <c r="O14" s="2">
        <f t="shared" si="2"/>
        <v>273950.0895578732</v>
      </c>
      <c r="P14">
        <v>0</v>
      </c>
      <c r="S14">
        <v>0</v>
      </c>
      <c r="T14">
        <v>0</v>
      </c>
    </row>
    <row r="15" spans="1:22">
      <c r="A15">
        <v>16</v>
      </c>
      <c r="B15">
        <v>0</v>
      </c>
      <c r="D15" t="s">
        <v>67</v>
      </c>
      <c r="E15">
        <v>547.0531932495486</v>
      </c>
      <c r="F15">
        <v>299656.36458743748</v>
      </c>
      <c r="G15" s="2">
        <f t="shared" si="0"/>
        <v>389.16834290948464</v>
      </c>
      <c r="H15">
        <v>34.973999999999997</v>
      </c>
      <c r="K15">
        <v>2306.422</v>
      </c>
      <c r="L15" s="2">
        <f t="shared" si="1"/>
        <v>1083.2413240000003</v>
      </c>
      <c r="M15">
        <v>559.58399999999995</v>
      </c>
      <c r="N15">
        <v>590444.03200000001</v>
      </c>
      <c r="O15" s="2">
        <f t="shared" si="2"/>
        <v>277309.77894400008</v>
      </c>
      <c r="P15">
        <v>0</v>
      </c>
      <c r="S15">
        <v>0</v>
      </c>
      <c r="T15">
        <v>0</v>
      </c>
    </row>
    <row r="16" spans="1:22">
      <c r="A16">
        <v>17</v>
      </c>
      <c r="B16">
        <v>0</v>
      </c>
      <c r="D16" t="s">
        <v>69</v>
      </c>
      <c r="E16">
        <v>546.57157988318431</v>
      </c>
      <c r="F16">
        <v>299149.865252105</v>
      </c>
      <c r="G16" s="2">
        <f t="shared" si="0"/>
        <v>409.37331610487308</v>
      </c>
      <c r="H16">
        <v>30.623999999999999</v>
      </c>
      <c r="K16">
        <v>1835.9839999999999</v>
      </c>
      <c r="L16" s="2">
        <f t="shared" si="1"/>
        <v>898.15462400000001</v>
      </c>
      <c r="M16">
        <v>520.60799999999995</v>
      </c>
      <c r="N16">
        <v>530599.37600000005</v>
      </c>
      <c r="O16" s="2">
        <f t="shared" si="2"/>
        <v>259566.6863360001</v>
      </c>
      <c r="P16">
        <v>0</v>
      </c>
      <c r="S16">
        <v>0</v>
      </c>
      <c r="T16">
        <v>0</v>
      </c>
    </row>
    <row r="17" spans="1:22">
      <c r="A17">
        <v>18</v>
      </c>
      <c r="B17">
        <v>0</v>
      </c>
      <c r="D17" t="s">
        <v>70</v>
      </c>
      <c r="E17">
        <v>545.57047105644449</v>
      </c>
      <c r="F17">
        <v>298057.76532052498</v>
      </c>
      <c r="G17" s="2">
        <f t="shared" si="0"/>
        <v>410.62643177423161</v>
      </c>
      <c r="H17">
        <v>28.53</v>
      </c>
      <c r="K17">
        <v>1525.326</v>
      </c>
      <c r="L17" s="2">
        <f t="shared" si="1"/>
        <v>711.36509999999998</v>
      </c>
      <c r="M17">
        <v>513.54</v>
      </c>
      <c r="N17">
        <v>494205.62400000001</v>
      </c>
      <c r="O17" s="2">
        <f t="shared" si="2"/>
        <v>230482.29240000003</v>
      </c>
      <c r="P17">
        <v>0</v>
      </c>
      <c r="S17">
        <v>0</v>
      </c>
      <c r="T17">
        <v>0</v>
      </c>
    </row>
    <row r="18" spans="1:22">
      <c r="A18">
        <v>19</v>
      </c>
      <c r="B18">
        <v>0</v>
      </c>
      <c r="D18" t="s">
        <v>41</v>
      </c>
      <c r="E18">
        <v>545.63808593965587</v>
      </c>
      <c r="F18">
        <v>298138.33674843953</v>
      </c>
      <c r="G18" s="2">
        <f t="shared" si="0"/>
        <v>417.41592054825742</v>
      </c>
      <c r="H18">
        <v>25.962</v>
      </c>
      <c r="K18">
        <v>1190.55</v>
      </c>
      <c r="L18" s="2">
        <f t="shared" si="1"/>
        <v>516.52455599999996</v>
      </c>
      <c r="M18">
        <v>493.27800000000002</v>
      </c>
      <c r="N18">
        <v>429788.55</v>
      </c>
      <c r="O18" s="2">
        <f t="shared" si="2"/>
        <v>186465.36471599998</v>
      </c>
      <c r="P18">
        <v>0</v>
      </c>
      <c r="S18">
        <v>0</v>
      </c>
      <c r="T18">
        <v>0</v>
      </c>
    </row>
    <row r="19" spans="1:22">
      <c r="A19">
        <v>20</v>
      </c>
      <c r="B19">
        <v>0</v>
      </c>
      <c r="D19" t="s">
        <v>69</v>
      </c>
      <c r="E19">
        <v>547.83358519663716</v>
      </c>
      <c r="F19">
        <v>300511.5148746795</v>
      </c>
      <c r="G19" s="2">
        <f t="shared" si="0"/>
        <v>389.87780527840368</v>
      </c>
      <c r="H19">
        <v>26.18</v>
      </c>
      <c r="K19">
        <v>1270.72</v>
      </c>
      <c r="L19" s="2">
        <f t="shared" si="1"/>
        <v>585.32760000000007</v>
      </c>
      <c r="M19">
        <v>523.6</v>
      </c>
      <c r="N19">
        <v>508288</v>
      </c>
      <c r="O19" s="2">
        <f t="shared" si="2"/>
        <v>234131.03999999998</v>
      </c>
      <c r="P19">
        <v>0</v>
      </c>
      <c r="S19">
        <v>0</v>
      </c>
      <c r="T19">
        <v>0</v>
      </c>
    </row>
    <row r="20" spans="1:22">
      <c r="A20">
        <v>21</v>
      </c>
      <c r="B20">
        <v>0</v>
      </c>
      <c r="D20" t="s">
        <v>71</v>
      </c>
      <c r="E20">
        <v>547.08359003845771</v>
      </c>
      <c r="F20">
        <v>299674.36694743345</v>
      </c>
      <c r="G20" s="2">
        <f t="shared" si="0"/>
        <v>373.91245806618826</v>
      </c>
      <c r="H20">
        <v>25.498000000000001</v>
      </c>
      <c r="K20">
        <v>1236.222</v>
      </c>
      <c r="L20" s="2">
        <f t="shared" si="1"/>
        <v>586.07399599999997</v>
      </c>
      <c r="M20">
        <v>535.45799999999997</v>
      </c>
      <c r="N20">
        <v>545173.902</v>
      </c>
      <c r="O20" s="2">
        <f t="shared" si="2"/>
        <v>258458.63223600003</v>
      </c>
      <c r="P20">
        <v>0</v>
      </c>
      <c r="S20">
        <v>0</v>
      </c>
      <c r="T20">
        <v>0</v>
      </c>
    </row>
    <row r="21" spans="1:22">
      <c r="A21">
        <v>22</v>
      </c>
      <c r="B21">
        <v>0</v>
      </c>
      <c r="D21" t="s">
        <v>72</v>
      </c>
      <c r="E21">
        <v>545.8426533650179</v>
      </c>
      <c r="F21">
        <v>298394.72228028014</v>
      </c>
      <c r="G21" s="2">
        <f t="shared" si="0"/>
        <v>450.52004771708744</v>
      </c>
      <c r="H21">
        <v>21.286000000000001</v>
      </c>
      <c r="K21">
        <v>830.65</v>
      </c>
      <c r="L21" s="2">
        <f t="shared" si="1"/>
        <v>377.55620399999992</v>
      </c>
      <c r="M21">
        <v>468.29199999999997</v>
      </c>
      <c r="N21">
        <v>402034.6</v>
      </c>
      <c r="O21" s="2">
        <f t="shared" si="2"/>
        <v>182737.20273600001</v>
      </c>
      <c r="P21">
        <v>0</v>
      </c>
      <c r="S21">
        <v>0</v>
      </c>
      <c r="T21">
        <v>0</v>
      </c>
    </row>
    <row r="22" spans="1:22">
      <c r="A22">
        <v>23</v>
      </c>
      <c r="B22">
        <v>0</v>
      </c>
      <c r="D22" t="s">
        <v>16</v>
      </c>
      <c r="E22">
        <v>546.7758431503961</v>
      </c>
      <c r="F22">
        <v>299339.26059109892</v>
      </c>
      <c r="G22" s="2">
        <f t="shared" si="0"/>
        <v>375.43793827237096</v>
      </c>
      <c r="H22">
        <v>21.34</v>
      </c>
      <c r="K22">
        <v>800.18</v>
      </c>
      <c r="L22" s="2">
        <f t="shared" si="1"/>
        <v>344.78439999999995</v>
      </c>
      <c r="M22">
        <v>490.82</v>
      </c>
      <c r="N22">
        <v>423295.22</v>
      </c>
      <c r="O22" s="2">
        <f t="shared" si="2"/>
        <v>182390.94759999998</v>
      </c>
      <c r="P22">
        <v>0</v>
      </c>
      <c r="S22">
        <v>0</v>
      </c>
      <c r="T22">
        <v>0</v>
      </c>
    </row>
    <row r="23" spans="1:22">
      <c r="A23">
        <v>24</v>
      </c>
      <c r="B23">
        <v>0</v>
      </c>
      <c r="D23" t="s">
        <v>69</v>
      </c>
      <c r="E23">
        <v>544.77894740067211</v>
      </c>
      <c r="F23">
        <v>297247.32686281943</v>
      </c>
      <c r="G23" s="2">
        <f t="shared" si="0"/>
        <v>463.2253318351577</v>
      </c>
      <c r="H23">
        <v>21.954000000000001</v>
      </c>
      <c r="K23">
        <v>875.55799999999999</v>
      </c>
      <c r="L23" s="2">
        <f t="shared" si="1"/>
        <v>393.57988399999999</v>
      </c>
      <c r="M23">
        <v>526.89599999999996</v>
      </c>
      <c r="N23">
        <v>504321.408</v>
      </c>
      <c r="O23" s="2">
        <f t="shared" si="2"/>
        <v>226702.01318400004</v>
      </c>
      <c r="P23">
        <v>0</v>
      </c>
      <c r="S23">
        <v>0</v>
      </c>
      <c r="T23">
        <v>0</v>
      </c>
    </row>
    <row r="24" spans="1:22">
      <c r="A24">
        <v>25</v>
      </c>
      <c r="B24">
        <v>0</v>
      </c>
      <c r="D24" t="s">
        <v>69</v>
      </c>
      <c r="E24">
        <v>546.32195877622212</v>
      </c>
      <c r="F24">
        <v>298873.9947079136</v>
      </c>
      <c r="G24" s="2">
        <f t="shared" si="0"/>
        <v>406.31206682545599</v>
      </c>
      <c r="H24">
        <v>20.896000000000001</v>
      </c>
      <c r="K24">
        <v>818.87599999999998</v>
      </c>
      <c r="L24" s="2">
        <f t="shared" si="1"/>
        <v>382.23318399999994</v>
      </c>
      <c r="M24">
        <v>522.4</v>
      </c>
      <c r="N24">
        <v>511797.5</v>
      </c>
      <c r="O24" s="2">
        <f t="shared" si="2"/>
        <v>238895.74000000005</v>
      </c>
      <c r="P24">
        <v>0</v>
      </c>
      <c r="S24">
        <v>0</v>
      </c>
      <c r="T24">
        <v>0</v>
      </c>
    </row>
    <row r="25" spans="1:22">
      <c r="A25">
        <v>26</v>
      </c>
      <c r="B25">
        <v>0</v>
      </c>
      <c r="D25" t="s">
        <v>72</v>
      </c>
      <c r="E25">
        <v>545.11703129967714</v>
      </c>
      <c r="F25">
        <v>297616.10079911374</v>
      </c>
      <c r="G25" s="2">
        <f t="shared" si="0"/>
        <v>463.52298614056781</v>
      </c>
      <c r="H25">
        <v>17.994</v>
      </c>
      <c r="K25">
        <v>563.38599999999997</v>
      </c>
      <c r="L25" s="2">
        <f t="shared" si="1"/>
        <v>239.60196399999995</v>
      </c>
      <c r="M25">
        <v>467.84399999999999</v>
      </c>
      <c r="N25">
        <v>380848.93599999999</v>
      </c>
      <c r="O25" s="2">
        <f t="shared" si="2"/>
        <v>161970.92766399999</v>
      </c>
      <c r="P25">
        <v>0</v>
      </c>
      <c r="S25">
        <v>0</v>
      </c>
      <c r="T25">
        <v>0</v>
      </c>
    </row>
    <row r="26" spans="1:22">
      <c r="A26">
        <v>27</v>
      </c>
      <c r="B26">
        <v>0</v>
      </c>
      <c r="D26" t="s">
        <v>73</v>
      </c>
      <c r="E26">
        <v>545.62505278417291</v>
      </c>
      <c r="F26">
        <v>298133.78679301642</v>
      </c>
      <c r="G26" s="2">
        <f t="shared" si="0"/>
        <v>427.08856728492538</v>
      </c>
      <c r="H26">
        <v>19.04</v>
      </c>
      <c r="K26">
        <v>690.68799999999999</v>
      </c>
      <c r="L26" s="2">
        <f t="shared" si="1"/>
        <v>328.16640000000001</v>
      </c>
      <c r="M26">
        <v>514.08000000000004</v>
      </c>
      <c r="N26">
        <v>503511.55200000003</v>
      </c>
      <c r="O26" s="2">
        <f t="shared" si="2"/>
        <v>239233.30559999996</v>
      </c>
      <c r="P26">
        <v>0</v>
      </c>
      <c r="S26">
        <v>0</v>
      </c>
      <c r="T26">
        <v>0</v>
      </c>
    </row>
    <row r="27" spans="1:22">
      <c r="A27">
        <v>28</v>
      </c>
      <c r="B27">
        <v>0</v>
      </c>
      <c r="D27" t="s">
        <v>69</v>
      </c>
      <c r="E27">
        <v>546.57805072426561</v>
      </c>
      <c r="F27">
        <v>299170.74875248678</v>
      </c>
      <c r="G27" s="2">
        <f t="shared" si="0"/>
        <v>423.18321894889232</v>
      </c>
      <c r="H27">
        <v>18.754000000000001</v>
      </c>
      <c r="K27">
        <v>632.91800000000001</v>
      </c>
      <c r="L27" s="2">
        <f t="shared" si="1"/>
        <v>281.20548399999996</v>
      </c>
      <c r="M27">
        <v>525.11199999999997</v>
      </c>
      <c r="N27">
        <v>496207.712</v>
      </c>
      <c r="O27" s="2">
        <f t="shared" si="2"/>
        <v>220465.09945600003</v>
      </c>
      <c r="P27">
        <v>0</v>
      </c>
      <c r="S27">
        <v>0</v>
      </c>
      <c r="T27">
        <v>0</v>
      </c>
    </row>
    <row r="28" spans="1:22">
      <c r="A28">
        <v>29</v>
      </c>
      <c r="B28">
        <v>0</v>
      </c>
      <c r="D28" t="s">
        <v>41</v>
      </c>
      <c r="E28">
        <v>545.08636851325934</v>
      </c>
      <c r="F28">
        <v>297568.10247783392</v>
      </c>
      <c r="G28" s="2">
        <f t="shared" si="0"/>
        <v>448.95333886117442</v>
      </c>
      <c r="H28">
        <v>17.065999999999999</v>
      </c>
      <c r="K28">
        <v>493.99</v>
      </c>
      <c r="L28" s="2">
        <f t="shared" si="1"/>
        <v>202.74164400000006</v>
      </c>
      <c r="M28">
        <v>494.91399999999999</v>
      </c>
      <c r="N28">
        <v>415445.59</v>
      </c>
      <c r="O28" s="2">
        <f t="shared" si="2"/>
        <v>170505.72260400004</v>
      </c>
      <c r="P28">
        <v>0</v>
      </c>
      <c r="S28">
        <v>0</v>
      </c>
      <c r="T28">
        <v>0</v>
      </c>
    </row>
    <row r="29" spans="1:22">
      <c r="A29">
        <v>30</v>
      </c>
      <c r="B29">
        <v>0</v>
      </c>
      <c r="D29" t="s">
        <v>69</v>
      </c>
      <c r="E29">
        <v>543.69007308350126</v>
      </c>
      <c r="F29">
        <v>296097.52444279881</v>
      </c>
      <c r="G29" s="2">
        <f t="shared" si="0"/>
        <v>498.62887325586053</v>
      </c>
      <c r="H29">
        <v>17.71</v>
      </c>
      <c r="K29">
        <v>516.48599999999999</v>
      </c>
      <c r="L29" s="2">
        <f t="shared" si="1"/>
        <v>202.84189999999995</v>
      </c>
      <c r="M29">
        <v>531.29999999999995</v>
      </c>
      <c r="N29">
        <v>464837.4</v>
      </c>
      <c r="O29" s="2">
        <f t="shared" si="2"/>
        <v>182557.71000000008</v>
      </c>
      <c r="P29">
        <v>0</v>
      </c>
      <c r="S29">
        <v>0</v>
      </c>
      <c r="T29">
        <v>0</v>
      </c>
    </row>
    <row r="32" spans="1:22">
      <c r="A32" t="s">
        <v>0</v>
      </c>
      <c r="B32" t="s">
        <v>1</v>
      </c>
      <c r="C32" s="5" t="s">
        <v>2</v>
      </c>
      <c r="D32" t="s">
        <v>2</v>
      </c>
      <c r="E32" t="s">
        <v>35</v>
      </c>
      <c r="F32" t="s">
        <v>36</v>
      </c>
      <c r="G32" t="s">
        <v>37</v>
      </c>
      <c r="H32" t="s">
        <v>4</v>
      </c>
      <c r="K32" t="s">
        <v>5</v>
      </c>
      <c r="L32" t="s">
        <v>6</v>
      </c>
      <c r="M32" t="s">
        <v>11</v>
      </c>
      <c r="N32" t="s">
        <v>3</v>
      </c>
      <c r="P32" t="s">
        <v>38</v>
      </c>
      <c r="S32" t="s">
        <v>39</v>
      </c>
      <c r="T32" t="s">
        <v>7</v>
      </c>
      <c r="V32" t="s">
        <v>107</v>
      </c>
    </row>
    <row r="33" spans="1:20">
      <c r="A33">
        <v>3</v>
      </c>
      <c r="B33">
        <v>1</v>
      </c>
      <c r="D33" t="s">
        <v>79</v>
      </c>
      <c r="E33">
        <v>0</v>
      </c>
      <c r="F33">
        <v>0</v>
      </c>
      <c r="H33">
        <v>0</v>
      </c>
      <c r="K33">
        <v>0</v>
      </c>
      <c r="L33">
        <v>0</v>
      </c>
      <c r="M33">
        <v>0</v>
      </c>
      <c r="N33">
        <v>0</v>
      </c>
      <c r="P33">
        <v>0</v>
      </c>
      <c r="S33">
        <v>0</v>
      </c>
      <c r="T33">
        <v>0</v>
      </c>
    </row>
    <row r="34" spans="1:20">
      <c r="A34">
        <v>4</v>
      </c>
      <c r="B34">
        <v>0.99399999999999999</v>
      </c>
      <c r="D34" t="s">
        <v>80</v>
      </c>
      <c r="E34">
        <v>466.59379823070839</v>
      </c>
      <c r="F34">
        <v>217723.61502917399</v>
      </c>
      <c r="H34">
        <v>91</v>
      </c>
      <c r="K34">
        <v>10229.666666666666</v>
      </c>
      <c r="L34">
        <v>2922.9999999999991</v>
      </c>
      <c r="M34">
        <v>364</v>
      </c>
      <c r="N34">
        <v>163674.66666666666</v>
      </c>
      <c r="P34">
        <v>0</v>
      </c>
      <c r="S34">
        <v>0</v>
      </c>
      <c r="T34">
        <v>0</v>
      </c>
    </row>
    <row r="35" spans="1:20">
      <c r="A35">
        <v>5</v>
      </c>
      <c r="B35">
        <v>0.98599999999999999</v>
      </c>
      <c r="D35" t="s">
        <v>81</v>
      </c>
      <c r="E35">
        <v>463.17854577998986</v>
      </c>
      <c r="F35">
        <v>214577.01501821348</v>
      </c>
      <c r="H35">
        <v>352.85714285714283</v>
      </c>
      <c r="K35">
        <v>161250.57142857142</v>
      </c>
      <c r="L35">
        <v>42866.14285714287</v>
      </c>
      <c r="M35">
        <v>1690.7142857142858</v>
      </c>
      <c r="N35">
        <v>3585087.2857142859</v>
      </c>
      <c r="P35">
        <v>0</v>
      </c>
      <c r="S35">
        <v>0</v>
      </c>
      <c r="T35">
        <v>0</v>
      </c>
    </row>
    <row r="36" spans="1:20">
      <c r="A36">
        <v>6</v>
      </c>
      <c r="B36">
        <v>0.96799999999999997</v>
      </c>
      <c r="D36" t="s">
        <v>82</v>
      </c>
      <c r="E36">
        <v>462.24688085211403</v>
      </c>
      <c r="F36">
        <v>213736.99872149428</v>
      </c>
      <c r="H36">
        <v>371.3125</v>
      </c>
      <c r="K36">
        <v>186075.8125</v>
      </c>
      <c r="L36">
        <v>51416.362500000003</v>
      </c>
      <c r="M36">
        <v>2137.0625</v>
      </c>
      <c r="N36">
        <v>5880254.3125</v>
      </c>
      <c r="P36">
        <v>0</v>
      </c>
      <c r="S36">
        <v>0</v>
      </c>
      <c r="T36">
        <v>0</v>
      </c>
    </row>
    <row r="37" spans="1:20">
      <c r="A37">
        <v>7</v>
      </c>
      <c r="B37">
        <v>0.9</v>
      </c>
      <c r="D37" t="s">
        <v>83</v>
      </c>
      <c r="E37">
        <v>464.21466300717145</v>
      </c>
      <c r="F37">
        <v>215526.0626898199</v>
      </c>
      <c r="H37">
        <v>311.38</v>
      </c>
      <c r="K37">
        <v>126202.7</v>
      </c>
      <c r="L37">
        <v>29842.036326530611</v>
      </c>
      <c r="M37">
        <v>2116.6</v>
      </c>
      <c r="N37">
        <v>5639168.1200000001</v>
      </c>
      <c r="P37">
        <v>0</v>
      </c>
      <c r="S37">
        <v>0</v>
      </c>
      <c r="T37">
        <v>0</v>
      </c>
    </row>
    <row r="38" spans="1:20">
      <c r="A38">
        <v>8</v>
      </c>
      <c r="B38">
        <v>0.84399999999999997</v>
      </c>
      <c r="D38" t="s">
        <v>84</v>
      </c>
      <c r="E38">
        <v>463.45266283109231</v>
      </c>
      <c r="F38">
        <v>214833.21561805581</v>
      </c>
      <c r="H38">
        <v>362.55128205128204</v>
      </c>
      <c r="K38">
        <v>158932.29487179487</v>
      </c>
      <c r="L38">
        <v>27845.860972360981</v>
      </c>
      <c r="M38">
        <v>2881.8589743589741</v>
      </c>
      <c r="N38">
        <v>9946028.525641026</v>
      </c>
      <c r="P38">
        <v>0</v>
      </c>
      <c r="S38">
        <v>0</v>
      </c>
      <c r="T38">
        <v>0</v>
      </c>
    </row>
    <row r="39" spans="1:20">
      <c r="A39">
        <v>9</v>
      </c>
      <c r="B39">
        <v>0.75600000000000001</v>
      </c>
      <c r="D39" t="s">
        <v>85</v>
      </c>
      <c r="E39">
        <v>462.25562155546055</v>
      </c>
      <c r="F39">
        <v>213743.37986539261</v>
      </c>
      <c r="H39">
        <v>356.13934426229508</v>
      </c>
      <c r="K39">
        <v>165699.72950819673</v>
      </c>
      <c r="L39">
        <v>39185.691166508615</v>
      </c>
      <c r="M39">
        <v>3182.6065573770493</v>
      </c>
      <c r="N39">
        <v>13096391.163934426</v>
      </c>
      <c r="P39">
        <v>0</v>
      </c>
      <c r="S39">
        <v>0</v>
      </c>
      <c r="T39">
        <v>0</v>
      </c>
    </row>
    <row r="40" spans="1:20">
      <c r="A40">
        <v>10</v>
      </c>
      <c r="B40">
        <v>0.63600000000000001</v>
      </c>
      <c r="D40" t="s">
        <v>86</v>
      </c>
      <c r="E40">
        <v>462.37032544340173</v>
      </c>
      <c r="F40">
        <v>213834.44188713474</v>
      </c>
      <c r="H40">
        <v>370.25824175824175</v>
      </c>
      <c r="K40">
        <v>171525.24725274724</v>
      </c>
      <c r="L40">
        <v>34624.325207941227</v>
      </c>
      <c r="M40">
        <v>3677.7582417582416</v>
      </c>
      <c r="N40">
        <v>16771599.945054945</v>
      </c>
      <c r="P40">
        <v>0</v>
      </c>
      <c r="S40">
        <v>0</v>
      </c>
      <c r="T40">
        <v>0</v>
      </c>
    </row>
    <row r="41" spans="1:20">
      <c r="A41">
        <v>11</v>
      </c>
      <c r="B41">
        <v>0.54600000000000004</v>
      </c>
      <c r="D41" t="s">
        <v>87</v>
      </c>
      <c r="E41">
        <v>461.14219452850267</v>
      </c>
      <c r="F41">
        <v>212719.64965291863</v>
      </c>
      <c r="H41">
        <v>376.49339207048456</v>
      </c>
      <c r="K41">
        <v>178376.19383259912</v>
      </c>
      <c r="L41">
        <v>36790.994425168632</v>
      </c>
      <c r="M41">
        <v>4136.0792951541853</v>
      </c>
      <c r="N41">
        <v>21488670.713656388</v>
      </c>
      <c r="P41">
        <v>0</v>
      </c>
      <c r="S41">
        <v>0</v>
      </c>
      <c r="T41">
        <v>0</v>
      </c>
    </row>
    <row r="42" spans="1:20">
      <c r="A42">
        <v>12</v>
      </c>
      <c r="B42">
        <v>0.46</v>
      </c>
      <c r="D42" t="s">
        <v>88</v>
      </c>
      <c r="E42">
        <v>460.82571725528948</v>
      </c>
      <c r="F42">
        <v>212464.02455971867</v>
      </c>
      <c r="H42">
        <v>366.51481481481483</v>
      </c>
      <c r="K42">
        <v>169849.44814814813</v>
      </c>
      <c r="L42">
        <v>35648.369668181171</v>
      </c>
      <c r="M42">
        <v>4391.0555555555557</v>
      </c>
      <c r="N42">
        <v>24317607.877777778</v>
      </c>
      <c r="P42">
        <v>0</v>
      </c>
      <c r="S42">
        <v>0</v>
      </c>
      <c r="T42">
        <v>0</v>
      </c>
    </row>
    <row r="43" spans="1:20">
      <c r="A43">
        <v>13</v>
      </c>
      <c r="B43">
        <v>0.35799999999999998</v>
      </c>
      <c r="D43" t="s">
        <v>89</v>
      </c>
      <c r="E43">
        <v>459.87831721666203</v>
      </c>
      <c r="F43">
        <v>211581.60907266184</v>
      </c>
      <c r="H43">
        <v>350.89719626168227</v>
      </c>
      <c r="K43">
        <v>155882.8660436137</v>
      </c>
      <c r="L43">
        <v>32856.380023364465</v>
      </c>
      <c r="M43">
        <v>4553.065420560748</v>
      </c>
      <c r="N43">
        <v>26138542.934579439</v>
      </c>
      <c r="P43">
        <v>0</v>
      </c>
      <c r="S43">
        <v>0</v>
      </c>
      <c r="T43">
        <v>0</v>
      </c>
    </row>
    <row r="44" spans="1:20">
      <c r="A44">
        <v>14</v>
      </c>
      <c r="B44">
        <v>0.27200000000000002</v>
      </c>
      <c r="D44" t="s">
        <v>90</v>
      </c>
      <c r="E44">
        <v>460.01916136961688</v>
      </c>
      <c r="F44">
        <v>211720.31050599203</v>
      </c>
      <c r="H44">
        <v>353.51373626373629</v>
      </c>
      <c r="K44">
        <v>159469.94230769231</v>
      </c>
      <c r="L44">
        <v>34593.016339720874</v>
      </c>
      <c r="M44">
        <v>4947.9972527472528</v>
      </c>
      <c r="N44">
        <v>31230392.771978021</v>
      </c>
      <c r="P44">
        <v>0</v>
      </c>
      <c r="S44">
        <v>0</v>
      </c>
      <c r="T44">
        <v>0</v>
      </c>
    </row>
    <row r="45" spans="1:20">
      <c r="A45">
        <v>15</v>
      </c>
      <c r="B45">
        <v>0.24</v>
      </c>
      <c r="D45" t="s">
        <v>91</v>
      </c>
      <c r="E45">
        <v>460.86006285148824</v>
      </c>
      <c r="F45">
        <v>212479.57444253584</v>
      </c>
      <c r="H45">
        <v>348.88157894736844</v>
      </c>
      <c r="K45">
        <v>157783.93421052632</v>
      </c>
      <c r="L45">
        <v>36160.737918344668</v>
      </c>
      <c r="M45">
        <v>5227.3210526315788</v>
      </c>
      <c r="N45">
        <v>35346132.736842103</v>
      </c>
      <c r="P45">
        <v>0</v>
      </c>
      <c r="S45">
        <v>0</v>
      </c>
      <c r="T45">
        <v>0</v>
      </c>
    </row>
    <row r="46" spans="1:20">
      <c r="A46">
        <v>16</v>
      </c>
      <c r="B46">
        <v>0.154</v>
      </c>
      <c r="D46" t="s">
        <v>92</v>
      </c>
      <c r="E46">
        <v>460.90291902341107</v>
      </c>
      <c r="F46">
        <v>212502.80006064638</v>
      </c>
      <c r="H46">
        <v>351.63120567375887</v>
      </c>
      <c r="K46">
        <v>157124.5768321513</v>
      </c>
      <c r="L46">
        <v>33559.408692144796</v>
      </c>
      <c r="M46">
        <v>5623.8557919621753</v>
      </c>
      <c r="N46">
        <v>40159201.491725765</v>
      </c>
      <c r="P46">
        <v>0</v>
      </c>
      <c r="S46">
        <v>0</v>
      </c>
      <c r="T46">
        <v>0</v>
      </c>
    </row>
    <row r="47" spans="1:20">
      <c r="A47">
        <v>17</v>
      </c>
      <c r="B47">
        <v>0.126</v>
      </c>
      <c r="D47" t="s">
        <v>93</v>
      </c>
      <c r="E47">
        <v>460.28172462763041</v>
      </c>
      <c r="F47">
        <v>211950.36876493809</v>
      </c>
      <c r="H47">
        <v>324.08695652173913</v>
      </c>
      <c r="K47">
        <v>138203.93135011441</v>
      </c>
      <c r="L47">
        <v>33247.657558835257</v>
      </c>
      <c r="M47">
        <v>5508.5926773455376</v>
      </c>
      <c r="N47">
        <v>39917276.812356979</v>
      </c>
      <c r="P47">
        <v>0</v>
      </c>
      <c r="S47">
        <v>0</v>
      </c>
      <c r="T47">
        <v>0</v>
      </c>
    </row>
    <row r="48" spans="1:20">
      <c r="A48">
        <v>18</v>
      </c>
      <c r="B48">
        <v>8.4000000000000005E-2</v>
      </c>
      <c r="D48" t="s">
        <v>94</v>
      </c>
      <c r="E48">
        <v>460.05736910845695</v>
      </c>
      <c r="F48">
        <v>211732.56307820335</v>
      </c>
      <c r="H48">
        <v>302.21397379912662</v>
      </c>
      <c r="K48">
        <v>117834.16593886462</v>
      </c>
      <c r="L48">
        <v>26558.868775859275</v>
      </c>
      <c r="M48">
        <v>5439.2838427947599</v>
      </c>
      <c r="N48">
        <v>38160310.930131003</v>
      </c>
      <c r="P48">
        <v>0</v>
      </c>
      <c r="S48">
        <v>0</v>
      </c>
      <c r="T48">
        <v>0</v>
      </c>
    </row>
    <row r="49" spans="1:22">
      <c r="A49">
        <v>19</v>
      </c>
      <c r="B49">
        <v>7.8E-2</v>
      </c>
      <c r="D49" t="s">
        <v>95</v>
      </c>
      <c r="E49">
        <v>459.75240880619702</v>
      </c>
      <c r="F49">
        <v>211460.97125658151</v>
      </c>
      <c r="H49">
        <v>317.52928416485901</v>
      </c>
      <c r="K49">
        <v>128057.13882863341</v>
      </c>
      <c r="L49">
        <v>27291.493162312556</v>
      </c>
      <c r="M49">
        <v>6032.9414316702823</v>
      </c>
      <c r="N49">
        <v>46224902.013015181</v>
      </c>
      <c r="P49">
        <v>0</v>
      </c>
      <c r="S49">
        <v>0</v>
      </c>
      <c r="T49">
        <v>0</v>
      </c>
    </row>
    <row r="50" spans="1:22">
      <c r="A50">
        <v>20</v>
      </c>
      <c r="B50">
        <v>6.2E-2</v>
      </c>
      <c r="D50" t="s">
        <v>96</v>
      </c>
      <c r="E50">
        <v>458.39347740836934</v>
      </c>
      <c r="F50">
        <v>210231.12966096282</v>
      </c>
      <c r="H50">
        <v>291.61833688699363</v>
      </c>
      <c r="K50">
        <v>110295.41791044777</v>
      </c>
      <c r="L50">
        <v>25308.125389535828</v>
      </c>
      <c r="M50">
        <v>5832.2281449893389</v>
      </c>
      <c r="N50">
        <v>44113664.11727079</v>
      </c>
      <c r="P50">
        <v>0</v>
      </c>
      <c r="S50">
        <v>0</v>
      </c>
      <c r="T50">
        <v>0</v>
      </c>
    </row>
    <row r="51" spans="1:22">
      <c r="A51">
        <v>21</v>
      </c>
      <c r="B51">
        <v>0.05</v>
      </c>
      <c r="D51" t="s">
        <v>97</v>
      </c>
      <c r="E51">
        <v>458.85370100786429</v>
      </c>
      <c r="F51">
        <v>210659.49909076813</v>
      </c>
      <c r="H51">
        <v>299.25684210526316</v>
      </c>
      <c r="K51">
        <v>115325.51368421053</v>
      </c>
      <c r="L51">
        <v>25825.225032200753</v>
      </c>
      <c r="M51">
        <v>6284.185263157895</v>
      </c>
      <c r="N51">
        <v>50851111.115789473</v>
      </c>
      <c r="P51">
        <v>0</v>
      </c>
      <c r="S51">
        <v>0</v>
      </c>
      <c r="T51">
        <v>0</v>
      </c>
    </row>
    <row r="52" spans="1:22">
      <c r="A52">
        <v>22</v>
      </c>
      <c r="B52">
        <v>2.4E-2</v>
      </c>
      <c r="D52" t="s">
        <v>98</v>
      </c>
      <c r="E52">
        <v>459.92973336698333</v>
      </c>
      <c r="F52">
        <v>211625.53441939465</v>
      </c>
      <c r="H52">
        <v>262.37909836065575</v>
      </c>
      <c r="K52">
        <v>91713.022540983613</v>
      </c>
      <c r="L52">
        <v>22917.192744975935</v>
      </c>
      <c r="M52">
        <v>5772.1475409836066</v>
      </c>
      <c r="N52">
        <v>44381005.602459013</v>
      </c>
      <c r="P52">
        <v>0</v>
      </c>
      <c r="S52">
        <v>0</v>
      </c>
      <c r="T52">
        <v>0</v>
      </c>
    </row>
    <row r="53" spans="1:22">
      <c r="A53">
        <v>23</v>
      </c>
      <c r="B53">
        <v>2.8000000000000001E-2</v>
      </c>
      <c r="D53" t="s">
        <v>99</v>
      </c>
      <c r="E53">
        <v>459.89929719204503</v>
      </c>
      <c r="F53">
        <v>211599.66390188548</v>
      </c>
      <c r="H53">
        <v>264.96296296296299</v>
      </c>
      <c r="K53">
        <v>91943.238683127565</v>
      </c>
      <c r="L53">
        <v>21782.687285223346</v>
      </c>
      <c r="M53">
        <v>6094.1358024691363</v>
      </c>
      <c r="N53">
        <v>48637580.127572015</v>
      </c>
      <c r="P53">
        <v>0</v>
      </c>
      <c r="S53">
        <v>0</v>
      </c>
      <c r="T53">
        <v>0</v>
      </c>
    </row>
    <row r="54" spans="1:22">
      <c r="A54">
        <v>24</v>
      </c>
      <c r="B54">
        <v>1.4E-2</v>
      </c>
      <c r="D54" t="s">
        <v>100</v>
      </c>
      <c r="E54">
        <v>458.67458609516734</v>
      </c>
      <c r="F54">
        <v>210505.22778232989</v>
      </c>
      <c r="H54">
        <v>265.53955375253548</v>
      </c>
      <c r="K54">
        <v>91426.756592292091</v>
      </c>
      <c r="L54">
        <v>20958.013168093152</v>
      </c>
      <c r="M54">
        <v>6372.9432048681538</v>
      </c>
      <c r="N54">
        <v>52661542.793103449</v>
      </c>
      <c r="P54">
        <v>0</v>
      </c>
      <c r="S54">
        <v>0</v>
      </c>
      <c r="T54">
        <v>0</v>
      </c>
    </row>
    <row r="55" spans="1:22">
      <c r="A55">
        <v>25</v>
      </c>
      <c r="B55">
        <v>1.6E-2</v>
      </c>
      <c r="D55" t="s">
        <v>101</v>
      </c>
      <c r="E55">
        <v>459.03474529831192</v>
      </c>
      <c r="F55">
        <v>210807.96808233781</v>
      </c>
      <c r="H55">
        <v>248.60975609756099</v>
      </c>
      <c r="K55">
        <v>79187.638211382116</v>
      </c>
      <c r="L55">
        <v>17416.226218270327</v>
      </c>
      <c r="M55">
        <v>6215.2317073170734</v>
      </c>
      <c r="N55">
        <v>49491736.117886178</v>
      </c>
      <c r="P55">
        <v>0</v>
      </c>
      <c r="S55">
        <v>0</v>
      </c>
      <c r="T55">
        <v>0</v>
      </c>
    </row>
    <row r="56" spans="1:22">
      <c r="A56">
        <v>26</v>
      </c>
      <c r="B56">
        <v>8.0000000000000002E-3</v>
      </c>
      <c r="D56" t="s">
        <v>102</v>
      </c>
      <c r="E56">
        <v>458.41347459582113</v>
      </c>
      <c r="F56">
        <v>210246.74586768693</v>
      </c>
      <c r="H56">
        <v>250.83266129032259</v>
      </c>
      <c r="K56">
        <v>80708.586693548394</v>
      </c>
      <c r="L56">
        <v>17827.50527451939</v>
      </c>
      <c r="M56">
        <v>6521.6451612903229</v>
      </c>
      <c r="N56">
        <v>54558841.584677421</v>
      </c>
      <c r="P56">
        <v>0</v>
      </c>
      <c r="S56">
        <v>0</v>
      </c>
      <c r="T56">
        <v>0</v>
      </c>
    </row>
    <row r="57" spans="1:22">
      <c r="A57">
        <v>27</v>
      </c>
      <c r="B57">
        <v>0.01</v>
      </c>
      <c r="D57" t="s">
        <v>103</v>
      </c>
      <c r="E57">
        <v>458.92227771136464</v>
      </c>
      <c r="F57">
        <v>210724.40734093438</v>
      </c>
      <c r="H57">
        <v>233.56363636363636</v>
      </c>
      <c r="K57">
        <v>68988.541414141408</v>
      </c>
      <c r="L57">
        <v>14465.793006993001</v>
      </c>
      <c r="M57">
        <v>6306.2181818181816</v>
      </c>
      <c r="N57">
        <v>50292646.690909088</v>
      </c>
      <c r="P57">
        <v>0</v>
      </c>
      <c r="S57">
        <v>0</v>
      </c>
      <c r="T57">
        <v>0</v>
      </c>
    </row>
    <row r="58" spans="1:22">
      <c r="A58">
        <v>28</v>
      </c>
      <c r="B58">
        <v>6.0000000000000001E-3</v>
      </c>
      <c r="D58" t="s">
        <v>104</v>
      </c>
      <c r="E58">
        <v>457.47202190561876</v>
      </c>
      <c r="F58">
        <v>209398.22683757657</v>
      </c>
      <c r="H58">
        <v>228.35412474849093</v>
      </c>
      <c r="K58">
        <v>66070.800804828978</v>
      </c>
      <c r="L58">
        <v>13953.269504121514</v>
      </c>
      <c r="M58">
        <v>6393.9114688128775</v>
      </c>
      <c r="N58">
        <v>51799300.060362175</v>
      </c>
      <c r="P58">
        <v>0</v>
      </c>
      <c r="S58">
        <v>0</v>
      </c>
      <c r="T58">
        <v>0</v>
      </c>
    </row>
    <row r="59" spans="1:22">
      <c r="A59">
        <v>29</v>
      </c>
      <c r="B59">
        <v>0</v>
      </c>
      <c r="D59" t="s">
        <v>105</v>
      </c>
      <c r="E59">
        <v>458.66160765861991</v>
      </c>
      <c r="F59">
        <v>210472.61225146867</v>
      </c>
      <c r="H59">
        <v>227.364</v>
      </c>
      <c r="K59">
        <v>65581.240000000005</v>
      </c>
      <c r="L59">
        <v>13914.680865731467</v>
      </c>
      <c r="M59">
        <v>6593.5540000000001</v>
      </c>
      <c r="N59">
        <v>55153740.017999999</v>
      </c>
      <c r="P59">
        <v>0</v>
      </c>
      <c r="S59">
        <v>0</v>
      </c>
      <c r="T59">
        <v>0</v>
      </c>
    </row>
    <row r="60" spans="1:22">
      <c r="A60">
        <v>30</v>
      </c>
      <c r="B60">
        <v>0</v>
      </c>
      <c r="D60" t="s">
        <v>106</v>
      </c>
      <c r="E60">
        <v>458.47137012525678</v>
      </c>
      <c r="F60">
        <v>210319.79247251095</v>
      </c>
      <c r="H60">
        <v>218.084</v>
      </c>
      <c r="K60">
        <v>62448.5</v>
      </c>
      <c r="L60">
        <v>14917.704352705408</v>
      </c>
      <c r="M60">
        <v>6542.51</v>
      </c>
      <c r="N60">
        <v>56203195.821999997</v>
      </c>
      <c r="P60">
        <v>0</v>
      </c>
      <c r="S60">
        <v>0</v>
      </c>
      <c r="T60">
        <v>0</v>
      </c>
    </row>
    <row r="63" spans="1:22">
      <c r="A63" t="s">
        <v>0</v>
      </c>
      <c r="B63" t="s">
        <v>1</v>
      </c>
      <c r="C63" s="5" t="s">
        <v>2</v>
      </c>
      <c r="D63" t="s">
        <v>2</v>
      </c>
      <c r="E63" t="s">
        <v>35</v>
      </c>
      <c r="F63" t="s">
        <v>36</v>
      </c>
      <c r="G63" t="s">
        <v>37</v>
      </c>
      <c r="H63" t="s">
        <v>4</v>
      </c>
      <c r="K63" t="s">
        <v>5</v>
      </c>
      <c r="L63" t="s">
        <v>6</v>
      </c>
      <c r="M63" t="s">
        <v>11</v>
      </c>
      <c r="N63" t="s">
        <v>3</v>
      </c>
      <c r="P63" t="s">
        <v>38</v>
      </c>
      <c r="S63" t="s">
        <v>39</v>
      </c>
      <c r="T63" t="s">
        <v>7</v>
      </c>
      <c r="V63" t="s">
        <v>135</v>
      </c>
    </row>
    <row r="64" spans="1:22">
      <c r="A64">
        <v>3</v>
      </c>
      <c r="B64">
        <v>1</v>
      </c>
      <c r="D64" t="s">
        <v>79</v>
      </c>
      <c r="E64">
        <v>0</v>
      </c>
      <c r="F64">
        <v>0</v>
      </c>
      <c r="H64">
        <v>0</v>
      </c>
      <c r="K64">
        <v>0</v>
      </c>
      <c r="L64">
        <v>0</v>
      </c>
      <c r="M64">
        <v>0</v>
      </c>
      <c r="N64">
        <v>0</v>
      </c>
      <c r="P64">
        <v>0</v>
      </c>
      <c r="S64">
        <v>0</v>
      </c>
      <c r="T64">
        <v>0</v>
      </c>
    </row>
    <row r="65" spans="1:20">
      <c r="A65">
        <v>4</v>
      </c>
      <c r="B65">
        <v>0.99399999999999999</v>
      </c>
      <c r="D65" t="s">
        <v>108</v>
      </c>
      <c r="E65">
        <v>463.55737614206868</v>
      </c>
      <c r="F65">
        <v>214913.59730778876</v>
      </c>
      <c r="H65">
        <v>104.33333333333333</v>
      </c>
      <c r="K65">
        <v>11222.333333333334</v>
      </c>
      <c r="L65">
        <v>505.33333333333576</v>
      </c>
      <c r="M65">
        <v>417.33333333333331</v>
      </c>
      <c r="N65">
        <v>179557.33333333334</v>
      </c>
      <c r="P65">
        <v>0</v>
      </c>
      <c r="S65">
        <v>0</v>
      </c>
      <c r="T65">
        <v>0</v>
      </c>
    </row>
    <row r="66" spans="1:20">
      <c r="A66">
        <v>5</v>
      </c>
      <c r="B66">
        <v>0.98799999999999999</v>
      </c>
      <c r="D66" t="s">
        <v>109</v>
      </c>
      <c r="E66">
        <v>460.94919569526047</v>
      </c>
      <c r="F66">
        <v>212595.84804297925</v>
      </c>
      <c r="H66">
        <v>259.33333333333331</v>
      </c>
      <c r="K66">
        <v>72245.333333333328</v>
      </c>
      <c r="L66">
        <v>5989.8666666666722</v>
      </c>
      <c r="M66">
        <v>1293.5</v>
      </c>
      <c r="N66">
        <v>1796250.5</v>
      </c>
      <c r="P66">
        <v>0</v>
      </c>
      <c r="S66">
        <v>0</v>
      </c>
      <c r="T66">
        <v>0</v>
      </c>
    </row>
    <row r="67" spans="1:20">
      <c r="A67">
        <v>6</v>
      </c>
      <c r="B67">
        <v>0.96399999999999997</v>
      </c>
      <c r="D67" t="s">
        <v>110</v>
      </c>
      <c r="E67">
        <v>465.27625617468556</v>
      </c>
      <c r="F67">
        <v>216501.78440192534</v>
      </c>
      <c r="H67">
        <v>301</v>
      </c>
      <c r="K67">
        <v>123227.44444444444</v>
      </c>
      <c r="L67">
        <v>34545.647058823524</v>
      </c>
      <c r="M67">
        <v>1788.0555555555557</v>
      </c>
      <c r="N67">
        <v>4317391.055555556</v>
      </c>
      <c r="P67">
        <v>0</v>
      </c>
      <c r="S67">
        <v>0</v>
      </c>
      <c r="T67">
        <v>0</v>
      </c>
    </row>
    <row r="68" spans="1:20">
      <c r="A68">
        <v>7</v>
      </c>
      <c r="B68">
        <v>0.91800000000000004</v>
      </c>
      <c r="D68" t="s">
        <v>111</v>
      </c>
      <c r="E68">
        <v>461.44202025717033</v>
      </c>
      <c r="F68">
        <v>212998.39219642716</v>
      </c>
      <c r="H68">
        <v>329.4390243902439</v>
      </c>
      <c r="K68">
        <v>136924.60975609755</v>
      </c>
      <c r="L68">
        <v>29104.402439024379</v>
      </c>
      <c r="M68">
        <v>2297.0731707317073</v>
      </c>
      <c r="N68">
        <v>6639345.2682926832</v>
      </c>
      <c r="P68">
        <v>0</v>
      </c>
      <c r="S68">
        <v>0</v>
      </c>
      <c r="T68">
        <v>0</v>
      </c>
    </row>
    <row r="69" spans="1:20">
      <c r="A69">
        <v>8</v>
      </c>
      <c r="B69">
        <v>0.85399999999999998</v>
      </c>
      <c r="D69" t="s">
        <v>112</v>
      </c>
      <c r="E69">
        <v>463.30738085807269</v>
      </c>
      <c r="F69">
        <v>214698.5230909434</v>
      </c>
      <c r="H69">
        <v>364.21917808219177</v>
      </c>
      <c r="K69">
        <v>166340.63013698629</v>
      </c>
      <c r="L69">
        <v>34152.867960426178</v>
      </c>
      <c r="M69">
        <v>2899.2328767123286</v>
      </c>
      <c r="N69">
        <v>10480302.712328767</v>
      </c>
      <c r="P69">
        <v>0</v>
      </c>
      <c r="S69">
        <v>0</v>
      </c>
      <c r="T69">
        <v>0</v>
      </c>
    </row>
    <row r="70" spans="1:20">
      <c r="A70">
        <v>9</v>
      </c>
      <c r="B70">
        <v>0.77</v>
      </c>
      <c r="D70" t="s">
        <v>113</v>
      </c>
      <c r="E70">
        <v>460.66931580974102</v>
      </c>
      <c r="F70">
        <v>212283.01343907128</v>
      </c>
      <c r="H70">
        <v>393.73043478260871</v>
      </c>
      <c r="K70">
        <v>206290.47826086957</v>
      </c>
      <c r="L70">
        <v>51716.531960335611</v>
      </c>
      <c r="M70">
        <v>3473.7391304347825</v>
      </c>
      <c r="N70">
        <v>15462557.373913044</v>
      </c>
      <c r="P70">
        <v>0</v>
      </c>
      <c r="S70">
        <v>0</v>
      </c>
      <c r="T70">
        <v>0</v>
      </c>
    </row>
    <row r="71" spans="1:20">
      <c r="A71">
        <v>10</v>
      </c>
      <c r="B71">
        <v>0.68400000000000005</v>
      </c>
      <c r="D71" t="s">
        <v>114</v>
      </c>
      <c r="E71">
        <v>461.10126114842421</v>
      </c>
      <c r="F71">
        <v>212677.80735188053</v>
      </c>
      <c r="H71">
        <v>384.07594936708858</v>
      </c>
      <c r="K71">
        <v>188517.51898734178</v>
      </c>
      <c r="L71">
        <v>41264.350882850951</v>
      </c>
      <c r="M71">
        <v>3813.0569620253164</v>
      </c>
      <c r="N71">
        <v>18409334.639240507</v>
      </c>
      <c r="P71">
        <v>0</v>
      </c>
      <c r="S71">
        <v>0</v>
      </c>
      <c r="T71">
        <v>0</v>
      </c>
    </row>
    <row r="72" spans="1:20">
      <c r="A72">
        <v>11</v>
      </c>
      <c r="B72">
        <v>0.57599999999999996</v>
      </c>
      <c r="D72" t="s">
        <v>115</v>
      </c>
      <c r="E72">
        <v>461.66379323334979</v>
      </c>
      <c r="F72">
        <v>213198.41505098107</v>
      </c>
      <c r="H72">
        <v>373.04716981132077</v>
      </c>
      <c r="K72">
        <v>178167.43396226416</v>
      </c>
      <c r="L72">
        <v>39188.092551193768</v>
      </c>
      <c r="M72">
        <v>4090.2216981132074</v>
      </c>
      <c r="N72">
        <v>21286989.71226415</v>
      </c>
      <c r="P72">
        <v>0</v>
      </c>
      <c r="S72">
        <v>0</v>
      </c>
      <c r="T72">
        <v>0</v>
      </c>
    </row>
    <row r="73" spans="1:20">
      <c r="A73">
        <v>12</v>
      </c>
      <c r="B73">
        <v>0.46400000000000002</v>
      </c>
      <c r="D73" t="s">
        <v>116</v>
      </c>
      <c r="E73">
        <v>461.59253576761239</v>
      </c>
      <c r="F73">
        <v>213138.61946135215</v>
      </c>
      <c r="H73">
        <v>413.74253731343282</v>
      </c>
      <c r="K73">
        <v>220631.04850746269</v>
      </c>
      <c r="L73">
        <v>49633.360430991132</v>
      </c>
      <c r="M73">
        <v>4941.7350746268658</v>
      </c>
      <c r="N73">
        <v>31242547.25</v>
      </c>
      <c r="P73">
        <v>0</v>
      </c>
      <c r="S73">
        <v>0</v>
      </c>
      <c r="T73">
        <v>0</v>
      </c>
    </row>
    <row r="74" spans="1:20">
      <c r="A74">
        <v>13</v>
      </c>
      <c r="B74">
        <v>0.36199999999999999</v>
      </c>
      <c r="D74" t="s">
        <v>117</v>
      </c>
      <c r="E74">
        <v>460.93504119007042</v>
      </c>
      <c r="F74">
        <v>212537.04838247105</v>
      </c>
      <c r="H74">
        <v>382.30721003134795</v>
      </c>
      <c r="K74">
        <v>198950.8777429467</v>
      </c>
      <c r="L74">
        <v>52958.08771514758</v>
      </c>
      <c r="M74">
        <v>4938.235109717868</v>
      </c>
      <c r="N74">
        <v>32594527.131661441</v>
      </c>
      <c r="P74">
        <v>0</v>
      </c>
      <c r="S74">
        <v>0</v>
      </c>
      <c r="T74">
        <v>0</v>
      </c>
    </row>
    <row r="75" spans="1:20">
      <c r="A75">
        <v>14</v>
      </c>
      <c r="B75">
        <v>0.3</v>
      </c>
      <c r="D75" t="s">
        <v>118</v>
      </c>
      <c r="E75">
        <v>460.87314128621199</v>
      </c>
      <c r="F75">
        <v>212494.96162837272</v>
      </c>
      <c r="H75">
        <v>353.65428571428572</v>
      </c>
      <c r="K75">
        <v>165706.91714285716</v>
      </c>
      <c r="L75">
        <v>40751.997617683191</v>
      </c>
      <c r="M75">
        <v>4936.1885714285718</v>
      </c>
      <c r="N75">
        <v>32048270.525714286</v>
      </c>
      <c r="P75">
        <v>0</v>
      </c>
      <c r="S75">
        <v>0</v>
      </c>
      <c r="T75">
        <v>0</v>
      </c>
    </row>
    <row r="76" spans="1:20">
      <c r="A76">
        <v>15</v>
      </c>
      <c r="B76">
        <v>0.23200000000000001</v>
      </c>
      <c r="D76" t="s">
        <v>119</v>
      </c>
      <c r="E76">
        <v>460.55164595885361</v>
      </c>
      <c r="F76">
        <v>212189.59994090232</v>
      </c>
      <c r="H76">
        <v>356.75</v>
      </c>
      <c r="K76">
        <v>164828.97916666666</v>
      </c>
      <c r="L76">
        <v>37656.480417754559</v>
      </c>
      <c r="M76">
        <v>5345.966145833333</v>
      </c>
      <c r="N76">
        <v>36932912.9765625</v>
      </c>
      <c r="P76">
        <v>0</v>
      </c>
      <c r="S76">
        <v>0</v>
      </c>
      <c r="T76">
        <v>0</v>
      </c>
    </row>
    <row r="77" spans="1:20">
      <c r="A77">
        <v>16</v>
      </c>
      <c r="B77">
        <v>0.17</v>
      </c>
      <c r="D77" t="s">
        <v>120</v>
      </c>
      <c r="E77">
        <v>459.93342671343305</v>
      </c>
      <c r="F77">
        <v>211630.74871051664</v>
      </c>
      <c r="H77">
        <v>351.40963855421688</v>
      </c>
      <c r="K77">
        <v>169750.6048192771</v>
      </c>
      <c r="L77">
        <v>46373.614399627477</v>
      </c>
      <c r="M77">
        <v>5613.1373493975907</v>
      </c>
      <c r="N77">
        <v>43028827.961445786</v>
      </c>
      <c r="P77">
        <v>0</v>
      </c>
      <c r="S77">
        <v>0</v>
      </c>
      <c r="T77">
        <v>0</v>
      </c>
    </row>
    <row r="78" spans="1:20">
      <c r="A78">
        <v>17</v>
      </c>
      <c r="B78">
        <v>0.13400000000000001</v>
      </c>
      <c r="D78" t="s">
        <v>121</v>
      </c>
      <c r="E78">
        <v>460.53617510443553</v>
      </c>
      <c r="F78">
        <v>212184.2783450956</v>
      </c>
      <c r="H78">
        <v>327.52655889145495</v>
      </c>
      <c r="K78">
        <v>143237.10161662818</v>
      </c>
      <c r="L78">
        <v>36046.703575399886</v>
      </c>
      <c r="M78">
        <v>5564.4157043879904</v>
      </c>
      <c r="N78">
        <v>41276585.163972288</v>
      </c>
      <c r="P78">
        <v>0</v>
      </c>
      <c r="S78">
        <v>0</v>
      </c>
      <c r="T78">
        <v>0</v>
      </c>
    </row>
    <row r="79" spans="1:20">
      <c r="A79">
        <v>18</v>
      </c>
      <c r="B79">
        <v>8.4000000000000005E-2</v>
      </c>
      <c r="D79" t="s">
        <v>122</v>
      </c>
      <c r="E79">
        <v>460.20342999206571</v>
      </c>
      <c r="F79">
        <v>211862.23792227972</v>
      </c>
      <c r="H79">
        <v>324.53275109170306</v>
      </c>
      <c r="K79">
        <v>143574.13537117903</v>
      </c>
      <c r="L79">
        <v>38336.332623049493</v>
      </c>
      <c r="M79">
        <v>5830.0502183406115</v>
      </c>
      <c r="N79">
        <v>45926028.495633185</v>
      </c>
      <c r="P79">
        <v>0</v>
      </c>
      <c r="S79">
        <v>0</v>
      </c>
      <c r="T79">
        <v>0</v>
      </c>
    </row>
    <row r="80" spans="1:20">
      <c r="A80">
        <v>19</v>
      </c>
      <c r="B80">
        <v>6.4000000000000001E-2</v>
      </c>
      <c r="D80" t="s">
        <v>123</v>
      </c>
      <c r="E80">
        <v>460.09552369666801</v>
      </c>
      <c r="F80">
        <v>211790.52364328274</v>
      </c>
      <c r="H80">
        <v>320.35683760683759</v>
      </c>
      <c r="K80">
        <v>142609.32692307694</v>
      </c>
      <c r="L80">
        <v>40066.435563425417</v>
      </c>
      <c r="M80">
        <v>6078.5256410256407</v>
      </c>
      <c r="N80">
        <v>51063515.867521368</v>
      </c>
      <c r="P80">
        <v>0</v>
      </c>
      <c r="S80">
        <v>0</v>
      </c>
      <c r="T80">
        <v>0</v>
      </c>
    </row>
    <row r="81" spans="1:22">
      <c r="A81">
        <v>20</v>
      </c>
      <c r="B81">
        <v>4.5999999999999999E-2</v>
      </c>
      <c r="D81" t="s">
        <v>124</v>
      </c>
      <c r="E81">
        <v>459.23295835749917</v>
      </c>
      <c r="F81">
        <v>210988.42160001752</v>
      </c>
      <c r="H81">
        <v>312.76310272536688</v>
      </c>
      <c r="K81">
        <v>131028.99790356394</v>
      </c>
      <c r="L81">
        <v>33278.004686151187</v>
      </c>
      <c r="M81">
        <v>6253.5492662473798</v>
      </c>
      <c r="N81">
        <v>52333355.570230611</v>
      </c>
      <c r="P81">
        <v>0</v>
      </c>
      <c r="S81">
        <v>0</v>
      </c>
      <c r="T81">
        <v>0</v>
      </c>
    </row>
    <row r="82" spans="1:22">
      <c r="A82">
        <v>21</v>
      </c>
      <c r="B82">
        <v>2.5999999999999999E-2</v>
      </c>
      <c r="D82" t="s">
        <v>125</v>
      </c>
      <c r="E82">
        <v>458.82575023141965</v>
      </c>
      <c r="F82">
        <v>210613.58223326964</v>
      </c>
      <c r="H82">
        <v>300.76796714579058</v>
      </c>
      <c r="K82">
        <v>120376.22176591375</v>
      </c>
      <c r="L82">
        <v>29976.404897710836</v>
      </c>
      <c r="M82">
        <v>6312.0780287474336</v>
      </c>
      <c r="N82">
        <v>52883180.907597534</v>
      </c>
      <c r="P82">
        <v>0</v>
      </c>
      <c r="S82">
        <v>0</v>
      </c>
      <c r="T82">
        <v>0</v>
      </c>
    </row>
    <row r="83" spans="1:22">
      <c r="A83">
        <v>22</v>
      </c>
      <c r="B83">
        <v>2.1999999999999999E-2</v>
      </c>
      <c r="D83" t="s">
        <v>126</v>
      </c>
      <c r="E83">
        <v>459.42031310933237</v>
      </c>
      <c r="F83">
        <v>211159.83892991094</v>
      </c>
      <c r="H83">
        <v>274.77300613496931</v>
      </c>
      <c r="K83">
        <v>102667.63190184049</v>
      </c>
      <c r="L83">
        <v>27223.097958362676</v>
      </c>
      <c r="M83">
        <v>6042.5623721881393</v>
      </c>
      <c r="N83">
        <v>49557201.707566462</v>
      </c>
      <c r="P83">
        <v>0</v>
      </c>
      <c r="S83">
        <v>0</v>
      </c>
      <c r="T83">
        <v>0</v>
      </c>
    </row>
    <row r="84" spans="1:22">
      <c r="A84">
        <v>23</v>
      </c>
      <c r="B84">
        <v>2.8000000000000001E-2</v>
      </c>
      <c r="D84" t="s">
        <v>127</v>
      </c>
      <c r="E84">
        <v>458.75473501281908</v>
      </c>
      <c r="F84">
        <v>210557.78862967622</v>
      </c>
      <c r="H84">
        <v>268.96707818930042</v>
      </c>
      <c r="K84">
        <v>98002.794238683127</v>
      </c>
      <c r="L84">
        <v>25712.411285053662</v>
      </c>
      <c r="M84">
        <v>6173.5452674897124</v>
      </c>
      <c r="N84">
        <v>50976231.088477366</v>
      </c>
      <c r="P84">
        <v>0</v>
      </c>
      <c r="S84">
        <v>0</v>
      </c>
      <c r="T84">
        <v>0</v>
      </c>
    </row>
    <row r="85" spans="1:22">
      <c r="A85">
        <v>24</v>
      </c>
      <c r="B85">
        <v>8.0000000000000002E-3</v>
      </c>
      <c r="D85" t="s">
        <v>128</v>
      </c>
      <c r="E85">
        <v>458.95746026505844</v>
      </c>
      <c r="F85">
        <v>210747.51577871019</v>
      </c>
      <c r="H85">
        <v>273.48185483870969</v>
      </c>
      <c r="K85">
        <v>105725.23185483871</v>
      </c>
      <c r="L85">
        <v>30995.397649885952</v>
      </c>
      <c r="M85">
        <v>6561.9758064516127</v>
      </c>
      <c r="N85">
        <v>60803538.596774191</v>
      </c>
      <c r="P85">
        <v>0</v>
      </c>
      <c r="S85">
        <v>0</v>
      </c>
      <c r="T85">
        <v>0</v>
      </c>
    </row>
    <row r="86" spans="1:22">
      <c r="A86">
        <v>25</v>
      </c>
      <c r="B86">
        <v>6.0000000000000001E-3</v>
      </c>
      <c r="D86" t="s">
        <v>129</v>
      </c>
      <c r="E86">
        <v>457.81316873628504</v>
      </c>
      <c r="F86">
        <v>209707.3947242398</v>
      </c>
      <c r="H86">
        <v>244.30382293762577</v>
      </c>
      <c r="K86">
        <v>84427.10060362173</v>
      </c>
      <c r="L86">
        <v>24792.627263581482</v>
      </c>
      <c r="M86">
        <v>6102.7283702213281</v>
      </c>
      <c r="N86">
        <v>52387676.265593559</v>
      </c>
      <c r="P86">
        <v>0</v>
      </c>
      <c r="S86">
        <v>0</v>
      </c>
      <c r="T86">
        <v>0</v>
      </c>
    </row>
    <row r="87" spans="1:22">
      <c r="A87">
        <v>26</v>
      </c>
      <c r="B87">
        <v>4.0000000000000001E-3</v>
      </c>
      <c r="D87" t="s">
        <v>130</v>
      </c>
      <c r="E87">
        <v>459.01389349449704</v>
      </c>
      <c r="F87">
        <v>210787.57067929104</v>
      </c>
      <c r="H87">
        <v>259.22690763052208</v>
      </c>
      <c r="K87">
        <v>90320.4718875502</v>
      </c>
      <c r="L87">
        <v>23168.405149774153</v>
      </c>
      <c r="M87">
        <v>6739.8855421686749</v>
      </c>
      <c r="N87">
        <v>61055924.178714857</v>
      </c>
      <c r="P87">
        <v>0</v>
      </c>
      <c r="S87">
        <v>0</v>
      </c>
      <c r="T87">
        <v>0</v>
      </c>
    </row>
    <row r="88" spans="1:22">
      <c r="A88">
        <v>27</v>
      </c>
      <c r="B88">
        <v>4.0000000000000001E-3</v>
      </c>
      <c r="D88" t="s">
        <v>131</v>
      </c>
      <c r="E88">
        <v>458.65264024205482</v>
      </c>
      <c r="F88">
        <v>210478.60773706849</v>
      </c>
      <c r="H88">
        <v>250.40963855421685</v>
      </c>
      <c r="K88">
        <v>82214.722891566271</v>
      </c>
      <c r="L88">
        <v>19548.990812343956</v>
      </c>
      <c r="M88">
        <v>6760.726907630522</v>
      </c>
      <c r="N88">
        <v>59909038.502008036</v>
      </c>
      <c r="P88">
        <v>0</v>
      </c>
      <c r="S88">
        <v>0</v>
      </c>
      <c r="T88">
        <v>0</v>
      </c>
    </row>
    <row r="89" spans="1:22">
      <c r="A89">
        <v>28</v>
      </c>
      <c r="B89">
        <v>2E-3</v>
      </c>
      <c r="D89" t="s">
        <v>132</v>
      </c>
      <c r="E89">
        <v>458.39783304207884</v>
      </c>
      <c r="F89">
        <v>210250.06145311389</v>
      </c>
      <c r="H89">
        <v>231.29659318637275</v>
      </c>
      <c r="K89">
        <v>68828.695390781562</v>
      </c>
      <c r="L89">
        <v>15361.365671101237</v>
      </c>
      <c r="M89">
        <v>6476.3046092184368</v>
      </c>
      <c r="N89">
        <v>53961697.186372742</v>
      </c>
      <c r="P89">
        <v>0</v>
      </c>
      <c r="S89">
        <v>0</v>
      </c>
      <c r="T89">
        <v>0</v>
      </c>
    </row>
    <row r="90" spans="1:22">
      <c r="A90">
        <v>29</v>
      </c>
      <c r="B90">
        <v>2E-3</v>
      </c>
      <c r="D90" t="s">
        <v>133</v>
      </c>
      <c r="E90">
        <v>457.80608232462413</v>
      </c>
      <c r="F90">
        <v>209710.50366782732</v>
      </c>
      <c r="H90">
        <v>227.24448897795591</v>
      </c>
      <c r="K90">
        <v>66821.533066132266</v>
      </c>
      <c r="L90">
        <v>15211.960185431106</v>
      </c>
      <c r="M90">
        <v>6590.0841683366734</v>
      </c>
      <c r="N90">
        <v>56196615.599198394</v>
      </c>
      <c r="P90">
        <v>0</v>
      </c>
      <c r="S90">
        <v>0</v>
      </c>
      <c r="T90">
        <v>0</v>
      </c>
    </row>
    <row r="91" spans="1:22">
      <c r="A91">
        <v>30</v>
      </c>
      <c r="B91">
        <v>2E-3</v>
      </c>
      <c r="D91" t="s">
        <v>134</v>
      </c>
      <c r="E91">
        <v>458.46026860833149</v>
      </c>
      <c r="F91">
        <v>210293.7149025026</v>
      </c>
      <c r="H91">
        <v>209.78156312625251</v>
      </c>
      <c r="K91">
        <v>54967.396793587177</v>
      </c>
      <c r="L91">
        <v>10981.098775864984</v>
      </c>
      <c r="M91">
        <v>6293.4448897795592</v>
      </c>
      <c r="N91">
        <v>49470546.975951903</v>
      </c>
      <c r="P91">
        <v>0</v>
      </c>
      <c r="S91">
        <v>0</v>
      </c>
      <c r="T91">
        <v>0</v>
      </c>
    </row>
    <row r="95" spans="1:22">
      <c r="A95" s="2" t="s">
        <v>0</v>
      </c>
      <c r="B95" s="2" t="s">
        <v>1</v>
      </c>
      <c r="C95" s="5" t="s">
        <v>2</v>
      </c>
      <c r="D95" s="2" t="s">
        <v>2</v>
      </c>
      <c r="E95" s="2" t="s">
        <v>35</v>
      </c>
      <c r="F95" s="2" t="s">
        <v>36</v>
      </c>
      <c r="G95" s="2" t="s">
        <v>37</v>
      </c>
      <c r="H95" s="2" t="s">
        <v>4</v>
      </c>
      <c r="K95" s="2" t="s">
        <v>5</v>
      </c>
      <c r="L95" s="2" t="s">
        <v>6</v>
      </c>
      <c r="M95" s="2" t="s">
        <v>11</v>
      </c>
      <c r="N95" s="2" t="s">
        <v>3</v>
      </c>
      <c r="P95" s="2" t="s">
        <v>38</v>
      </c>
      <c r="S95" s="2" t="s">
        <v>39</v>
      </c>
      <c r="T95" s="2" t="s">
        <v>7</v>
      </c>
      <c r="V95" s="2" t="s">
        <v>182</v>
      </c>
    </row>
    <row r="96" spans="1:22">
      <c r="A96" s="2">
        <v>3</v>
      </c>
      <c r="B96" s="2">
        <v>0.996</v>
      </c>
      <c r="D96" s="2" t="s">
        <v>136</v>
      </c>
      <c r="E96" s="2">
        <v>466.21037385777868</v>
      </c>
      <c r="F96" s="2">
        <v>217357.35723751111</v>
      </c>
      <c r="G96" s="2"/>
      <c r="H96" s="2">
        <v>2630.5</v>
      </c>
      <c r="K96" s="2">
        <v>6925536.5</v>
      </c>
      <c r="L96" s="2">
        <v>12012.5</v>
      </c>
      <c r="M96" s="2">
        <v>7490</v>
      </c>
      <c r="N96" s="2">
        <v>56146325</v>
      </c>
      <c r="P96" s="2">
        <v>9.5</v>
      </c>
      <c r="S96" s="2">
        <v>90.5</v>
      </c>
      <c r="T96" s="2">
        <v>0</v>
      </c>
    </row>
    <row r="97" spans="1:20">
      <c r="A97" s="2">
        <v>4</v>
      </c>
      <c r="B97" s="2">
        <v>0.96799999999999997</v>
      </c>
      <c r="D97" s="2" t="s">
        <v>137</v>
      </c>
      <c r="E97" s="2">
        <v>459.70863011000353</v>
      </c>
      <c r="F97" s="2">
        <v>211371.94274350119</v>
      </c>
      <c r="G97" s="2"/>
      <c r="H97" s="2">
        <v>1840.1875</v>
      </c>
      <c r="K97" s="2">
        <v>3927498.4375</v>
      </c>
      <c r="L97" s="2">
        <v>577288.96250000002</v>
      </c>
      <c r="M97" s="2">
        <v>6901.3125</v>
      </c>
      <c r="N97" s="2">
        <v>55270714.0625</v>
      </c>
      <c r="P97" s="2">
        <v>4</v>
      </c>
      <c r="S97" s="2">
        <v>19.25</v>
      </c>
      <c r="T97" s="2">
        <v>0</v>
      </c>
    </row>
    <row r="98" spans="1:20">
      <c r="A98" s="2">
        <v>5</v>
      </c>
      <c r="B98" s="2">
        <v>0.91800000000000004</v>
      </c>
      <c r="D98" s="2" t="s">
        <v>138</v>
      </c>
      <c r="E98" s="2">
        <v>461.76602662851769</v>
      </c>
      <c r="F98" s="2">
        <v>213290.88639862536</v>
      </c>
      <c r="G98" s="2"/>
      <c r="H98" s="2">
        <v>1566.9512195121952</v>
      </c>
      <c r="K98" s="2">
        <v>3275301.5365853659</v>
      </c>
      <c r="L98" s="2">
        <v>840464.54756097542</v>
      </c>
      <c r="M98" s="2">
        <v>7359.8536585365855</v>
      </c>
      <c r="N98" s="2">
        <v>71768224.439024389</v>
      </c>
      <c r="P98" s="2">
        <v>2.5609756097560976</v>
      </c>
      <c r="S98" s="2">
        <v>9.8780487804878057</v>
      </c>
      <c r="T98" s="2">
        <v>0</v>
      </c>
    </row>
    <row r="99" spans="1:20">
      <c r="A99" s="2">
        <v>6</v>
      </c>
      <c r="B99" s="2">
        <v>0.83</v>
      </c>
      <c r="D99" s="2" t="s">
        <v>139</v>
      </c>
      <c r="E99" s="2">
        <v>462.44631064145477</v>
      </c>
      <c r="F99" s="2">
        <v>213910.32215696434</v>
      </c>
      <c r="G99" s="2"/>
      <c r="H99" s="2">
        <v>1386.4235294117648</v>
      </c>
      <c r="K99" s="2">
        <v>2800167.2941176472</v>
      </c>
      <c r="L99" s="2">
        <v>888449.437535014</v>
      </c>
      <c r="M99" s="2">
        <v>7797.3411764705879</v>
      </c>
      <c r="N99" s="2">
        <v>88027003.811764702</v>
      </c>
      <c r="P99" s="2">
        <v>1.7294117647058824</v>
      </c>
      <c r="S99" s="2">
        <v>4.9764705882352942</v>
      </c>
      <c r="T99" s="2">
        <v>0</v>
      </c>
    </row>
    <row r="100" spans="1:20">
      <c r="A100" s="2">
        <v>7</v>
      </c>
      <c r="B100" s="2">
        <v>0.68600000000000005</v>
      </c>
      <c r="D100" s="2" t="s">
        <v>140</v>
      </c>
      <c r="E100" s="2">
        <v>462.91444742483185</v>
      </c>
      <c r="F100" s="2">
        <v>214344.20396936347</v>
      </c>
      <c r="G100" s="2"/>
      <c r="H100" s="2">
        <v>1443.9299363057326</v>
      </c>
      <c r="K100" s="2">
        <v>2821482.6433121017</v>
      </c>
      <c r="L100" s="2">
        <v>741270.45018781605</v>
      </c>
      <c r="M100" s="2">
        <v>9399.5095541401279</v>
      </c>
      <c r="N100" s="2">
        <v>118536726.68152866</v>
      </c>
      <c r="P100" s="2">
        <v>1.5350318471337581</v>
      </c>
      <c r="S100" s="2">
        <v>3.7006369426751591</v>
      </c>
      <c r="T100" s="2">
        <v>0</v>
      </c>
    </row>
    <row r="101" spans="1:20">
      <c r="A101" s="2">
        <v>8</v>
      </c>
      <c r="B101" s="2">
        <v>0.53600000000000003</v>
      </c>
      <c r="D101" s="2" t="s">
        <v>141</v>
      </c>
      <c r="E101" s="2">
        <v>461.37177129501418</v>
      </c>
      <c r="F101" s="2">
        <v>212942.97861344664</v>
      </c>
      <c r="G101" s="2"/>
      <c r="H101" s="2">
        <v>1325.8706896551723</v>
      </c>
      <c r="K101" s="2">
        <v>2506733.0862068967</v>
      </c>
      <c r="L101" s="2">
        <v>752041.55896402488</v>
      </c>
      <c r="M101" s="2">
        <v>9822.6939655172409</v>
      </c>
      <c r="N101" s="2">
        <v>135938196.15086207</v>
      </c>
      <c r="P101" s="2">
        <v>1.2241379310344827</v>
      </c>
      <c r="S101" s="2">
        <v>2.6293103448275863</v>
      </c>
      <c r="T101" s="2">
        <v>0</v>
      </c>
    </row>
    <row r="102" spans="1:20">
      <c r="A102" s="2">
        <v>9</v>
      </c>
      <c r="B102" s="2">
        <v>0.38200000000000001</v>
      </c>
      <c r="D102" s="2" t="s">
        <v>142</v>
      </c>
      <c r="E102" s="2">
        <v>461.83864253858491</v>
      </c>
      <c r="F102" s="2">
        <v>213355.65177630199</v>
      </c>
      <c r="G102" s="2"/>
      <c r="H102" s="2">
        <v>1247.9579288025891</v>
      </c>
      <c r="K102" s="2">
        <v>2249971.3236245955</v>
      </c>
      <c r="L102" s="2">
        <v>694820.94302946224</v>
      </c>
      <c r="M102" s="2">
        <v>10392.754045307443</v>
      </c>
      <c r="N102" s="2">
        <v>153394152.63106796</v>
      </c>
      <c r="P102" s="2">
        <v>1</v>
      </c>
      <c r="S102" s="2">
        <v>1.8478964401294498</v>
      </c>
      <c r="T102" s="2">
        <v>0</v>
      </c>
    </row>
    <row r="103" spans="1:20">
      <c r="A103" s="2">
        <v>10</v>
      </c>
      <c r="B103" s="2">
        <v>0.29799999999999999</v>
      </c>
      <c r="D103" s="2" t="s">
        <v>143</v>
      </c>
      <c r="E103" s="2">
        <v>461.94505505324832</v>
      </c>
      <c r="F103" s="2">
        <v>213455.41382852578</v>
      </c>
      <c r="G103" s="2"/>
      <c r="H103" s="2">
        <v>1169.6210826210827</v>
      </c>
      <c r="K103" s="2">
        <v>2099238.2193732192</v>
      </c>
      <c r="L103" s="2">
        <v>733313.95601139567</v>
      </c>
      <c r="M103" s="2">
        <v>10826.133903133903</v>
      </c>
      <c r="N103" s="2">
        <v>176181867.4900285</v>
      </c>
      <c r="P103" s="2">
        <v>0.79487179487179482</v>
      </c>
      <c r="S103" s="2">
        <v>1.3076923076923077</v>
      </c>
      <c r="T103" s="2">
        <v>0</v>
      </c>
    </row>
    <row r="104" spans="1:20">
      <c r="A104" s="2">
        <v>11</v>
      </c>
      <c r="B104" s="2">
        <v>0.156</v>
      </c>
      <c r="D104" s="2" t="s">
        <v>144</v>
      </c>
      <c r="E104" s="2">
        <v>461.92085503780845</v>
      </c>
      <c r="F104" s="2">
        <v>213433.85425693376</v>
      </c>
      <c r="G104" s="2"/>
      <c r="H104" s="2">
        <v>1073.9549763033176</v>
      </c>
      <c r="K104" s="2">
        <v>1861203.9881516588</v>
      </c>
      <c r="L104" s="2">
        <v>709505.99084216077</v>
      </c>
      <c r="M104" s="2">
        <v>10940.758293838862</v>
      </c>
      <c r="N104" s="2">
        <v>187882505.04739335</v>
      </c>
      <c r="P104" s="2">
        <v>0.65165876777251186</v>
      </c>
      <c r="S104" s="2">
        <v>1.0118483412322274</v>
      </c>
      <c r="T104" s="2">
        <v>0</v>
      </c>
    </row>
    <row r="105" spans="1:20">
      <c r="A105" s="2">
        <v>12</v>
      </c>
      <c r="B105" s="2">
        <v>9.1999999999999998E-2</v>
      </c>
      <c r="D105" s="2" t="s">
        <v>145</v>
      </c>
      <c r="E105" s="2">
        <v>460.98595352707684</v>
      </c>
      <c r="F105" s="2">
        <v>212579.65940690739</v>
      </c>
      <c r="G105" s="2"/>
      <c r="H105" s="2">
        <v>943.66079295154179</v>
      </c>
      <c r="K105" s="2">
        <v>1588382.2466960351</v>
      </c>
      <c r="L105" s="2">
        <v>699427.14296272525</v>
      </c>
      <c r="M105" s="2">
        <v>10523.819383259912</v>
      </c>
      <c r="N105" s="2">
        <v>190430291.11013216</v>
      </c>
      <c r="P105" s="2">
        <v>0.49118942731277532</v>
      </c>
      <c r="S105" s="2">
        <v>0.73348017621145378</v>
      </c>
      <c r="T105" s="2">
        <v>0</v>
      </c>
    </row>
    <row r="106" spans="1:20">
      <c r="A106" s="2">
        <v>13</v>
      </c>
      <c r="B106" s="2">
        <v>6.2E-2</v>
      </c>
      <c r="D106" s="2" t="s">
        <v>146</v>
      </c>
      <c r="E106" s="2">
        <v>460.74347575866284</v>
      </c>
      <c r="F106" s="2">
        <v>212364.79561961821</v>
      </c>
      <c r="G106" s="2"/>
      <c r="H106" s="2">
        <v>791.04051172707887</v>
      </c>
      <c r="K106" s="2">
        <v>1199625.4541577825</v>
      </c>
      <c r="L106" s="2">
        <v>575106.60305614793</v>
      </c>
      <c r="M106" s="2">
        <v>9560.2686567164183</v>
      </c>
      <c r="N106" s="2">
        <v>166756083.68869936</v>
      </c>
      <c r="P106" s="2">
        <v>0.36673773987206826</v>
      </c>
      <c r="S106" s="2">
        <v>0.51599147121535183</v>
      </c>
      <c r="T106" s="2">
        <v>0</v>
      </c>
    </row>
    <row r="107" spans="1:20">
      <c r="A107" s="2">
        <v>14</v>
      </c>
      <c r="B107" s="2">
        <v>0.06</v>
      </c>
      <c r="D107" s="2" t="s">
        <v>147</v>
      </c>
      <c r="E107" s="2">
        <v>460.74957144087881</v>
      </c>
      <c r="F107" s="2">
        <v>212364.02335142458</v>
      </c>
      <c r="G107" s="2"/>
      <c r="H107" s="2">
        <v>707.99574468085109</v>
      </c>
      <c r="K107" s="2">
        <v>965400.85106382973</v>
      </c>
      <c r="L107" s="2">
        <v>465132.52023771714</v>
      </c>
      <c r="M107" s="2">
        <v>9313.9659574468078</v>
      </c>
      <c r="N107" s="2">
        <v>158270713.65957448</v>
      </c>
      <c r="P107" s="2">
        <v>0.26808510638297872</v>
      </c>
      <c r="S107" s="2">
        <v>0.34468085106382979</v>
      </c>
      <c r="T107" s="2">
        <v>0</v>
      </c>
    </row>
    <row r="108" spans="1:20">
      <c r="A108" s="2">
        <v>15</v>
      </c>
      <c r="B108" s="2">
        <v>2.4E-2</v>
      </c>
      <c r="D108" s="2" t="s">
        <v>148</v>
      </c>
      <c r="E108" s="2">
        <v>460.1940304364835</v>
      </c>
      <c r="F108" s="2">
        <v>211872.1425819656</v>
      </c>
      <c r="G108" s="2"/>
      <c r="H108" s="2">
        <v>632.81762295081967</v>
      </c>
      <c r="K108" s="2">
        <v>782177.92418032791</v>
      </c>
      <c r="L108" s="2">
        <v>382503.59911384527</v>
      </c>
      <c r="M108" s="2">
        <v>8961.3872950819677</v>
      </c>
      <c r="N108" s="2">
        <v>147941854.65368852</v>
      </c>
      <c r="P108" s="2">
        <v>0.20491803278688525</v>
      </c>
      <c r="S108" s="2">
        <v>0.22950819672131148</v>
      </c>
      <c r="T108" s="2">
        <v>0</v>
      </c>
    </row>
    <row r="109" spans="1:20">
      <c r="A109" s="2">
        <v>16</v>
      </c>
      <c r="B109" s="2">
        <v>2.4E-2</v>
      </c>
      <c r="D109" s="2" t="s">
        <v>149</v>
      </c>
      <c r="E109" s="2">
        <v>459.28077762987425</v>
      </c>
      <c r="F109" s="2">
        <v>211050.48075312708</v>
      </c>
      <c r="G109" s="2"/>
      <c r="H109" s="2">
        <v>556.31762295081967</v>
      </c>
      <c r="K109" s="2">
        <v>630490.04713114758</v>
      </c>
      <c r="L109" s="2">
        <v>321659.88864156598</v>
      </c>
      <c r="M109" s="2">
        <v>8446.4057377049176</v>
      </c>
      <c r="N109" s="2">
        <v>135690829.23360655</v>
      </c>
      <c r="P109" s="2">
        <v>0.14959016393442623</v>
      </c>
      <c r="S109" s="2">
        <v>0.16598360655737704</v>
      </c>
      <c r="T109" s="2">
        <v>0</v>
      </c>
    </row>
    <row r="110" spans="1:20">
      <c r="A110" s="2">
        <v>17</v>
      </c>
      <c r="B110" s="2">
        <v>1.6E-2</v>
      </c>
      <c r="D110" s="2" t="s">
        <v>150</v>
      </c>
      <c r="E110" s="2">
        <v>460.37413121320799</v>
      </c>
      <c r="F110" s="2">
        <v>212026.49189155025</v>
      </c>
      <c r="G110" s="2"/>
      <c r="H110" s="2">
        <v>526.06707317073176</v>
      </c>
      <c r="K110" s="2">
        <v>576692.14024390245</v>
      </c>
      <c r="L110" s="2">
        <v>300556.46188713919</v>
      </c>
      <c r="M110" s="2">
        <v>8486.2906504065049</v>
      </c>
      <c r="N110" s="2">
        <v>139222014.53861788</v>
      </c>
      <c r="P110" s="2">
        <v>0.12398373983739837</v>
      </c>
      <c r="S110" s="2">
        <v>0.12398373983739837</v>
      </c>
      <c r="T110" s="2">
        <v>0</v>
      </c>
    </row>
    <row r="111" spans="1:20">
      <c r="A111" s="2">
        <v>18</v>
      </c>
      <c r="B111" s="2">
        <v>8.0000000000000002E-3</v>
      </c>
      <c r="D111" s="2" t="s">
        <v>151</v>
      </c>
      <c r="E111" s="2">
        <v>459.21397949847778</v>
      </c>
      <c r="F111" s="2">
        <v>210981.43995327866</v>
      </c>
      <c r="G111" s="2"/>
      <c r="H111" s="2">
        <v>458.78024193548384</v>
      </c>
      <c r="K111" s="2">
        <v>468594.46572580643</v>
      </c>
      <c r="L111" s="2">
        <v>258636.60009367872</v>
      </c>
      <c r="M111" s="2">
        <v>7863.8245967741932</v>
      </c>
      <c r="N111" s="2">
        <v>126512479.09475806</v>
      </c>
      <c r="P111" s="2">
        <v>0.10080645161290322</v>
      </c>
      <c r="S111" s="2">
        <v>0.10483870967741936</v>
      </c>
      <c r="T111" s="2">
        <v>0</v>
      </c>
    </row>
    <row r="112" spans="1:20">
      <c r="A112" s="2">
        <v>19</v>
      </c>
      <c r="B112" s="2">
        <v>0</v>
      </c>
      <c r="D112" s="2" t="s">
        <v>152</v>
      </c>
      <c r="E112" s="2">
        <v>459.12863330252441</v>
      </c>
      <c r="F112" s="2">
        <v>210899.10206237689</v>
      </c>
      <c r="G112" s="2"/>
      <c r="H112" s="2">
        <v>384.10199999999998</v>
      </c>
      <c r="K112" s="2">
        <v>314343.658</v>
      </c>
      <c r="L112" s="2">
        <v>167143.59879358718</v>
      </c>
      <c r="M112" s="2">
        <v>7047.9319999999998</v>
      </c>
      <c r="N112" s="2">
        <v>95621244.452000007</v>
      </c>
      <c r="P112" s="2">
        <v>5.3999999999999999E-2</v>
      </c>
      <c r="S112" s="2">
        <v>5.3999999999999999E-2</v>
      </c>
      <c r="T112" s="2">
        <v>0</v>
      </c>
    </row>
    <row r="113" spans="1:22">
      <c r="A113" s="2">
        <v>20</v>
      </c>
      <c r="B113" s="2">
        <v>2E-3</v>
      </c>
      <c r="D113" s="2" t="s">
        <v>153</v>
      </c>
      <c r="E113" s="2">
        <v>459.16973373535001</v>
      </c>
      <c r="F113" s="2">
        <v>210931.10881947112</v>
      </c>
      <c r="G113" s="2"/>
      <c r="H113" s="2">
        <v>386.93987975951904</v>
      </c>
      <c r="K113" s="2">
        <v>324925</v>
      </c>
      <c r="L113" s="2">
        <v>175554.34175982486</v>
      </c>
      <c r="M113" s="2">
        <v>7467.1883767535073</v>
      </c>
      <c r="N113" s="2">
        <v>109788761.21643287</v>
      </c>
      <c r="P113" s="2">
        <v>5.410821643286573E-2</v>
      </c>
      <c r="S113" s="2">
        <v>5.410821643286573E-2</v>
      </c>
      <c r="T113" s="2">
        <v>0</v>
      </c>
    </row>
    <row r="114" spans="1:22">
      <c r="A114" s="2">
        <v>21</v>
      </c>
      <c r="B114" s="2">
        <v>0</v>
      </c>
      <c r="D114" s="2" t="s">
        <v>154</v>
      </c>
      <c r="E114" s="2">
        <v>459.20808527353017</v>
      </c>
      <c r="F114" s="2">
        <v>210968.10062866734</v>
      </c>
      <c r="G114" s="2"/>
      <c r="H114" s="2">
        <v>348.18200000000002</v>
      </c>
      <c r="K114" s="2">
        <v>247242.29800000001</v>
      </c>
      <c r="L114" s="2">
        <v>126264.12111823646</v>
      </c>
      <c r="M114" s="2">
        <v>7114.1379999999999</v>
      </c>
      <c r="N114" s="2">
        <v>85056655.010000005</v>
      </c>
      <c r="P114" s="2">
        <v>3.4000000000000002E-2</v>
      </c>
      <c r="S114" s="2">
        <v>3.4000000000000002E-2</v>
      </c>
      <c r="T114" s="2">
        <v>0</v>
      </c>
    </row>
    <row r="115" spans="1:22">
      <c r="A115" s="2">
        <v>22</v>
      </c>
      <c r="B115" s="2">
        <v>0</v>
      </c>
      <c r="D115" s="2" t="s">
        <v>155</v>
      </c>
      <c r="E115" s="2">
        <v>459.75303306245416</v>
      </c>
      <c r="F115" s="2">
        <v>211459.92078899618</v>
      </c>
      <c r="G115" s="2"/>
      <c r="H115" s="2">
        <v>326.35399999999998</v>
      </c>
      <c r="K115" s="2">
        <v>201298.43799999999</v>
      </c>
      <c r="L115" s="2">
        <v>94981.46761923848</v>
      </c>
      <c r="M115" s="2">
        <v>7058.64</v>
      </c>
      <c r="N115" s="2">
        <v>78799355.027999997</v>
      </c>
      <c r="P115" s="2">
        <v>2.1999999999999999E-2</v>
      </c>
      <c r="S115" s="2">
        <v>2.1999999999999999E-2</v>
      </c>
      <c r="T115" s="2">
        <v>0</v>
      </c>
    </row>
    <row r="116" spans="1:22">
      <c r="A116" s="2">
        <v>23</v>
      </c>
      <c r="B116" s="2">
        <v>2E-3</v>
      </c>
      <c r="D116" s="2" t="s">
        <v>156</v>
      </c>
      <c r="E116" s="2">
        <v>458.92694771027925</v>
      </c>
      <c r="F116" s="2">
        <v>210715.09588449006</v>
      </c>
      <c r="G116" s="2"/>
      <c r="H116" s="2">
        <v>287.16232464929863</v>
      </c>
      <c r="K116" s="2">
        <v>132312.25651302605</v>
      </c>
      <c r="L116" s="2">
        <v>49950.156328721678</v>
      </c>
      <c r="M116" s="2">
        <v>6536.4769539078152</v>
      </c>
      <c r="N116" s="2">
        <v>64222667.935871743</v>
      </c>
      <c r="P116" s="2">
        <v>1.002004008016032E-2</v>
      </c>
      <c r="S116" s="2">
        <v>1.002004008016032E-2</v>
      </c>
      <c r="T116" s="2">
        <v>0</v>
      </c>
    </row>
    <row r="117" spans="1:22">
      <c r="A117" s="2">
        <v>24</v>
      </c>
      <c r="B117" s="2">
        <v>0</v>
      </c>
      <c r="D117" s="2" t="s">
        <v>157</v>
      </c>
      <c r="E117" s="2">
        <v>458.94629235868894</v>
      </c>
      <c r="F117" s="2">
        <v>210740.35286401128</v>
      </c>
      <c r="G117" s="2"/>
      <c r="H117" s="2">
        <v>306.51600000000002</v>
      </c>
      <c r="K117" s="2">
        <v>191746.54399999999</v>
      </c>
      <c r="L117" s="2">
        <v>97990.466677354692</v>
      </c>
      <c r="M117" s="2">
        <v>7223.91</v>
      </c>
      <c r="N117" s="2">
        <v>53242784.714000002</v>
      </c>
      <c r="P117" s="2">
        <v>1.6E-2</v>
      </c>
      <c r="S117" s="2">
        <v>1.6E-2</v>
      </c>
      <c r="T117" s="2">
        <v>0</v>
      </c>
    </row>
    <row r="118" spans="1:22">
      <c r="A118" s="2">
        <v>25</v>
      </c>
      <c r="B118" s="2">
        <v>0</v>
      </c>
      <c r="D118" s="2" t="s">
        <v>158</v>
      </c>
      <c r="E118" s="2">
        <v>458.54567748998926</v>
      </c>
      <c r="F118" s="2">
        <v>210388.6619296619</v>
      </c>
      <c r="G118" s="2"/>
      <c r="H118" s="2">
        <v>284.20999999999998</v>
      </c>
      <c r="K118" s="2">
        <v>171257.978</v>
      </c>
      <c r="L118" s="2">
        <v>90663.981863727473</v>
      </c>
      <c r="M118" s="2">
        <v>6945.1980000000003</v>
      </c>
      <c r="N118" s="2">
        <v>65526465.557999998</v>
      </c>
      <c r="P118" s="2">
        <v>0.02</v>
      </c>
      <c r="S118" s="2">
        <v>0.02</v>
      </c>
      <c r="T118" s="2">
        <v>0</v>
      </c>
    </row>
    <row r="119" spans="1:22">
      <c r="A119" s="2">
        <v>26</v>
      </c>
      <c r="B119" s="2">
        <v>0</v>
      </c>
      <c r="D119" s="2" t="s">
        <v>159</v>
      </c>
      <c r="E119" s="2">
        <v>458.49319862441132</v>
      </c>
      <c r="F119" s="2">
        <v>210342.42144555497</v>
      </c>
      <c r="G119" s="2"/>
      <c r="H119" s="2">
        <v>271.35000000000002</v>
      </c>
      <c r="K119" s="2">
        <v>146182.75</v>
      </c>
      <c r="L119" s="2">
        <v>72697.32214428857</v>
      </c>
      <c r="M119" s="2">
        <v>6920.8580000000002</v>
      </c>
      <c r="N119" s="2">
        <v>41249387.097999997</v>
      </c>
      <c r="P119" s="2">
        <v>1.4E-2</v>
      </c>
      <c r="S119" s="2">
        <v>1.4E-2</v>
      </c>
      <c r="T119" s="2">
        <v>0</v>
      </c>
    </row>
    <row r="120" spans="1:22">
      <c r="A120" s="2">
        <v>27</v>
      </c>
      <c r="B120" s="2">
        <v>0</v>
      </c>
      <c r="D120" s="2" t="s">
        <v>160</v>
      </c>
      <c r="E120" s="2">
        <v>458.60907826237752</v>
      </c>
      <c r="F120" s="2">
        <v>210438.03236927057</v>
      </c>
      <c r="G120" s="2"/>
      <c r="H120" s="2">
        <v>235.03200000000001</v>
      </c>
      <c r="K120" s="2">
        <v>69506.615999999995</v>
      </c>
      <c r="L120" s="2">
        <v>14295.165306613215</v>
      </c>
      <c r="M120" s="2">
        <v>6345.79</v>
      </c>
      <c r="N120" s="2">
        <v>50665087.045999996</v>
      </c>
      <c r="P120" s="2">
        <v>0</v>
      </c>
      <c r="S120" s="2">
        <v>0</v>
      </c>
      <c r="T120" s="2">
        <v>0</v>
      </c>
    </row>
    <row r="121" spans="1:22">
      <c r="A121" s="2">
        <v>28</v>
      </c>
      <c r="B121" s="2">
        <v>0</v>
      </c>
      <c r="D121" s="2" t="s">
        <v>161</v>
      </c>
      <c r="E121" s="2">
        <v>458.87249153329941</v>
      </c>
      <c r="F121" s="2">
        <v>210671.53765274302</v>
      </c>
      <c r="G121" s="2"/>
      <c r="H121" s="2">
        <v>237.898</v>
      </c>
      <c r="K121" s="2">
        <v>82493.474000000002</v>
      </c>
      <c r="L121" s="2">
        <v>25949.915426853713</v>
      </c>
      <c r="M121" s="2">
        <v>6625.04</v>
      </c>
      <c r="N121" s="2">
        <v>51514743.131999999</v>
      </c>
      <c r="P121" s="2">
        <v>2E-3</v>
      </c>
      <c r="S121" s="2">
        <v>2E-3</v>
      </c>
      <c r="T121" s="2">
        <v>0</v>
      </c>
    </row>
    <row r="122" spans="1:22">
      <c r="A122" s="2">
        <v>29</v>
      </c>
      <c r="B122" s="2">
        <v>0</v>
      </c>
      <c r="D122" s="2" t="s">
        <v>162</v>
      </c>
      <c r="E122" s="2">
        <v>457.78075966106741</v>
      </c>
      <c r="F122" s="2">
        <v>209689.227064887</v>
      </c>
      <c r="G122" s="2"/>
      <c r="H122" s="2">
        <v>226.488</v>
      </c>
      <c r="K122" s="2">
        <v>71038.771999999997</v>
      </c>
      <c r="L122" s="2">
        <v>19781.520897795588</v>
      </c>
      <c r="M122" s="2">
        <v>6553.7219999999998</v>
      </c>
      <c r="N122" s="2">
        <v>49515276.030000001</v>
      </c>
      <c r="P122" s="2">
        <v>2E-3</v>
      </c>
      <c r="S122" s="2">
        <v>2E-3</v>
      </c>
      <c r="T122" s="2">
        <v>0</v>
      </c>
    </row>
    <row r="123" spans="1:22">
      <c r="A123" s="2">
        <v>30</v>
      </c>
      <c r="B123" s="2">
        <v>0</v>
      </c>
      <c r="D123" s="2" t="s">
        <v>163</v>
      </c>
      <c r="E123" s="2">
        <v>458.2197253206881</v>
      </c>
      <c r="F123" s="2">
        <v>210082.31264892081</v>
      </c>
      <c r="G123" s="2"/>
      <c r="H123" s="2">
        <v>221.036</v>
      </c>
      <c r="K123" s="2">
        <v>61982.98</v>
      </c>
      <c r="L123" s="2">
        <v>13152.371446893791</v>
      </c>
      <c r="M123" s="2">
        <v>6631.08</v>
      </c>
      <c r="N123" s="2">
        <v>55784682</v>
      </c>
      <c r="P123" s="2">
        <v>0</v>
      </c>
      <c r="S123" s="2">
        <v>0</v>
      </c>
      <c r="T123" s="2">
        <v>0</v>
      </c>
    </row>
    <row r="127" spans="1:22">
      <c r="A127" s="2" t="s">
        <v>0</v>
      </c>
      <c r="B127" s="2" t="s">
        <v>1</v>
      </c>
      <c r="C127" s="5" t="s">
        <v>2</v>
      </c>
      <c r="D127" s="2" t="s">
        <v>2</v>
      </c>
      <c r="E127" s="2" t="s">
        <v>35</v>
      </c>
      <c r="F127" s="2" t="s">
        <v>36</v>
      </c>
      <c r="G127" s="2" t="s">
        <v>37</v>
      </c>
      <c r="H127" s="2" t="s">
        <v>4</v>
      </c>
      <c r="K127" s="2" t="s">
        <v>5</v>
      </c>
      <c r="L127" s="2" t="s">
        <v>6</v>
      </c>
      <c r="M127" s="2" t="s">
        <v>11</v>
      </c>
      <c r="N127" s="2" t="s">
        <v>3</v>
      </c>
      <c r="P127" s="2" t="s">
        <v>38</v>
      </c>
      <c r="S127" s="2" t="s">
        <v>39</v>
      </c>
      <c r="T127" s="2" t="s">
        <v>7</v>
      </c>
      <c r="V127" s="2" t="s">
        <v>181</v>
      </c>
    </row>
    <row r="128" spans="1:22">
      <c r="A128" s="2">
        <v>3</v>
      </c>
      <c r="B128" s="2">
        <v>0.996</v>
      </c>
      <c r="D128" s="2" t="s">
        <v>164</v>
      </c>
      <c r="E128" s="2">
        <v>465.9478637803013</v>
      </c>
      <c r="F128" s="2">
        <v>217107.41210733011</v>
      </c>
      <c r="G128" s="2"/>
      <c r="H128" s="2">
        <v>671.5</v>
      </c>
      <c r="K128" s="2">
        <v>469544.5</v>
      </c>
      <c r="L128" s="2">
        <v>37264.5</v>
      </c>
      <c r="M128" s="2">
        <v>1936</v>
      </c>
      <c r="N128" s="2">
        <v>3903332</v>
      </c>
      <c r="P128" s="2">
        <v>2</v>
      </c>
      <c r="S128" s="2">
        <v>4</v>
      </c>
      <c r="T128" s="2">
        <v>0</v>
      </c>
    </row>
    <row r="129" spans="1:20">
      <c r="A129" s="2">
        <v>4</v>
      </c>
      <c r="B129" s="2">
        <v>0.98799999999999999</v>
      </c>
      <c r="D129" s="2" t="s">
        <v>165</v>
      </c>
      <c r="E129" s="2">
        <v>461.14173292437403</v>
      </c>
      <c r="F129" s="2">
        <v>212664.52455798068</v>
      </c>
      <c r="G129" s="2"/>
      <c r="H129" s="2">
        <v>641.66666666666663</v>
      </c>
      <c r="K129" s="2">
        <v>486206</v>
      </c>
      <c r="L129" s="2">
        <v>89363.866666666727</v>
      </c>
      <c r="M129" s="2">
        <v>2453</v>
      </c>
      <c r="N129" s="2">
        <v>7029820.333333333</v>
      </c>
      <c r="P129" s="2">
        <v>1.1666666666666667</v>
      </c>
      <c r="S129" s="2">
        <v>1.8333333333333333</v>
      </c>
      <c r="T129" s="2">
        <v>0</v>
      </c>
    </row>
    <row r="130" spans="1:20">
      <c r="A130" s="2">
        <v>5</v>
      </c>
      <c r="B130" s="2">
        <v>0.98</v>
      </c>
      <c r="D130" s="2" t="s">
        <v>166</v>
      </c>
      <c r="E130" s="2">
        <v>465.40230712092409</v>
      </c>
      <c r="F130" s="2">
        <v>216638.04186642604</v>
      </c>
      <c r="G130" s="2"/>
      <c r="H130" s="2">
        <v>449.6</v>
      </c>
      <c r="K130" s="2">
        <v>272687.8</v>
      </c>
      <c r="L130" s="2">
        <v>78386.266666666634</v>
      </c>
      <c r="M130" s="2">
        <v>2125.6</v>
      </c>
      <c r="N130" s="2">
        <v>6016525.7999999998</v>
      </c>
      <c r="P130" s="2">
        <v>0.5</v>
      </c>
      <c r="S130" s="2">
        <v>0.5</v>
      </c>
      <c r="T130" s="2">
        <v>0</v>
      </c>
    </row>
    <row r="131" spans="1:20">
      <c r="A131" s="2">
        <v>6</v>
      </c>
      <c r="B131" s="2">
        <v>0.92800000000000005</v>
      </c>
      <c r="D131" s="2" t="s">
        <v>167</v>
      </c>
      <c r="E131" s="2">
        <v>462.13238685582434</v>
      </c>
      <c r="F131" s="2">
        <v>213638.25445914446</v>
      </c>
      <c r="G131" s="2"/>
      <c r="H131" s="2">
        <v>507.61111111111109</v>
      </c>
      <c r="K131" s="2">
        <v>355463</v>
      </c>
      <c r="L131" s="2">
        <v>100588.07301587304</v>
      </c>
      <c r="M131" s="2">
        <v>2930.9444444444443</v>
      </c>
      <c r="N131" s="2">
        <v>11688779.777777778</v>
      </c>
      <c r="P131" s="2">
        <v>0.44444444444444442</v>
      </c>
      <c r="S131" s="2">
        <v>0.44444444444444442</v>
      </c>
      <c r="T131" s="2">
        <v>0</v>
      </c>
    </row>
    <row r="132" spans="1:20">
      <c r="A132" s="2">
        <v>7</v>
      </c>
      <c r="B132" s="2">
        <v>0.89800000000000002</v>
      </c>
      <c r="D132" s="2" t="s">
        <v>168</v>
      </c>
      <c r="E132" s="2">
        <v>463.12235123923267</v>
      </c>
      <c r="F132" s="2">
        <v>214533.03171012554</v>
      </c>
      <c r="G132" s="2"/>
      <c r="H132" s="2">
        <v>454.50980392156862</v>
      </c>
      <c r="K132" s="2">
        <v>285217.49019607843</v>
      </c>
      <c r="L132" s="2">
        <v>80211.094901960794</v>
      </c>
      <c r="M132" s="2">
        <v>3056.5882352941176</v>
      </c>
      <c r="N132" s="2">
        <v>12522588.62745098</v>
      </c>
      <c r="P132" s="2">
        <v>0.25490196078431371</v>
      </c>
      <c r="S132" s="2">
        <v>0.25490196078431371</v>
      </c>
      <c r="T132" s="2">
        <v>0</v>
      </c>
    </row>
    <row r="133" spans="1:20">
      <c r="A133" s="2">
        <v>8</v>
      </c>
      <c r="B133" s="2">
        <v>0.83199999999999996</v>
      </c>
      <c r="D133" s="2" t="s">
        <v>169</v>
      </c>
      <c r="E133" s="2">
        <v>462.32879717502493</v>
      </c>
      <c r="F133" s="2">
        <v>213790.40482206192</v>
      </c>
      <c r="G133" s="2"/>
      <c r="H133" s="2">
        <v>463.04761904761904</v>
      </c>
      <c r="K133" s="2">
        <v>288427</v>
      </c>
      <c r="L133" s="2">
        <v>74905.636259323015</v>
      </c>
      <c r="M133" s="2">
        <v>3587.4285714285716</v>
      </c>
      <c r="N133" s="2">
        <v>16851846.357142858</v>
      </c>
      <c r="P133" s="2">
        <v>0.17857142857142858</v>
      </c>
      <c r="S133" s="2">
        <v>0.17857142857142858</v>
      </c>
      <c r="T133" s="2">
        <v>0</v>
      </c>
    </row>
    <row r="134" spans="1:20">
      <c r="A134" s="2">
        <v>9</v>
      </c>
      <c r="B134" s="2">
        <v>0.77</v>
      </c>
      <c r="D134" s="2" t="s">
        <v>170</v>
      </c>
      <c r="E134" s="2">
        <v>460.62965281843481</v>
      </c>
      <c r="F134" s="2">
        <v>212263.79474063381</v>
      </c>
      <c r="G134" s="2"/>
      <c r="H134" s="2">
        <v>339.73913043478262</v>
      </c>
      <c r="K134" s="2">
        <v>152891.91304347827</v>
      </c>
      <c r="L134" s="2">
        <v>37797.913806254764</v>
      </c>
      <c r="M134" s="2">
        <v>3034.4260869565219</v>
      </c>
      <c r="N134" s="2">
        <v>12062771.295652173</v>
      </c>
      <c r="P134" s="2">
        <v>8.6956521739130436E-3</v>
      </c>
      <c r="S134" s="2">
        <v>8.6956521739130436E-3</v>
      </c>
      <c r="T134" s="2">
        <v>0</v>
      </c>
    </row>
    <row r="135" spans="1:20">
      <c r="A135" s="2">
        <v>10</v>
      </c>
      <c r="B135" s="2">
        <v>0.67600000000000005</v>
      </c>
      <c r="D135" s="2" t="s">
        <v>171</v>
      </c>
      <c r="E135" s="2">
        <v>461.1051463728088</v>
      </c>
      <c r="F135" s="2">
        <v>212685.89424936243</v>
      </c>
      <c r="G135" s="2"/>
      <c r="H135" s="2">
        <v>387.89506172839504</v>
      </c>
      <c r="K135" s="2">
        <v>194079.03086419753</v>
      </c>
      <c r="L135" s="2">
        <v>43887.361590368855</v>
      </c>
      <c r="M135" s="2">
        <v>3854.9444444444443</v>
      </c>
      <c r="N135" s="2">
        <v>18993096.191358026</v>
      </c>
      <c r="P135" s="2">
        <v>2.4691358024691357E-2</v>
      </c>
      <c r="S135" s="2">
        <v>2.4691358024691357E-2</v>
      </c>
      <c r="T135" s="2">
        <v>0</v>
      </c>
    </row>
    <row r="136" spans="1:20">
      <c r="A136" s="2">
        <v>11</v>
      </c>
      <c r="B136" s="2">
        <v>0.55600000000000005</v>
      </c>
      <c r="D136" s="2" t="s">
        <v>172</v>
      </c>
      <c r="E136" s="2">
        <v>461.79770110045155</v>
      </c>
      <c r="F136" s="2">
        <v>213331.57220682976</v>
      </c>
      <c r="G136" s="2"/>
      <c r="H136" s="2">
        <v>372.43693693693695</v>
      </c>
      <c r="K136" s="2">
        <v>182034.33783783784</v>
      </c>
      <c r="L136" s="2">
        <v>43521.106864783331</v>
      </c>
      <c r="M136" s="2">
        <v>4066.4549549549552</v>
      </c>
      <c r="N136" s="2">
        <v>21457455.193693694</v>
      </c>
      <c r="P136" s="2">
        <v>9.0090090090090089E-3</v>
      </c>
      <c r="S136" s="2">
        <v>9.0090090090090089E-3</v>
      </c>
      <c r="T136" s="2">
        <v>0</v>
      </c>
    </row>
    <row r="137" spans="1:20">
      <c r="A137" s="2">
        <v>12</v>
      </c>
      <c r="B137" s="2">
        <v>0.434</v>
      </c>
      <c r="D137" s="2" t="s">
        <v>173</v>
      </c>
      <c r="E137" s="2">
        <v>461.53502142411241</v>
      </c>
      <c r="F137" s="2">
        <v>213094.53176918341</v>
      </c>
      <c r="G137" s="2"/>
      <c r="H137" s="2">
        <v>375.28975265017669</v>
      </c>
      <c r="K137" s="2">
        <v>181632.73851590106</v>
      </c>
      <c r="L137" s="2">
        <v>40934.98666766908</v>
      </c>
      <c r="M137" s="2">
        <v>4489.2402826855123</v>
      </c>
      <c r="N137" s="2">
        <v>25852344.61837456</v>
      </c>
      <c r="P137" s="2">
        <v>7.0671378091872791E-3</v>
      </c>
      <c r="S137" s="2">
        <v>7.0671378091872791E-3</v>
      </c>
      <c r="T137" s="2">
        <v>0</v>
      </c>
    </row>
    <row r="138" spans="1:20">
      <c r="A138" s="2">
        <v>13</v>
      </c>
      <c r="B138" s="2">
        <v>0.35599999999999998</v>
      </c>
      <c r="D138" s="2" t="s">
        <v>174</v>
      </c>
      <c r="E138" s="2">
        <v>460.5789349167643</v>
      </c>
      <c r="F138" s="2">
        <v>212215.86300567701</v>
      </c>
      <c r="G138" s="2"/>
      <c r="H138" s="2">
        <v>371.4503105590062</v>
      </c>
      <c r="K138" s="2">
        <v>177369.53726708074</v>
      </c>
      <c r="L138" s="2">
        <v>39516.927429809795</v>
      </c>
      <c r="M138" s="2">
        <v>4818.6428571428569</v>
      </c>
      <c r="N138" s="2">
        <v>29740280.978260871</v>
      </c>
      <c r="P138" s="2">
        <v>6.2111801242236021E-3</v>
      </c>
      <c r="S138" s="2">
        <v>6.2111801242236021E-3</v>
      </c>
      <c r="T138" s="2">
        <v>0</v>
      </c>
    </row>
    <row r="139" spans="1:20">
      <c r="A139" s="2">
        <v>14</v>
      </c>
      <c r="B139" s="2">
        <v>0.30599999999999999</v>
      </c>
      <c r="D139" s="2" t="s">
        <v>175</v>
      </c>
      <c r="E139" s="2">
        <v>460.47411163146057</v>
      </c>
      <c r="F139" s="2">
        <v>212116.8743787909</v>
      </c>
      <c r="G139" s="2"/>
      <c r="H139" s="2">
        <v>366.78097982708931</v>
      </c>
      <c r="K139" s="2">
        <v>175288.08357348703</v>
      </c>
      <c r="L139" s="2">
        <v>40877.599290366663</v>
      </c>
      <c r="M139" s="2">
        <v>5127.7550432276657</v>
      </c>
      <c r="N139" s="2">
        <v>34175000.936599426</v>
      </c>
      <c r="P139" s="2">
        <v>2.881844380403458E-3</v>
      </c>
      <c r="S139" s="2">
        <v>2.881844380403458E-3</v>
      </c>
      <c r="T139" s="2">
        <v>0</v>
      </c>
    </row>
    <row r="140" spans="1:20">
      <c r="A140" s="2">
        <v>15</v>
      </c>
      <c r="B140" s="2">
        <v>0.24199999999999999</v>
      </c>
      <c r="D140" s="2" t="s">
        <v>176</v>
      </c>
      <c r="E140" s="2">
        <v>459.25994583500017</v>
      </c>
      <c r="F140" s="2">
        <v>211010.12316096769</v>
      </c>
      <c r="G140" s="2"/>
      <c r="H140" s="2">
        <v>339.5145118733509</v>
      </c>
      <c r="K140" s="2">
        <v>149977.68337730871</v>
      </c>
      <c r="L140" s="2">
        <v>34799.39859837223</v>
      </c>
      <c r="M140" s="2">
        <v>5089.5725593667548</v>
      </c>
      <c r="N140" s="2">
        <v>33661947.266490765</v>
      </c>
      <c r="P140" s="2">
        <v>0</v>
      </c>
      <c r="S140" s="2">
        <v>0</v>
      </c>
      <c r="T140" s="2">
        <v>0</v>
      </c>
    </row>
    <row r="141" spans="1:20">
      <c r="A141" s="2">
        <v>16</v>
      </c>
      <c r="B141" s="2">
        <v>0.14399999999999999</v>
      </c>
      <c r="D141" s="2" t="s">
        <v>94</v>
      </c>
      <c r="E141" s="2">
        <v>459.94649423630233</v>
      </c>
      <c r="F141" s="2">
        <v>211638.58001130095</v>
      </c>
      <c r="G141" s="2"/>
      <c r="H141" s="2">
        <v>338.89252336448595</v>
      </c>
      <c r="K141" s="2">
        <v>144567.94859813084</v>
      </c>
      <c r="L141" s="2">
        <v>29789.407625467855</v>
      </c>
      <c r="M141" s="2">
        <v>5417.8481308411219</v>
      </c>
      <c r="N141" s="2">
        <v>36885033.25</v>
      </c>
      <c r="P141" s="2">
        <v>0</v>
      </c>
      <c r="S141" s="2">
        <v>0</v>
      </c>
      <c r="T141" s="2">
        <v>0</v>
      </c>
    </row>
    <row r="142" spans="1:20">
      <c r="A142" s="2">
        <v>17</v>
      </c>
      <c r="B142" s="2">
        <v>0.14000000000000001</v>
      </c>
      <c r="D142" s="2" t="s">
        <v>177</v>
      </c>
      <c r="E142" s="2">
        <v>459.53542529458332</v>
      </c>
      <c r="F142" s="2">
        <v>211257.72504598848</v>
      </c>
      <c r="G142" s="2"/>
      <c r="H142" s="2">
        <v>324.17674418604651</v>
      </c>
      <c r="K142" s="2">
        <v>139155.55813953487</v>
      </c>
      <c r="L142" s="2">
        <v>34144.402255109228</v>
      </c>
      <c r="M142" s="2">
        <v>5510.3697674418609</v>
      </c>
      <c r="N142" s="2">
        <v>40197777.932558142</v>
      </c>
      <c r="P142" s="2">
        <v>0</v>
      </c>
      <c r="S142" s="2">
        <v>0</v>
      </c>
      <c r="T142" s="2">
        <v>0</v>
      </c>
    </row>
    <row r="143" spans="1:20">
      <c r="A143" s="2">
        <v>18</v>
      </c>
      <c r="B143" s="2">
        <v>0.11</v>
      </c>
      <c r="D143" s="2" t="s">
        <v>178</v>
      </c>
      <c r="E143" s="2">
        <v>460.1613061124126</v>
      </c>
      <c r="F143" s="2">
        <v>211834.84330835508</v>
      </c>
      <c r="G143" s="2"/>
      <c r="H143" s="2">
        <v>311.58876404494384</v>
      </c>
      <c r="K143" s="2">
        <v>126080.90561797752</v>
      </c>
      <c r="L143" s="2">
        <v>29058.64807166715</v>
      </c>
      <c r="M143" s="2">
        <v>5608.3438202247189</v>
      </c>
      <c r="N143" s="2">
        <v>40842327.355056182</v>
      </c>
      <c r="P143" s="2">
        <v>0</v>
      </c>
      <c r="S143" s="2">
        <v>0</v>
      </c>
      <c r="T143" s="2">
        <v>0</v>
      </c>
    </row>
    <row r="144" spans="1:20">
      <c r="A144" s="2">
        <v>19</v>
      </c>
      <c r="B144" s="2">
        <v>0.08</v>
      </c>
      <c r="D144" s="2" t="s">
        <v>179</v>
      </c>
      <c r="E144" s="2">
        <v>460.14171304355995</v>
      </c>
      <c r="F144" s="2">
        <v>211812.01680268618</v>
      </c>
      <c r="G144" s="2"/>
      <c r="H144" s="2">
        <v>309.33478260869566</v>
      </c>
      <c r="K144" s="2">
        <v>121751.31304347827</v>
      </c>
      <c r="L144" s="2">
        <v>26120.088112153073</v>
      </c>
      <c r="M144" s="2">
        <v>5877.2086956521744</v>
      </c>
      <c r="N144" s="2">
        <v>43947395.204347827</v>
      </c>
      <c r="P144" s="2">
        <v>0</v>
      </c>
      <c r="S144" s="2">
        <v>0</v>
      </c>
      <c r="T144" s="2">
        <v>0</v>
      </c>
    </row>
    <row r="145" spans="1:22">
      <c r="A145" s="2">
        <v>20</v>
      </c>
      <c r="B145" s="2">
        <v>4.5999999999999999E-2</v>
      </c>
      <c r="D145" s="2" t="s">
        <v>180</v>
      </c>
      <c r="E145" s="2">
        <v>459.20665395062548</v>
      </c>
      <c r="F145" s="2">
        <v>210979.28875143392</v>
      </c>
      <c r="G145" s="2"/>
      <c r="H145" s="2">
        <v>292.27253668763103</v>
      </c>
      <c r="K145" s="2">
        <v>108870.80083857442</v>
      </c>
      <c r="L145" s="2">
        <v>23496.824727375217</v>
      </c>
      <c r="M145" s="2">
        <v>5845.4067085953875</v>
      </c>
      <c r="N145" s="2">
        <v>43546951.062893085</v>
      </c>
      <c r="P145" s="2">
        <v>0</v>
      </c>
      <c r="S145" s="2">
        <v>0</v>
      </c>
      <c r="T145" s="2">
        <v>0</v>
      </c>
    </row>
    <row r="146" spans="1:22">
      <c r="A146" s="2"/>
      <c r="B146" s="2"/>
      <c r="D146" s="2"/>
      <c r="E146" s="2"/>
      <c r="F146" s="2"/>
      <c r="G146" s="2"/>
      <c r="H146" s="2"/>
      <c r="K146" s="2"/>
      <c r="L146" s="2"/>
      <c r="M146" s="2"/>
      <c r="N146" s="2"/>
      <c r="P146" s="2"/>
      <c r="S146" s="2"/>
      <c r="T146" s="2"/>
    </row>
    <row r="147" spans="1:22">
      <c r="A147" s="2"/>
      <c r="B147" s="2"/>
      <c r="D147" s="2"/>
      <c r="E147" s="2"/>
      <c r="F147" s="2"/>
      <c r="G147" s="2"/>
      <c r="H147" s="2"/>
      <c r="K147" s="2"/>
      <c r="L147" s="2"/>
      <c r="M147" s="2"/>
      <c r="N147" s="2"/>
      <c r="P147" s="2"/>
      <c r="S147" s="2"/>
      <c r="T147" s="2"/>
    </row>
    <row r="148" spans="1:22">
      <c r="A148" s="2">
        <v>23</v>
      </c>
      <c r="B148" s="2">
        <v>0.02</v>
      </c>
      <c r="D148" s="2" t="s">
        <v>183</v>
      </c>
      <c r="E148" s="2">
        <v>458.80788181016658</v>
      </c>
      <c r="F148" s="2">
        <v>210599.37706330599</v>
      </c>
      <c r="G148" s="2"/>
      <c r="H148" s="2">
        <v>260.06326530612245</v>
      </c>
      <c r="K148" s="2">
        <v>86999.251020408163</v>
      </c>
      <c r="L148" s="2">
        <v>19405.953044530699</v>
      </c>
      <c r="M148" s="2">
        <v>5981.4448979591834</v>
      </c>
      <c r="N148" s="2">
        <v>46022265.469387755</v>
      </c>
      <c r="P148" s="2">
        <v>0</v>
      </c>
      <c r="S148" s="2">
        <v>0</v>
      </c>
      <c r="T148" s="2">
        <v>0</v>
      </c>
    </row>
    <row r="149" spans="1:22">
      <c r="A149" s="2">
        <v>24</v>
      </c>
      <c r="B149" s="2">
        <v>1.4E-2</v>
      </c>
      <c r="D149" s="2" t="s">
        <v>184</v>
      </c>
      <c r="E149" s="2">
        <v>458.74941767915425</v>
      </c>
      <c r="F149" s="2">
        <v>210554.1828039845</v>
      </c>
      <c r="G149" s="2"/>
      <c r="H149" s="2">
        <v>258.45638945233264</v>
      </c>
      <c r="K149" s="2">
        <v>84389.933062880329</v>
      </c>
      <c r="L149" s="2">
        <v>17625.980309701688</v>
      </c>
      <c r="M149" s="2">
        <v>6202.9513184584175</v>
      </c>
      <c r="N149" s="2">
        <v>48608532.610547669</v>
      </c>
      <c r="P149" s="2">
        <v>0</v>
      </c>
      <c r="S149" s="2">
        <v>0</v>
      </c>
      <c r="T149" s="2">
        <v>0</v>
      </c>
    </row>
    <row r="150" spans="1:22">
      <c r="A150" s="2">
        <v>25</v>
      </c>
      <c r="B150" s="2">
        <v>1.6E-2</v>
      </c>
      <c r="D150" s="2" t="s">
        <v>185</v>
      </c>
      <c r="E150" s="2">
        <v>459.40608544981183</v>
      </c>
      <c r="F150" s="2">
        <v>211150.71635913209</v>
      </c>
      <c r="G150" s="2"/>
      <c r="H150" s="2">
        <v>257.29878048780489</v>
      </c>
      <c r="K150" s="2">
        <v>86650.778455284555</v>
      </c>
      <c r="L150" s="2">
        <v>20489.761872236846</v>
      </c>
      <c r="M150" s="2">
        <v>6432.457317073171</v>
      </c>
      <c r="N150" s="2">
        <v>54156287.262195125</v>
      </c>
      <c r="P150" s="2">
        <v>0</v>
      </c>
      <c r="S150" s="2">
        <v>0</v>
      </c>
      <c r="T150" s="2">
        <v>0</v>
      </c>
    </row>
    <row r="151" spans="1:22">
      <c r="A151" s="2">
        <v>26</v>
      </c>
      <c r="B151" s="2">
        <v>1.4E-2</v>
      </c>
      <c r="D151" s="2" t="s">
        <v>186</v>
      </c>
      <c r="E151" s="2">
        <v>458.62015434024153</v>
      </c>
      <c r="F151" s="2">
        <v>210437.67618461413</v>
      </c>
      <c r="G151" s="2"/>
      <c r="H151" s="2">
        <v>253.33874239350914</v>
      </c>
      <c r="K151" s="2">
        <v>80780.851926977688</v>
      </c>
      <c r="L151" s="2">
        <v>16634.074044756671</v>
      </c>
      <c r="M151" s="2">
        <v>6586.7971602434081</v>
      </c>
      <c r="N151" s="2">
        <v>54607389.519269779</v>
      </c>
      <c r="P151" s="2">
        <v>0</v>
      </c>
      <c r="S151" s="2">
        <v>0</v>
      </c>
      <c r="T151" s="2">
        <v>0</v>
      </c>
    </row>
    <row r="152" spans="1:22">
      <c r="A152" s="2">
        <v>27</v>
      </c>
      <c r="B152" s="2">
        <v>4.0000000000000001E-3</v>
      </c>
      <c r="D152" s="2" t="s">
        <v>187</v>
      </c>
      <c r="E152" s="2">
        <v>458.97079556742221</v>
      </c>
      <c r="F152" s="2">
        <v>210770.28087987244</v>
      </c>
      <c r="G152" s="2"/>
      <c r="H152" s="2">
        <v>244.93373493975903</v>
      </c>
      <c r="K152" s="2">
        <v>78495.487951807227</v>
      </c>
      <c r="L152" s="2">
        <v>18540.182722843081</v>
      </c>
      <c r="M152" s="2">
        <v>6613.2088353413656</v>
      </c>
      <c r="N152" s="2">
        <v>57223134.815261044</v>
      </c>
      <c r="P152" s="2">
        <v>0</v>
      </c>
      <c r="S152" s="2">
        <v>0</v>
      </c>
      <c r="T152" s="2">
        <v>0</v>
      </c>
    </row>
    <row r="153" spans="1:22">
      <c r="A153" s="2">
        <v>28</v>
      </c>
      <c r="B153" s="2">
        <v>6.0000000000000001E-3</v>
      </c>
      <c r="D153" s="2" t="s">
        <v>188</v>
      </c>
      <c r="E153" s="2">
        <v>458.58874849524511</v>
      </c>
      <c r="F153" s="2">
        <v>210394.78984946656</v>
      </c>
      <c r="G153" s="2"/>
      <c r="H153" s="2">
        <v>227.74647887323943</v>
      </c>
      <c r="K153" s="2">
        <v>65539.794768611668</v>
      </c>
      <c r="L153" s="2">
        <v>13698.899307133122</v>
      </c>
      <c r="M153" s="2">
        <v>6376.9014084507044</v>
      </c>
      <c r="N153" s="2">
        <v>51383199.098591551</v>
      </c>
      <c r="P153" s="2">
        <v>0</v>
      </c>
      <c r="S153" s="2">
        <v>0</v>
      </c>
      <c r="T153" s="2">
        <v>0</v>
      </c>
    </row>
    <row r="154" spans="1:22">
      <c r="A154" s="2">
        <v>29</v>
      </c>
      <c r="B154" s="2">
        <v>0</v>
      </c>
      <c r="D154" s="2" t="s">
        <v>189</v>
      </c>
      <c r="E154" s="2">
        <v>457.91549444539822</v>
      </c>
      <c r="F154" s="2">
        <v>209810.63099090511</v>
      </c>
      <c r="G154" s="2"/>
      <c r="H154" s="2">
        <v>227.36</v>
      </c>
      <c r="K154" s="2">
        <v>66935.364000000001</v>
      </c>
      <c r="L154" s="2">
        <v>15273.341082164325</v>
      </c>
      <c r="M154" s="2">
        <v>6593.44</v>
      </c>
      <c r="N154" s="2">
        <v>56292641.123999998</v>
      </c>
      <c r="P154" s="2">
        <v>0</v>
      </c>
      <c r="S154" s="2">
        <v>0</v>
      </c>
      <c r="T154" s="2">
        <v>0</v>
      </c>
    </row>
    <row r="155" spans="1:22">
      <c r="A155" s="2">
        <v>30</v>
      </c>
      <c r="B155" s="2">
        <v>0</v>
      </c>
      <c r="D155" s="2" t="s">
        <v>190</v>
      </c>
      <c r="E155" s="2">
        <v>457.79032075195028</v>
      </c>
      <c r="F155" s="2">
        <v>209696.09245977894</v>
      </c>
      <c r="G155" s="2"/>
      <c r="H155" s="2">
        <v>218.19800000000001</v>
      </c>
      <c r="K155" s="2">
        <v>60053.362000000001</v>
      </c>
      <c r="L155" s="2">
        <v>12467.930657314626</v>
      </c>
      <c r="M155" s="2">
        <v>6545.94</v>
      </c>
      <c r="N155" s="2">
        <v>54048025.799999997</v>
      </c>
      <c r="P155" s="2">
        <v>0</v>
      </c>
      <c r="S155" s="2">
        <v>0</v>
      </c>
      <c r="T155" s="2">
        <v>0</v>
      </c>
    </row>
    <row r="159" spans="1:22">
      <c r="A159" s="2" t="s">
        <v>0</v>
      </c>
      <c r="B159" s="2" t="s">
        <v>1</v>
      </c>
      <c r="C159" s="5" t="s">
        <v>2</v>
      </c>
      <c r="D159" s="2" t="s">
        <v>2</v>
      </c>
      <c r="E159" s="2" t="s">
        <v>35</v>
      </c>
      <c r="F159" s="2" t="s">
        <v>36</v>
      </c>
      <c r="G159" s="2" t="s">
        <v>37</v>
      </c>
      <c r="H159" s="2" t="s">
        <v>4</v>
      </c>
      <c r="K159" s="2" t="s">
        <v>5</v>
      </c>
      <c r="L159" s="2" t="s">
        <v>6</v>
      </c>
      <c r="M159" s="2" t="s">
        <v>11</v>
      </c>
      <c r="N159" s="2" t="s">
        <v>3</v>
      </c>
      <c r="P159" s="2" t="s">
        <v>38</v>
      </c>
      <c r="S159" s="2" t="s">
        <v>39</v>
      </c>
      <c r="T159" s="2" t="s">
        <v>7</v>
      </c>
      <c r="V159" s="2" t="s">
        <v>201</v>
      </c>
    </row>
    <row r="160" spans="1:22">
      <c r="A160" s="2">
        <v>3</v>
      </c>
      <c r="B160" s="2">
        <v>0.57599999999999996</v>
      </c>
      <c r="D160" s="2" t="s">
        <v>191</v>
      </c>
      <c r="E160" s="2">
        <v>554.10950096305169</v>
      </c>
      <c r="F160" s="2">
        <v>307265.47995019692</v>
      </c>
      <c r="G160" s="2"/>
      <c r="H160" s="2">
        <v>420.76886792452831</v>
      </c>
      <c r="K160" s="2">
        <v>271745.44811320753</v>
      </c>
      <c r="L160" s="2">
        <v>95147.818362693346</v>
      </c>
      <c r="M160" s="2">
        <v>1202.4811320754718</v>
      </c>
      <c r="N160" s="2">
        <v>2206721.7641509436</v>
      </c>
      <c r="P160" s="2">
        <v>1.320754716981132</v>
      </c>
      <c r="S160" s="2">
        <v>3.0283018867924527</v>
      </c>
      <c r="T160" s="2">
        <v>0</v>
      </c>
    </row>
    <row r="161" spans="1:20">
      <c r="A161" s="2">
        <v>4</v>
      </c>
      <c r="B161" s="2">
        <v>0.35799999999999998</v>
      </c>
      <c r="D161" s="2" t="s">
        <v>192</v>
      </c>
      <c r="E161" s="2">
        <v>553.85534387157543</v>
      </c>
      <c r="F161" s="2">
        <v>306988.88668058626</v>
      </c>
      <c r="G161" s="2"/>
      <c r="H161" s="2">
        <v>335.05607476635515</v>
      </c>
      <c r="K161" s="2">
        <v>207040.75700934581</v>
      </c>
      <c r="L161" s="2">
        <v>95074.365595794385</v>
      </c>
      <c r="M161" s="2">
        <v>1278.9470404984424</v>
      </c>
      <c r="N161" s="2">
        <v>2981677.0218068534</v>
      </c>
      <c r="P161" s="2">
        <v>0.60747663551401865</v>
      </c>
      <c r="S161" s="2">
        <v>0.93769470404984423</v>
      </c>
      <c r="T161" s="2">
        <v>0</v>
      </c>
    </row>
    <row r="162" spans="1:20">
      <c r="A162" s="2">
        <v>5</v>
      </c>
      <c r="B162" s="2">
        <v>0.19600000000000001</v>
      </c>
      <c r="D162" s="2" t="s">
        <v>193</v>
      </c>
      <c r="E162" s="2">
        <v>553.91605999473541</v>
      </c>
      <c r="F162" s="2">
        <v>307047.88253331924</v>
      </c>
      <c r="G162" s="2"/>
      <c r="H162" s="2">
        <v>290.68407960199005</v>
      </c>
      <c r="K162" s="2">
        <v>162510.60945273633</v>
      </c>
      <c r="L162" s="2">
        <v>78207.922389300395</v>
      </c>
      <c r="M162" s="2">
        <v>1385.721393034826</v>
      </c>
      <c r="N162" s="2">
        <v>3622678.1641791044</v>
      </c>
      <c r="P162" s="2">
        <v>0.35572139303482586</v>
      </c>
      <c r="S162" s="2">
        <v>0.39552238805970147</v>
      </c>
      <c r="T162" s="2">
        <v>0</v>
      </c>
    </row>
    <row r="163" spans="1:20">
      <c r="A163" s="2">
        <v>6</v>
      </c>
      <c r="B163" s="2">
        <v>6.6000000000000003E-2</v>
      </c>
      <c r="D163" s="2" t="s">
        <v>194</v>
      </c>
      <c r="E163" s="2">
        <v>552.16569567899751</v>
      </c>
      <c r="F163" s="2">
        <v>305154.04033011384</v>
      </c>
      <c r="G163" s="2"/>
      <c r="H163" s="2">
        <v>243.22269807280514</v>
      </c>
      <c r="K163" s="2">
        <v>138327.64668094218</v>
      </c>
      <c r="L163" s="2">
        <v>79340.259312018083</v>
      </c>
      <c r="M163" s="2">
        <v>1389.8950749464668</v>
      </c>
      <c r="N163" s="2">
        <v>4381197.6638115635</v>
      </c>
      <c r="P163" s="2">
        <v>0.22055674518201285</v>
      </c>
      <c r="S163" s="2">
        <v>0.22055674518201285</v>
      </c>
      <c r="T163" s="2">
        <v>0</v>
      </c>
    </row>
    <row r="164" spans="1:20">
      <c r="A164" s="2">
        <v>7</v>
      </c>
      <c r="B164" s="2">
        <v>4.2000000000000003E-2</v>
      </c>
      <c r="D164" s="2" t="s">
        <v>195</v>
      </c>
      <c r="E164" s="2">
        <v>552.31352757817012</v>
      </c>
      <c r="F164" s="2">
        <v>305325.76957466896</v>
      </c>
      <c r="G164" s="2"/>
      <c r="H164" s="2">
        <v>165.91858037578288</v>
      </c>
      <c r="K164" s="2">
        <v>79682.31106471816</v>
      </c>
      <c r="L164" s="2">
        <v>52262.443147771242</v>
      </c>
      <c r="M164" s="2">
        <v>1118.3319415448852</v>
      </c>
      <c r="N164" s="2">
        <v>3444701.9478079332</v>
      </c>
      <c r="P164" s="2">
        <v>0.10020876826722339</v>
      </c>
      <c r="S164" s="2">
        <v>0.10020876826722339</v>
      </c>
      <c r="T164" s="2">
        <v>0</v>
      </c>
    </row>
    <row r="165" spans="1:20">
      <c r="A165" s="2">
        <v>8</v>
      </c>
      <c r="B165" s="2">
        <v>2.5999999999999999E-2</v>
      </c>
      <c r="D165" s="2" t="s">
        <v>196</v>
      </c>
      <c r="E165" s="2">
        <v>550.82864571018467</v>
      </c>
      <c r="F165" s="2">
        <v>303718.58803952491</v>
      </c>
      <c r="G165" s="2"/>
      <c r="H165" s="2">
        <v>114.77002053388091</v>
      </c>
      <c r="K165" s="2">
        <v>44294.453798767965</v>
      </c>
      <c r="L165" s="2">
        <v>31186.333831892578</v>
      </c>
      <c r="M165" s="2">
        <v>897.21971252566732</v>
      </c>
      <c r="N165" s="2">
        <v>2548074.6981519507</v>
      </c>
      <c r="P165" s="2">
        <v>3.2854209445585217E-2</v>
      </c>
      <c r="S165" s="2">
        <v>3.2854209445585217E-2</v>
      </c>
      <c r="T165" s="2">
        <v>0</v>
      </c>
    </row>
    <row r="166" spans="1:20">
      <c r="A166" s="2">
        <v>9</v>
      </c>
      <c r="B166" s="2">
        <v>2.8000000000000001E-2</v>
      </c>
      <c r="D166" s="2" t="s">
        <v>197</v>
      </c>
      <c r="E166" s="2">
        <v>549.40278927049542</v>
      </c>
      <c r="F166" s="2">
        <v>302210.73512794892</v>
      </c>
      <c r="G166" s="2"/>
      <c r="H166" s="2">
        <v>93.034979423868307</v>
      </c>
      <c r="K166" s="2">
        <v>29319.030864197532</v>
      </c>
      <c r="L166" s="2">
        <v>20706.128670824321</v>
      </c>
      <c r="M166" s="2">
        <v>823.28600823045269</v>
      </c>
      <c r="N166" s="2">
        <v>2156216.2366255145</v>
      </c>
      <c r="P166" s="2">
        <v>1.646090534979424E-2</v>
      </c>
      <c r="S166" s="2">
        <v>1.646090534979424E-2</v>
      </c>
      <c r="T166" s="2">
        <v>0</v>
      </c>
    </row>
    <row r="167" spans="1:20">
      <c r="A167" s="2">
        <v>10</v>
      </c>
      <c r="B167" s="2">
        <v>0.01</v>
      </c>
      <c r="D167" s="2" t="s">
        <v>198</v>
      </c>
      <c r="E167" s="2">
        <v>548.16974709982071</v>
      </c>
      <c r="F167" s="2">
        <v>300807.57683658192</v>
      </c>
      <c r="G167" s="2"/>
      <c r="H167" s="2">
        <v>72.694949494949498</v>
      </c>
      <c r="K167" s="2">
        <v>15437.446464646464</v>
      </c>
      <c r="L167" s="2">
        <v>10173.443193064244</v>
      </c>
      <c r="M167" s="2">
        <v>722.23232323232321</v>
      </c>
      <c r="N167" s="2">
        <v>1462564.6525252524</v>
      </c>
      <c r="P167" s="2">
        <v>4.0404040404040404E-3</v>
      </c>
      <c r="S167" s="2">
        <v>4.0404040404040404E-3</v>
      </c>
      <c r="T167" s="2">
        <v>0</v>
      </c>
    </row>
    <row r="168" spans="1:20">
      <c r="A168" s="2">
        <v>11</v>
      </c>
      <c r="B168" s="2">
        <v>4.0000000000000001E-3</v>
      </c>
      <c r="D168" s="2" t="s">
        <v>19</v>
      </c>
      <c r="E168" s="2">
        <v>548.36316619311765</v>
      </c>
      <c r="F168" s="2">
        <v>301063.13037483813</v>
      </c>
      <c r="G168" s="2"/>
      <c r="H168" s="2">
        <v>55.660642570281126</v>
      </c>
      <c r="K168" s="2">
        <v>6582.7409638554218</v>
      </c>
      <c r="L168" s="2">
        <v>3491.6451681979424</v>
      </c>
      <c r="M168" s="2">
        <v>612.20883534136544</v>
      </c>
      <c r="N168" s="2">
        <v>795814.57831325301</v>
      </c>
      <c r="P168" s="2">
        <v>0</v>
      </c>
      <c r="S168" s="2">
        <v>0</v>
      </c>
      <c r="T168" s="2">
        <v>0</v>
      </c>
    </row>
    <row r="169" spans="1:20">
      <c r="A169" s="2">
        <v>12</v>
      </c>
      <c r="B169" s="2">
        <v>2E-3</v>
      </c>
      <c r="D169" s="2" t="s">
        <v>19</v>
      </c>
      <c r="E169" s="2">
        <v>546.92692054291422</v>
      </c>
      <c r="F169" s="2">
        <v>299497.68451001181</v>
      </c>
      <c r="G169" s="2"/>
      <c r="H169" s="2">
        <v>52.034068136272545</v>
      </c>
      <c r="K169" s="2">
        <v>5851.4689378757512</v>
      </c>
      <c r="L169" s="2">
        <v>3150.2377928547858</v>
      </c>
      <c r="M169" s="2">
        <v>624.40080160320645</v>
      </c>
      <c r="N169" s="2">
        <v>842493.81963927858</v>
      </c>
      <c r="P169" s="2">
        <v>0</v>
      </c>
      <c r="S169" s="2">
        <v>0</v>
      </c>
      <c r="T169" s="2">
        <v>0</v>
      </c>
    </row>
    <row r="170" spans="1:20">
      <c r="A170" s="2">
        <v>13</v>
      </c>
      <c r="B170" s="2">
        <v>4.0000000000000001E-3</v>
      </c>
      <c r="D170" s="2" t="s">
        <v>8</v>
      </c>
      <c r="E170" s="2">
        <v>547.72859877283156</v>
      </c>
      <c r="F170" s="2">
        <v>300361.2458206052</v>
      </c>
      <c r="G170" s="2"/>
      <c r="H170" s="2">
        <v>44.50401606425703</v>
      </c>
      <c r="K170" s="2">
        <v>4184.8694779116468</v>
      </c>
      <c r="L170" s="2">
        <v>2208.697166937367</v>
      </c>
      <c r="M170" s="2">
        <v>578.55220883534139</v>
      </c>
      <c r="N170" s="2">
        <v>707242.94176706823</v>
      </c>
      <c r="P170" s="2">
        <v>0</v>
      </c>
      <c r="S170" s="2">
        <v>0</v>
      </c>
      <c r="T170" s="2">
        <v>0</v>
      </c>
    </row>
    <row r="171" spans="1:20">
      <c r="A171" s="2">
        <v>14</v>
      </c>
      <c r="B171" s="2">
        <v>0</v>
      </c>
      <c r="D171" s="2" t="s">
        <v>73</v>
      </c>
      <c r="E171" s="2">
        <v>547.67390064164192</v>
      </c>
      <c r="F171" s="2">
        <v>300309.0047052619</v>
      </c>
      <c r="G171" s="2"/>
      <c r="H171" s="2">
        <v>36.938000000000002</v>
      </c>
      <c r="K171" s="2">
        <v>2577.81</v>
      </c>
      <c r="L171" s="2">
        <v>1215.8258076152304</v>
      </c>
      <c r="M171" s="2">
        <v>517.13199999999995</v>
      </c>
      <c r="N171" s="2">
        <v>505250.76</v>
      </c>
      <c r="P171" s="2">
        <v>0</v>
      </c>
      <c r="S171" s="2">
        <v>0</v>
      </c>
      <c r="T171" s="2">
        <v>0</v>
      </c>
    </row>
    <row r="172" spans="1:20">
      <c r="A172" s="2">
        <v>15</v>
      </c>
      <c r="B172" s="2">
        <v>0</v>
      </c>
      <c r="D172" s="2" t="s">
        <v>71</v>
      </c>
      <c r="E172" s="2">
        <v>548.88580082682279</v>
      </c>
      <c r="F172" s="2">
        <v>301605.69336424454</v>
      </c>
      <c r="G172" s="2"/>
      <c r="H172" s="2">
        <v>35.165999999999997</v>
      </c>
      <c r="K172" s="2">
        <v>2462.634</v>
      </c>
      <c r="L172" s="2">
        <v>1228.443330661323</v>
      </c>
      <c r="M172" s="2">
        <v>527.49</v>
      </c>
      <c r="N172" s="2">
        <v>554092.65</v>
      </c>
      <c r="P172" s="2">
        <v>0</v>
      </c>
      <c r="S172" s="2">
        <v>0</v>
      </c>
      <c r="T172" s="2">
        <v>0</v>
      </c>
    </row>
    <row r="173" spans="1:20">
      <c r="A173" s="2">
        <v>16</v>
      </c>
      <c r="B173" s="2">
        <v>0</v>
      </c>
      <c r="D173" s="2" t="s">
        <v>199</v>
      </c>
      <c r="E173" s="2">
        <v>546.10500911770964</v>
      </c>
      <c r="F173" s="2">
        <v>298625.10892561846</v>
      </c>
      <c r="G173" s="2"/>
      <c r="H173" s="2">
        <v>36.020000000000003</v>
      </c>
      <c r="K173" s="2">
        <v>2876.5160000000001</v>
      </c>
      <c r="L173" s="2">
        <v>1582.2400801603205</v>
      </c>
      <c r="M173" s="2">
        <v>576.32000000000005</v>
      </c>
      <c r="N173" s="2">
        <v>736388.09600000002</v>
      </c>
      <c r="P173" s="2">
        <v>0</v>
      </c>
      <c r="S173" s="2">
        <v>0</v>
      </c>
      <c r="T173" s="2">
        <v>0</v>
      </c>
    </row>
    <row r="174" spans="1:20">
      <c r="A174" s="2">
        <v>17</v>
      </c>
      <c r="B174" s="2">
        <v>0</v>
      </c>
      <c r="D174" s="2" t="s">
        <v>67</v>
      </c>
      <c r="E174" s="2">
        <v>548.63400261304525</v>
      </c>
      <c r="F174" s="2">
        <v>301313.26148481516</v>
      </c>
      <c r="G174" s="2"/>
      <c r="H174" s="2">
        <v>32.012</v>
      </c>
      <c r="K174" s="2">
        <v>1924.5</v>
      </c>
      <c r="L174" s="2">
        <v>901.53492585170341</v>
      </c>
      <c r="M174" s="2">
        <v>544.20399999999995</v>
      </c>
      <c r="N174" s="2">
        <v>556180.5</v>
      </c>
      <c r="P174" s="2">
        <v>0</v>
      </c>
      <c r="S174" s="2">
        <v>0</v>
      </c>
      <c r="T174" s="2">
        <v>0</v>
      </c>
    </row>
    <row r="175" spans="1:20">
      <c r="A175" s="2">
        <v>18</v>
      </c>
      <c r="B175" s="2">
        <v>0</v>
      </c>
      <c r="D175" s="2" t="s">
        <v>69</v>
      </c>
      <c r="E175" s="2">
        <v>546.99481358080891</v>
      </c>
      <c r="F175" s="2">
        <v>299612.81423792412</v>
      </c>
      <c r="G175" s="2"/>
      <c r="H175" s="2">
        <v>28.95</v>
      </c>
      <c r="K175" s="2">
        <v>1619.5540000000001</v>
      </c>
      <c r="L175" s="2">
        <v>783.01753507014041</v>
      </c>
      <c r="M175" s="2">
        <v>521.1</v>
      </c>
      <c r="N175" s="2">
        <v>524735.49600000004</v>
      </c>
      <c r="P175" s="2">
        <v>0</v>
      </c>
      <c r="S175" s="2">
        <v>0</v>
      </c>
      <c r="T175" s="2">
        <v>0</v>
      </c>
    </row>
    <row r="176" spans="1:20">
      <c r="A176" s="2">
        <v>19</v>
      </c>
      <c r="B176" s="2">
        <v>0</v>
      </c>
      <c r="D176" s="2" t="s">
        <v>41</v>
      </c>
      <c r="E176" s="2">
        <v>545.59069644245835</v>
      </c>
      <c r="F176" s="2">
        <v>298159.13662771077</v>
      </c>
      <c r="G176" s="2"/>
      <c r="H176" s="2">
        <v>26.256</v>
      </c>
      <c r="K176" s="2">
        <v>1229.3240000000001</v>
      </c>
      <c r="L176" s="2">
        <v>541.02852104208432</v>
      </c>
      <c r="M176" s="2">
        <v>498.86399999999998</v>
      </c>
      <c r="N176" s="2">
        <v>443785.96399999998</v>
      </c>
      <c r="P176" s="2">
        <v>0</v>
      </c>
      <c r="S176" s="2">
        <v>0</v>
      </c>
      <c r="T176" s="2">
        <v>0</v>
      </c>
    </row>
    <row r="177" spans="1:22">
      <c r="A177" s="2">
        <v>20</v>
      </c>
      <c r="B177" s="2">
        <v>0</v>
      </c>
      <c r="D177" s="2" t="s">
        <v>200</v>
      </c>
      <c r="E177" s="2">
        <v>546.6286439555106</v>
      </c>
      <c r="F177" s="2">
        <v>299188.61571022059</v>
      </c>
      <c r="G177" s="2"/>
      <c r="H177" s="2">
        <v>24.08</v>
      </c>
      <c r="K177" s="2">
        <v>969.51199999999994</v>
      </c>
      <c r="L177" s="2">
        <v>390.44649298597199</v>
      </c>
      <c r="M177" s="2">
        <v>481.6</v>
      </c>
      <c r="N177" s="2">
        <v>387804.8</v>
      </c>
      <c r="P177" s="2">
        <v>0</v>
      </c>
      <c r="S177" s="2">
        <v>0</v>
      </c>
      <c r="T177" s="2">
        <v>0</v>
      </c>
    </row>
    <row r="178" spans="1:22">
      <c r="A178" s="2">
        <v>21</v>
      </c>
      <c r="B178" s="2">
        <v>0</v>
      </c>
      <c r="D178" s="2" t="s">
        <v>69</v>
      </c>
      <c r="E178" s="2">
        <v>547.24279610824715</v>
      </c>
      <c r="F178" s="2">
        <v>299850.41683130327</v>
      </c>
      <c r="G178" s="2"/>
      <c r="H178" s="2">
        <v>24.968</v>
      </c>
      <c r="K178" s="2">
        <v>1183.9000000000001</v>
      </c>
      <c r="L178" s="2">
        <v>561.62222044088185</v>
      </c>
      <c r="M178" s="2">
        <v>524.32799999999997</v>
      </c>
      <c r="N178" s="2">
        <v>522099.9</v>
      </c>
      <c r="P178" s="2">
        <v>0</v>
      </c>
      <c r="S178" s="2">
        <v>0</v>
      </c>
      <c r="T178" s="2">
        <v>0</v>
      </c>
    </row>
    <row r="179" spans="1:22">
      <c r="A179" s="2">
        <v>22</v>
      </c>
      <c r="B179" s="2">
        <v>0</v>
      </c>
      <c r="D179" s="2" t="s">
        <v>70</v>
      </c>
      <c r="E179" s="2">
        <v>547.27681259871179</v>
      </c>
      <c r="F179" s="2">
        <v>299946.93721742032</v>
      </c>
      <c r="G179" s="2"/>
      <c r="H179" s="2">
        <v>22.986000000000001</v>
      </c>
      <c r="K179" s="2">
        <v>1045.8499999999999</v>
      </c>
      <c r="L179" s="2">
        <v>518.53086573146277</v>
      </c>
      <c r="M179" s="2">
        <v>505.69200000000001</v>
      </c>
      <c r="N179" s="2">
        <v>506191.4</v>
      </c>
      <c r="P179" s="2">
        <v>0</v>
      </c>
      <c r="S179" s="2">
        <v>0</v>
      </c>
      <c r="T179" s="2">
        <v>0</v>
      </c>
    </row>
    <row r="180" spans="1:22">
      <c r="A180" s="2">
        <v>23</v>
      </c>
      <c r="B180" s="2">
        <v>0</v>
      </c>
      <c r="D180" s="2" t="s">
        <v>70</v>
      </c>
      <c r="E180" s="2">
        <v>546.6529651783344</v>
      </c>
      <c r="F180" s="2">
        <v>299244.22922551451</v>
      </c>
      <c r="G180" s="2"/>
      <c r="H180" s="2">
        <v>22.09</v>
      </c>
      <c r="K180" s="2">
        <v>850.83</v>
      </c>
      <c r="L180" s="2">
        <v>363.58907815631267</v>
      </c>
      <c r="M180" s="2">
        <v>508.07</v>
      </c>
      <c r="N180" s="2">
        <v>450089.07</v>
      </c>
      <c r="P180" s="2">
        <v>0</v>
      </c>
      <c r="S180" s="2">
        <v>0</v>
      </c>
      <c r="T180" s="2">
        <v>0</v>
      </c>
    </row>
    <row r="181" spans="1:22">
      <c r="A181" s="2">
        <v>24</v>
      </c>
      <c r="B181" s="2">
        <v>0</v>
      </c>
      <c r="D181" s="2" t="s">
        <v>41</v>
      </c>
      <c r="E181" s="2">
        <v>546.31273112728286</v>
      </c>
      <c r="F181" s="2">
        <v>298818.46891792503</v>
      </c>
      <c r="G181" s="2"/>
      <c r="H181" s="2">
        <v>20.72</v>
      </c>
      <c r="K181" s="2">
        <v>712.65200000000004</v>
      </c>
      <c r="L181" s="2">
        <v>283.90140280561133</v>
      </c>
      <c r="M181" s="2">
        <v>497.28</v>
      </c>
      <c r="N181" s="2">
        <v>410487.55200000003</v>
      </c>
      <c r="P181" s="2">
        <v>0</v>
      </c>
      <c r="S181" s="2">
        <v>0</v>
      </c>
      <c r="T181" s="2">
        <v>0</v>
      </c>
    </row>
    <row r="182" spans="1:22">
      <c r="A182" s="2">
        <v>25</v>
      </c>
      <c r="B182" s="2">
        <v>0</v>
      </c>
      <c r="D182" s="2" t="s">
        <v>200</v>
      </c>
      <c r="E182" s="2">
        <v>547.21539709288106</v>
      </c>
      <c r="F182" s="2">
        <v>299846.37752759282</v>
      </c>
      <c r="G182" s="2"/>
      <c r="H182" s="2">
        <v>19.128</v>
      </c>
      <c r="K182" s="2">
        <v>658.38400000000001</v>
      </c>
      <c r="L182" s="2">
        <v>293.08979559118239</v>
      </c>
      <c r="M182" s="2">
        <v>478.2</v>
      </c>
      <c r="N182" s="2">
        <v>411490</v>
      </c>
      <c r="P182" s="2">
        <v>0</v>
      </c>
      <c r="S182" s="2">
        <v>0</v>
      </c>
      <c r="T182" s="2">
        <v>0</v>
      </c>
    </row>
    <row r="183" spans="1:22">
      <c r="A183" s="2">
        <v>26</v>
      </c>
      <c r="B183" s="2">
        <v>0</v>
      </c>
      <c r="D183" s="2" t="s">
        <v>200</v>
      </c>
      <c r="E183" s="2">
        <v>547.8544111691881</v>
      </c>
      <c r="F183" s="2">
        <v>300540.13580312242</v>
      </c>
      <c r="G183" s="2"/>
      <c r="H183" s="2">
        <v>18.443999999999999</v>
      </c>
      <c r="K183" s="2">
        <v>567.92399999999998</v>
      </c>
      <c r="L183" s="2">
        <v>228.19926252505013</v>
      </c>
      <c r="M183" s="2">
        <v>479.54399999999998</v>
      </c>
      <c r="N183" s="2">
        <v>383916.62400000001</v>
      </c>
      <c r="P183" s="2">
        <v>0</v>
      </c>
      <c r="S183" s="2">
        <v>0</v>
      </c>
      <c r="T183" s="2">
        <v>0</v>
      </c>
    </row>
    <row r="184" spans="1:22">
      <c r="A184" s="2">
        <v>27</v>
      </c>
      <c r="B184" s="2">
        <v>0</v>
      </c>
      <c r="D184" s="2" t="s">
        <v>73</v>
      </c>
      <c r="E184" s="2">
        <v>546.42963178842115</v>
      </c>
      <c r="F184" s="2">
        <v>298961.507706734</v>
      </c>
      <c r="G184" s="2"/>
      <c r="H184" s="2">
        <v>19.062000000000001</v>
      </c>
      <c r="K184" s="2">
        <v>630.18600000000004</v>
      </c>
      <c r="L184" s="2">
        <v>267.36087775551101</v>
      </c>
      <c r="M184" s="2">
        <v>514.67399999999998</v>
      </c>
      <c r="N184" s="2">
        <v>459405.59399999998</v>
      </c>
      <c r="P184" s="2">
        <v>0</v>
      </c>
      <c r="S184" s="2">
        <v>0</v>
      </c>
      <c r="T184" s="2">
        <v>0</v>
      </c>
    </row>
    <row r="185" spans="1:22">
      <c r="A185" s="2">
        <v>28</v>
      </c>
      <c r="B185" s="2">
        <v>0</v>
      </c>
      <c r="D185" s="2" t="s">
        <v>70</v>
      </c>
      <c r="E185" s="2">
        <v>546.74157221208361</v>
      </c>
      <c r="F185" s="2">
        <v>299396.6718749812</v>
      </c>
      <c r="G185" s="2"/>
      <c r="H185" s="2">
        <v>18.204000000000001</v>
      </c>
      <c r="K185" s="2">
        <v>559.18399999999997</v>
      </c>
      <c r="L185" s="2">
        <v>228.2548937875751</v>
      </c>
      <c r="M185" s="2">
        <v>509.71199999999999</v>
      </c>
      <c r="N185" s="2">
        <v>438400.25599999999</v>
      </c>
      <c r="P185" s="2">
        <v>0</v>
      </c>
      <c r="S185" s="2">
        <v>0</v>
      </c>
      <c r="T185" s="2">
        <v>0</v>
      </c>
    </row>
    <row r="186" spans="1:22">
      <c r="A186" s="2">
        <v>29</v>
      </c>
      <c r="B186" s="2">
        <v>0</v>
      </c>
      <c r="D186" s="2" t="s">
        <v>16</v>
      </c>
      <c r="E186" s="2">
        <v>545.77806257918292</v>
      </c>
      <c r="F186" s="2">
        <v>298313.56733460078</v>
      </c>
      <c r="G186" s="2"/>
      <c r="H186" s="2">
        <v>16.521999999999998</v>
      </c>
      <c r="K186" s="2">
        <v>502.346</v>
      </c>
      <c r="L186" s="2">
        <v>229.82917434869745</v>
      </c>
      <c r="M186" s="2">
        <v>479.13799999999998</v>
      </c>
      <c r="N186" s="2">
        <v>422472.98599999998</v>
      </c>
      <c r="P186" s="2">
        <v>0</v>
      </c>
      <c r="S186" s="2">
        <v>0</v>
      </c>
      <c r="T186" s="2">
        <v>0</v>
      </c>
    </row>
    <row r="187" spans="1:22">
      <c r="A187" s="2">
        <v>30</v>
      </c>
      <c r="B187" s="2">
        <v>0</v>
      </c>
      <c r="D187" s="2" t="s">
        <v>70</v>
      </c>
      <c r="E187" s="2">
        <v>544.3618270101266</v>
      </c>
      <c r="F187" s="2">
        <v>296774.71880934481</v>
      </c>
      <c r="G187" s="2"/>
      <c r="H187" s="2">
        <v>16.963999999999999</v>
      </c>
      <c r="K187" s="2">
        <v>494.536</v>
      </c>
      <c r="L187" s="2">
        <v>207.17305010020044</v>
      </c>
      <c r="M187" s="2">
        <v>508.92</v>
      </c>
      <c r="N187" s="2">
        <v>445082.4</v>
      </c>
      <c r="P187" s="2">
        <v>0</v>
      </c>
      <c r="S187" s="2">
        <v>0</v>
      </c>
      <c r="T187" s="2">
        <v>0</v>
      </c>
    </row>
    <row r="190" spans="1:22">
      <c r="A190" s="2" t="s">
        <v>0</v>
      </c>
      <c r="B190" s="2" t="s">
        <v>1</v>
      </c>
      <c r="C190" s="5" t="s">
        <v>2</v>
      </c>
      <c r="D190" s="2" t="s">
        <v>2</v>
      </c>
      <c r="E190" s="2" t="s">
        <v>35</v>
      </c>
      <c r="F190" s="2" t="s">
        <v>36</v>
      </c>
      <c r="G190" s="2" t="s">
        <v>37</v>
      </c>
      <c r="H190" s="2" t="s">
        <v>4</v>
      </c>
      <c r="K190" s="2" t="s">
        <v>5</v>
      </c>
      <c r="L190" s="2" t="s">
        <v>6</v>
      </c>
      <c r="M190" s="2" t="s">
        <v>11</v>
      </c>
      <c r="N190" s="2" t="s">
        <v>3</v>
      </c>
      <c r="P190" s="2" t="s">
        <v>38</v>
      </c>
      <c r="S190" s="2" t="s">
        <v>39</v>
      </c>
      <c r="T190" s="2" t="s">
        <v>7</v>
      </c>
      <c r="V190" s="2" t="s">
        <v>229</v>
      </c>
    </row>
    <row r="191" spans="1:22">
      <c r="A191" s="2">
        <v>3</v>
      </c>
      <c r="B191" s="2">
        <v>0.99</v>
      </c>
      <c r="D191" s="2" t="s">
        <v>202</v>
      </c>
      <c r="E191" s="2">
        <v>461.27160305033465</v>
      </c>
      <c r="F191" s="2">
        <v>212849.46053770481</v>
      </c>
      <c r="G191" s="2"/>
      <c r="H191" s="2">
        <v>1143.5999999999999</v>
      </c>
      <c r="K191" s="2">
        <v>1828473.2</v>
      </c>
      <c r="L191" s="2">
        <v>650815.30000000016</v>
      </c>
      <c r="M191" s="2">
        <v>1978.4</v>
      </c>
      <c r="N191" s="2">
        <v>5397412</v>
      </c>
      <c r="P191" s="2">
        <v>2</v>
      </c>
      <c r="S191" s="2">
        <v>5.6</v>
      </c>
      <c r="T191" s="2">
        <v>0</v>
      </c>
    </row>
    <row r="192" spans="1:22">
      <c r="A192" s="2">
        <v>4</v>
      </c>
      <c r="B192" s="2">
        <v>0.98599999999999999</v>
      </c>
      <c r="D192" s="2" t="s">
        <v>203</v>
      </c>
      <c r="E192" s="2">
        <v>464.15598864624144</v>
      </c>
      <c r="F192" s="2">
        <v>215459.60447590248</v>
      </c>
      <c r="G192" s="2"/>
      <c r="H192" s="2">
        <v>1339.1428571428571</v>
      </c>
      <c r="K192" s="2">
        <v>2277148.5714285714</v>
      </c>
      <c r="L192" s="2">
        <v>564485.80952380958</v>
      </c>
      <c r="M192" s="2">
        <v>3383.7142857142858</v>
      </c>
      <c r="N192" s="2">
        <v>14206890.857142856</v>
      </c>
      <c r="P192" s="2">
        <v>1.4285714285714286</v>
      </c>
      <c r="S192" s="2">
        <v>2.8571428571428572</v>
      </c>
      <c r="T192" s="2">
        <v>0</v>
      </c>
    </row>
    <row r="193" spans="1:20">
      <c r="A193" s="2">
        <v>5</v>
      </c>
      <c r="B193" s="2">
        <v>0.93799999999999994</v>
      </c>
      <c r="D193" s="2" t="s">
        <v>204</v>
      </c>
      <c r="E193" s="2">
        <v>463.16249838252725</v>
      </c>
      <c r="F193" s="2">
        <v>214558.7694159419</v>
      </c>
      <c r="G193" s="2"/>
      <c r="H193" s="2">
        <v>1129.1935483870968</v>
      </c>
      <c r="K193" s="2">
        <v>2145781.4516129033</v>
      </c>
      <c r="L193" s="2">
        <v>899726.82795698917</v>
      </c>
      <c r="M193" s="2">
        <v>3413.6774193548385</v>
      </c>
      <c r="N193" s="2">
        <v>17415265.677419353</v>
      </c>
      <c r="P193" s="2">
        <v>0.87096774193548387</v>
      </c>
      <c r="S193" s="2">
        <v>1.4516129032258065</v>
      </c>
      <c r="T193" s="2">
        <v>0</v>
      </c>
    </row>
    <row r="194" spans="1:20">
      <c r="A194" s="2">
        <v>6</v>
      </c>
      <c r="B194" s="2">
        <v>0.90400000000000003</v>
      </c>
      <c r="D194" s="2" t="s">
        <v>205</v>
      </c>
      <c r="E194" s="2">
        <v>463.34129944037431</v>
      </c>
      <c r="F194" s="2">
        <v>214723.43861994101</v>
      </c>
      <c r="G194" s="2"/>
      <c r="H194" s="2">
        <v>1409.4791666666667</v>
      </c>
      <c r="K194" s="2">
        <v>2685210.3541666665</v>
      </c>
      <c r="L194" s="2">
        <v>713442.2123226946</v>
      </c>
      <c r="M194" s="2">
        <v>5303.708333333333</v>
      </c>
      <c r="N194" s="2">
        <v>35841109.208333336</v>
      </c>
      <c r="P194" s="2">
        <v>0.91666666666666663</v>
      </c>
      <c r="S194" s="2">
        <v>1.3333333333333333</v>
      </c>
      <c r="T194" s="2">
        <v>0</v>
      </c>
    </row>
    <row r="195" spans="1:20">
      <c r="A195" s="2">
        <v>7</v>
      </c>
      <c r="B195" s="2">
        <v>0.80800000000000005</v>
      </c>
      <c r="D195" s="2" t="s">
        <v>206</v>
      </c>
      <c r="E195" s="2">
        <v>461.92670382786986</v>
      </c>
      <c r="F195" s="2">
        <v>213448.31604423744</v>
      </c>
      <c r="G195" s="2"/>
      <c r="H195" s="2">
        <v>1165.5625</v>
      </c>
      <c r="K195" s="2">
        <v>2066768.4166666667</v>
      </c>
      <c r="L195" s="2">
        <v>715687.55394736852</v>
      </c>
      <c r="M195" s="2">
        <v>5287.708333333333</v>
      </c>
      <c r="N195" s="2">
        <v>37338388.458333336</v>
      </c>
      <c r="P195" s="2">
        <v>0.57291666666666663</v>
      </c>
      <c r="S195" s="2">
        <v>0.67708333333333337</v>
      </c>
      <c r="T195" s="2">
        <v>0</v>
      </c>
    </row>
    <row r="196" spans="1:20">
      <c r="A196" s="2">
        <v>8</v>
      </c>
      <c r="B196" s="2">
        <v>0.72599999999999998</v>
      </c>
      <c r="D196" s="2" t="s">
        <v>207</v>
      </c>
      <c r="E196" s="2">
        <v>461.2273581344495</v>
      </c>
      <c r="F196" s="2">
        <v>212792.36063124618</v>
      </c>
      <c r="G196" s="2"/>
      <c r="H196" s="2">
        <v>956.08029197080293</v>
      </c>
      <c r="K196" s="2">
        <v>1628734.6058394162</v>
      </c>
      <c r="L196" s="2">
        <v>719899.82438814943</v>
      </c>
      <c r="M196" s="2">
        <v>5067.094890510949</v>
      </c>
      <c r="N196" s="2">
        <v>37964636.189781025</v>
      </c>
      <c r="P196" s="2">
        <v>0.39416058394160586</v>
      </c>
      <c r="S196" s="2">
        <v>0.42335766423357662</v>
      </c>
      <c r="T196" s="2">
        <v>0</v>
      </c>
    </row>
    <row r="197" spans="1:20">
      <c r="A197" s="2">
        <v>9</v>
      </c>
      <c r="B197" s="2">
        <v>0.57199999999999995</v>
      </c>
      <c r="D197" s="2" t="s">
        <v>208</v>
      </c>
      <c r="E197" s="2">
        <v>461.29707446346873</v>
      </c>
      <c r="F197" s="2">
        <v>212855.07240699438</v>
      </c>
      <c r="G197" s="2"/>
      <c r="H197" s="2">
        <v>1088.766355140187</v>
      </c>
      <c r="K197" s="2">
        <v>2094782.4112149533</v>
      </c>
      <c r="L197" s="2">
        <v>913639.57895660552</v>
      </c>
      <c r="M197" s="2">
        <v>6226.4112149532712</v>
      </c>
      <c r="N197" s="2">
        <v>57204847.887850471</v>
      </c>
      <c r="P197" s="2">
        <v>0.40654205607476634</v>
      </c>
      <c r="S197" s="2">
        <v>0.40654205607476634</v>
      </c>
      <c r="T197" s="2">
        <v>0</v>
      </c>
    </row>
    <row r="198" spans="1:20">
      <c r="A198" s="2">
        <v>10</v>
      </c>
      <c r="B198" s="2">
        <v>0.44</v>
      </c>
      <c r="D198" s="2" t="s">
        <v>209</v>
      </c>
      <c r="E198" s="2">
        <v>462.06879167435198</v>
      </c>
      <c r="F198" s="2">
        <v>213580.99482613546</v>
      </c>
      <c r="G198" s="2"/>
      <c r="H198" s="2">
        <v>972.23928571428576</v>
      </c>
      <c r="K198" s="2">
        <v>1866677.4535714285</v>
      </c>
      <c r="L198" s="2">
        <v>924730.83501024055</v>
      </c>
      <c r="M198" s="2">
        <v>6363.1464285714283</v>
      </c>
      <c r="N198" s="2">
        <v>62297612.017857142</v>
      </c>
      <c r="P198" s="2">
        <v>0.31071428571428572</v>
      </c>
      <c r="S198" s="2">
        <v>0.31071428571428572</v>
      </c>
      <c r="T198" s="2">
        <v>0</v>
      </c>
    </row>
    <row r="199" spans="1:20">
      <c r="A199" s="2">
        <v>11</v>
      </c>
      <c r="B199" s="2">
        <v>0.36399999999999999</v>
      </c>
      <c r="D199" s="2" t="s">
        <v>210</v>
      </c>
      <c r="E199" s="2">
        <v>461.16738497053325</v>
      </c>
      <c r="F199" s="2">
        <v>212745.62836141951</v>
      </c>
      <c r="G199" s="2"/>
      <c r="H199" s="2">
        <v>1100.5157232704403</v>
      </c>
      <c r="K199" s="2">
        <v>2242427.3584905663</v>
      </c>
      <c r="L199" s="2">
        <v>1034545.7899728193</v>
      </c>
      <c r="M199" s="2">
        <v>7673.7893081761003</v>
      </c>
      <c r="N199" s="2">
        <v>86671835.713836476</v>
      </c>
      <c r="P199" s="2">
        <v>0.34905660377358488</v>
      </c>
      <c r="S199" s="2">
        <v>0.34905660377358488</v>
      </c>
      <c r="T199" s="2">
        <v>0</v>
      </c>
    </row>
    <row r="200" spans="1:20">
      <c r="A200" s="2">
        <v>12</v>
      </c>
      <c r="B200" s="2">
        <v>0.28399999999999997</v>
      </c>
      <c r="D200" s="2" t="s">
        <v>211</v>
      </c>
      <c r="E200" s="2">
        <v>460.84566326825927</v>
      </c>
      <c r="F200" s="2">
        <v>212455.23093912075</v>
      </c>
      <c r="G200" s="2"/>
      <c r="H200" s="2">
        <v>807.01955307262574</v>
      </c>
      <c r="K200" s="2">
        <v>1448027.2150837989</v>
      </c>
      <c r="L200" s="2">
        <v>798978.43939251674</v>
      </c>
      <c r="M200" s="2">
        <v>6855.921787709497</v>
      </c>
      <c r="N200" s="2">
        <v>75790722.720670387</v>
      </c>
      <c r="P200" s="2">
        <v>0.2011173184357542</v>
      </c>
      <c r="S200" s="2">
        <v>0.2011173184357542</v>
      </c>
      <c r="T200" s="2">
        <v>0</v>
      </c>
    </row>
    <row r="201" spans="1:20">
      <c r="A201" s="2">
        <v>13</v>
      </c>
      <c r="B201" s="2">
        <v>0.23599999999999999</v>
      </c>
      <c r="D201" s="2" t="s">
        <v>212</v>
      </c>
      <c r="E201" s="2">
        <v>460.91419102920798</v>
      </c>
      <c r="F201" s="2">
        <v>212512.40745856348</v>
      </c>
      <c r="G201" s="2"/>
      <c r="H201" s="2">
        <v>708.19633507853405</v>
      </c>
      <c r="K201" s="2">
        <v>1202365.2486910995</v>
      </c>
      <c r="L201" s="2">
        <v>702662.63064270106</v>
      </c>
      <c r="M201" s="2">
        <v>6826.4581151832463</v>
      </c>
      <c r="N201" s="2">
        <v>77962389.81937173</v>
      </c>
      <c r="P201" s="2">
        <v>0.15183246073298429</v>
      </c>
      <c r="S201" s="2">
        <v>0.15183246073298429</v>
      </c>
      <c r="T201" s="2">
        <v>0</v>
      </c>
    </row>
    <row r="202" spans="1:20">
      <c r="A202" s="2">
        <v>14</v>
      </c>
      <c r="B202" s="2">
        <v>0.19</v>
      </c>
      <c r="D202" s="2" t="s">
        <v>213</v>
      </c>
      <c r="E202" s="2">
        <v>461.04277906214975</v>
      </c>
      <c r="F202" s="2">
        <v>212624.75531224639</v>
      </c>
      <c r="G202" s="2"/>
      <c r="H202" s="2">
        <v>572.69382716049381</v>
      </c>
      <c r="K202" s="2">
        <v>808772.75802469137</v>
      </c>
      <c r="L202" s="2">
        <v>481984.62384794041</v>
      </c>
      <c r="M202" s="2">
        <v>6452.306172839506</v>
      </c>
      <c r="N202" s="2">
        <v>68224074.365432099</v>
      </c>
      <c r="P202" s="2">
        <v>8.8888888888888892E-2</v>
      </c>
      <c r="S202" s="2">
        <v>8.8888888888888892E-2</v>
      </c>
      <c r="T202" s="2">
        <v>0</v>
      </c>
    </row>
    <row r="203" spans="1:20">
      <c r="A203" s="2">
        <v>15</v>
      </c>
      <c r="B203" s="2">
        <v>0.16600000000000001</v>
      </c>
      <c r="D203" s="2" t="s">
        <v>214</v>
      </c>
      <c r="E203" s="2">
        <v>459.813182363007</v>
      </c>
      <c r="F203" s="2">
        <v>211523.75655290959</v>
      </c>
      <c r="G203" s="2"/>
      <c r="H203" s="2">
        <v>436.57314148681053</v>
      </c>
      <c r="K203" s="2">
        <v>416201.20143884892</v>
      </c>
      <c r="L203" s="2">
        <v>226147.41350765544</v>
      </c>
      <c r="M203" s="2">
        <v>5933.8489208633091</v>
      </c>
      <c r="N203" s="2">
        <v>55325386.467625901</v>
      </c>
      <c r="P203" s="2">
        <v>3.117505995203837E-2</v>
      </c>
      <c r="S203" s="2">
        <v>3.117505995203837E-2</v>
      </c>
      <c r="T203" s="2">
        <v>0</v>
      </c>
    </row>
    <row r="204" spans="1:20">
      <c r="A204" s="2">
        <v>16</v>
      </c>
      <c r="B204" s="2">
        <v>0.114</v>
      </c>
      <c r="D204" s="2" t="s">
        <v>215</v>
      </c>
      <c r="E204" s="2">
        <v>460.58755184343937</v>
      </c>
      <c r="F204" s="2">
        <v>212212.14256359558</v>
      </c>
      <c r="G204" s="2"/>
      <c r="H204" s="2">
        <v>420.53950338600453</v>
      </c>
      <c r="K204" s="2">
        <v>380049.97065462754</v>
      </c>
      <c r="L204" s="2">
        <v>203656.21732735462</v>
      </c>
      <c r="M204" s="2">
        <v>6100.9819413092555</v>
      </c>
      <c r="N204" s="2">
        <v>56553079.090293452</v>
      </c>
      <c r="P204" s="2">
        <v>2.9345372460496615E-2</v>
      </c>
      <c r="S204" s="2">
        <v>2.9345372460496615E-2</v>
      </c>
      <c r="T204" s="2">
        <v>0</v>
      </c>
    </row>
    <row r="205" spans="1:20">
      <c r="A205" s="2">
        <v>17</v>
      </c>
      <c r="B205" s="2">
        <v>8.7999999999999995E-2</v>
      </c>
      <c r="D205" s="2" t="s">
        <v>216</v>
      </c>
      <c r="E205" s="2">
        <v>459.9849886298158</v>
      </c>
      <c r="F205" s="2">
        <v>211661.89013615914</v>
      </c>
      <c r="G205" s="2"/>
      <c r="H205" s="2">
        <v>413.75438596491227</v>
      </c>
      <c r="K205" s="2">
        <v>380341.27192982455</v>
      </c>
      <c r="L205" s="2">
        <v>209608.24723346828</v>
      </c>
      <c r="M205" s="2">
        <v>6373.9956140350878</v>
      </c>
      <c r="N205" s="2">
        <v>63735611.26754386</v>
      </c>
      <c r="P205" s="2">
        <v>3.0701754385964911E-2</v>
      </c>
      <c r="S205" s="2">
        <v>3.0701754385964911E-2</v>
      </c>
      <c r="T205" s="2">
        <v>0</v>
      </c>
    </row>
    <row r="206" spans="1:20">
      <c r="A206" s="2">
        <v>18</v>
      </c>
      <c r="B206" s="2">
        <v>8.5999999999999993E-2</v>
      </c>
      <c r="D206" s="2" t="s">
        <v>217</v>
      </c>
      <c r="E206" s="2">
        <v>459.58686812756292</v>
      </c>
      <c r="F206" s="2">
        <v>211302.84972536188</v>
      </c>
      <c r="G206" s="2"/>
      <c r="H206" s="2">
        <v>350.15973741794312</v>
      </c>
      <c r="K206" s="2">
        <v>211393.88402625819</v>
      </c>
      <c r="L206" s="2">
        <v>88976.73977887824</v>
      </c>
      <c r="M206" s="2">
        <v>6095.9584245076585</v>
      </c>
      <c r="N206" s="2">
        <v>52563839.227571115</v>
      </c>
      <c r="P206" s="2">
        <v>8.7527352297592995E-3</v>
      </c>
      <c r="S206" s="2">
        <v>8.7527352297592995E-3</v>
      </c>
      <c r="T206" s="2">
        <v>0</v>
      </c>
    </row>
    <row r="207" spans="1:20">
      <c r="A207" s="2">
        <v>19</v>
      </c>
      <c r="B207" s="2">
        <v>6.6000000000000003E-2</v>
      </c>
      <c r="D207" s="2" t="s">
        <v>218</v>
      </c>
      <c r="E207" s="2">
        <v>459.70449649620917</v>
      </c>
      <c r="F207" s="2">
        <v>211413.34335108259</v>
      </c>
      <c r="G207" s="2"/>
      <c r="H207" s="2">
        <v>333.47751605995717</v>
      </c>
      <c r="K207" s="2">
        <v>178125.7601713062</v>
      </c>
      <c r="L207" s="2">
        <v>67062.108398967015</v>
      </c>
      <c r="M207" s="2">
        <v>6237.1713062098497</v>
      </c>
      <c r="N207" s="2">
        <v>56094451.034261242</v>
      </c>
      <c r="P207" s="2">
        <v>4.2826552462526769E-3</v>
      </c>
      <c r="S207" s="2">
        <v>4.2826552462526769E-3</v>
      </c>
      <c r="T207" s="2">
        <v>0</v>
      </c>
    </row>
    <row r="208" spans="1:20">
      <c r="A208" s="2">
        <v>20</v>
      </c>
      <c r="B208" s="2">
        <v>0.05</v>
      </c>
      <c r="D208" s="2" t="s">
        <v>219</v>
      </c>
      <c r="E208" s="2">
        <v>459.87779747172772</v>
      </c>
      <c r="F208" s="2">
        <v>211576.50949879922</v>
      </c>
      <c r="G208" s="2"/>
      <c r="H208" s="2">
        <v>319.21894736842103</v>
      </c>
      <c r="K208" s="2">
        <v>169019.77473684211</v>
      </c>
      <c r="L208" s="2">
        <v>67260.639724628054</v>
      </c>
      <c r="M208" s="2">
        <v>6264.524210526316</v>
      </c>
      <c r="N208" s="2">
        <v>57414681.303157896</v>
      </c>
      <c r="P208" s="2">
        <v>4.2105263157894736E-3</v>
      </c>
      <c r="S208" s="2">
        <v>4.2105263157894736E-3</v>
      </c>
      <c r="T208" s="2">
        <v>0</v>
      </c>
    </row>
    <row r="209" spans="1:22">
      <c r="A209" s="2">
        <v>21</v>
      </c>
      <c r="B209" s="2">
        <v>3.2000000000000001E-2</v>
      </c>
      <c r="D209" s="2" t="s">
        <v>220</v>
      </c>
      <c r="E209" s="2">
        <v>459.1128708602763</v>
      </c>
      <c r="F209" s="2">
        <v>210885.8818980759</v>
      </c>
      <c r="G209" s="2"/>
      <c r="H209" s="2">
        <v>301.17975206611573</v>
      </c>
      <c r="K209" s="2">
        <v>129050.95661157025</v>
      </c>
      <c r="L209" s="2">
        <v>38421.095986687869</v>
      </c>
      <c r="M209" s="2">
        <v>6321.9669421487606</v>
      </c>
      <c r="N209" s="2">
        <v>56736093.81818182</v>
      </c>
      <c r="P209" s="2">
        <v>0</v>
      </c>
      <c r="S209" s="2">
        <v>0</v>
      </c>
      <c r="T209" s="2">
        <v>0</v>
      </c>
    </row>
    <row r="210" spans="1:22">
      <c r="A210" s="2">
        <v>22</v>
      </c>
      <c r="B210" s="2">
        <v>2.1999999999999999E-2</v>
      </c>
      <c r="D210" s="2" t="s">
        <v>221</v>
      </c>
      <c r="E210" s="2">
        <v>459.26909993698069</v>
      </c>
      <c r="F210" s="2">
        <v>211024.79864542893</v>
      </c>
      <c r="G210" s="2"/>
      <c r="H210" s="2">
        <v>285.78527607361963</v>
      </c>
      <c r="K210" s="2">
        <v>109804.16564417178</v>
      </c>
      <c r="L210" s="2">
        <v>28188.5869958765</v>
      </c>
      <c r="M210" s="2">
        <v>6280.6421267893656</v>
      </c>
      <c r="N210" s="2">
        <v>52732907.435582824</v>
      </c>
      <c r="P210" s="2">
        <v>0</v>
      </c>
      <c r="S210" s="2">
        <v>0</v>
      </c>
      <c r="T210" s="2">
        <v>0</v>
      </c>
    </row>
    <row r="211" spans="1:22">
      <c r="A211" s="2">
        <v>23</v>
      </c>
      <c r="B211" s="2">
        <v>1.6E-2</v>
      </c>
      <c r="D211" s="2" t="s">
        <v>222</v>
      </c>
      <c r="E211" s="2">
        <v>459.20570886369683</v>
      </c>
      <c r="F211" s="2">
        <v>210975.11946000328</v>
      </c>
      <c r="G211" s="2"/>
      <c r="H211" s="2">
        <v>277.74186991869919</v>
      </c>
      <c r="K211" s="2">
        <v>110741.52642276423</v>
      </c>
      <c r="L211" s="2">
        <v>33669.413884887319</v>
      </c>
      <c r="M211" s="2">
        <v>6384.5731707317073</v>
      </c>
      <c r="N211" s="2">
        <v>58335930.170731708</v>
      </c>
      <c r="P211" s="2">
        <v>0</v>
      </c>
      <c r="S211" s="2">
        <v>0</v>
      </c>
      <c r="T211" s="2">
        <v>0</v>
      </c>
    </row>
    <row r="212" spans="1:22">
      <c r="A212" s="2">
        <v>24</v>
      </c>
      <c r="B212" s="2">
        <v>1.2E-2</v>
      </c>
      <c r="D212" s="2" t="s">
        <v>205</v>
      </c>
      <c r="E212" s="2">
        <v>459.11137316685949</v>
      </c>
      <c r="F212" s="2">
        <v>210882.7149207831</v>
      </c>
      <c r="G212" s="2"/>
      <c r="H212" s="2">
        <v>267.4736842105263</v>
      </c>
      <c r="K212" s="2">
        <v>113869.59514170041</v>
      </c>
      <c r="L212" s="2">
        <v>42413.280239137413</v>
      </c>
      <c r="M212" s="2">
        <v>6363.1619433198384</v>
      </c>
      <c r="N212" s="2">
        <v>59832913.149797574</v>
      </c>
      <c r="P212" s="2">
        <v>2.0242914979757085E-3</v>
      </c>
      <c r="S212" s="2">
        <v>2.0242914979757085E-3</v>
      </c>
      <c r="T212" s="2">
        <v>0</v>
      </c>
    </row>
    <row r="213" spans="1:22">
      <c r="A213" s="2">
        <v>25</v>
      </c>
      <c r="B213" s="2">
        <v>4.0000000000000001E-3</v>
      </c>
      <c r="D213" s="2" t="s">
        <v>223</v>
      </c>
      <c r="E213" s="2">
        <v>458.52658310216924</v>
      </c>
      <c r="F213" s="2">
        <v>210351.23607520884</v>
      </c>
      <c r="G213" s="2"/>
      <c r="H213" s="2">
        <v>252.85140562248995</v>
      </c>
      <c r="K213" s="2">
        <v>89668.803212851402</v>
      </c>
      <c r="L213" s="2">
        <v>25786.750511098726</v>
      </c>
      <c r="M213" s="2">
        <v>6316.3273092369482</v>
      </c>
      <c r="N213" s="2">
        <v>55605000.371485941</v>
      </c>
      <c r="P213" s="2">
        <v>0</v>
      </c>
      <c r="S213" s="2">
        <v>0</v>
      </c>
      <c r="T213" s="2">
        <v>0</v>
      </c>
    </row>
    <row r="214" spans="1:22">
      <c r="A214" s="2">
        <v>26</v>
      </c>
      <c r="B214" s="2">
        <v>4.0000000000000001E-3</v>
      </c>
      <c r="D214" s="2" t="s">
        <v>224</v>
      </c>
      <c r="E214" s="2">
        <v>458.12981933074354</v>
      </c>
      <c r="F214" s="2">
        <v>209994.1676066943</v>
      </c>
      <c r="G214" s="2"/>
      <c r="H214" s="2">
        <v>258.30120481927713</v>
      </c>
      <c r="K214" s="2">
        <v>90135.465863453821</v>
      </c>
      <c r="L214" s="2">
        <v>23463.068046835222</v>
      </c>
      <c r="M214" s="2">
        <v>6715.030120481928</v>
      </c>
      <c r="N214" s="2">
        <v>60865266.283132531</v>
      </c>
      <c r="P214" s="2">
        <v>0</v>
      </c>
      <c r="S214" s="2">
        <v>0</v>
      </c>
      <c r="T214" s="2">
        <v>0</v>
      </c>
    </row>
    <row r="215" spans="1:22">
      <c r="A215" s="2">
        <v>27</v>
      </c>
      <c r="B215" s="2">
        <v>2E-3</v>
      </c>
      <c r="D215" s="2" t="s">
        <v>225</v>
      </c>
      <c r="E215" s="2">
        <v>457.482287317295</v>
      </c>
      <c r="F215" s="2">
        <v>209414.0478728312</v>
      </c>
      <c r="G215" s="2"/>
      <c r="H215" s="2">
        <v>242.86973947895791</v>
      </c>
      <c r="K215" s="2">
        <v>76845.943887775546</v>
      </c>
      <c r="L215" s="2">
        <v>17896.097455956085</v>
      </c>
      <c r="M215" s="2">
        <v>6557.4629258517034</v>
      </c>
      <c r="N215" s="2">
        <v>56019677.142284572</v>
      </c>
      <c r="P215" s="2">
        <v>0</v>
      </c>
      <c r="S215" s="2">
        <v>0</v>
      </c>
      <c r="T215" s="2">
        <v>0</v>
      </c>
    </row>
    <row r="216" spans="1:22">
      <c r="A216" s="2">
        <v>28</v>
      </c>
      <c r="B216" s="2">
        <v>4.0000000000000001E-3</v>
      </c>
      <c r="D216" s="2" t="s">
        <v>226</v>
      </c>
      <c r="E216" s="2">
        <v>457.74907390541409</v>
      </c>
      <c r="F216" s="2">
        <v>209664.82065650271</v>
      </c>
      <c r="G216" s="2"/>
      <c r="H216" s="2">
        <v>221.65261044176708</v>
      </c>
      <c r="K216" s="2">
        <v>61731.817269076302</v>
      </c>
      <c r="L216" s="2">
        <v>12627.293564600446</v>
      </c>
      <c r="M216" s="2">
        <v>6206.273092369478</v>
      </c>
      <c r="N216" s="2">
        <v>48397744.738955826</v>
      </c>
      <c r="P216" s="2">
        <v>0</v>
      </c>
      <c r="S216" s="2">
        <v>0</v>
      </c>
      <c r="T216" s="2">
        <v>0</v>
      </c>
    </row>
    <row r="217" spans="1:22">
      <c r="A217" s="2">
        <v>29</v>
      </c>
      <c r="B217" s="2">
        <v>4.0000000000000001E-3</v>
      </c>
      <c r="D217" s="2" t="s">
        <v>227</v>
      </c>
      <c r="E217" s="2">
        <v>457.35245992656013</v>
      </c>
      <c r="F217" s="2">
        <v>209310.26347963707</v>
      </c>
      <c r="G217" s="2"/>
      <c r="H217" s="2">
        <v>219.83734939759037</v>
      </c>
      <c r="K217" s="2">
        <v>66029.311244979923</v>
      </c>
      <c r="L217" s="2">
        <v>17736.466449298197</v>
      </c>
      <c r="M217" s="2">
        <v>6374.6445783132531</v>
      </c>
      <c r="N217" s="2">
        <v>55479606.014056228</v>
      </c>
      <c r="P217" s="2">
        <v>0</v>
      </c>
      <c r="S217" s="2">
        <v>0</v>
      </c>
      <c r="T217" s="2">
        <v>0</v>
      </c>
    </row>
    <row r="218" spans="1:22">
      <c r="A218" s="2">
        <v>30</v>
      </c>
      <c r="B218" s="2">
        <v>0</v>
      </c>
      <c r="D218" s="2" t="s">
        <v>228</v>
      </c>
      <c r="E218" s="2">
        <v>458.59799328443563</v>
      </c>
      <c r="F218" s="2">
        <v>210439.97975182853</v>
      </c>
      <c r="G218" s="2"/>
      <c r="H218" s="2">
        <v>214.59800000000001</v>
      </c>
      <c r="K218" s="2">
        <v>58731.137999999999</v>
      </c>
      <c r="L218" s="2">
        <v>12704.244885771537</v>
      </c>
      <c r="M218" s="2">
        <v>6437.94</v>
      </c>
      <c r="N218" s="2">
        <v>52858024.200000003</v>
      </c>
      <c r="P218" s="2">
        <v>0</v>
      </c>
      <c r="S218" s="2">
        <v>0</v>
      </c>
      <c r="T218" s="2">
        <v>0</v>
      </c>
    </row>
    <row r="221" spans="1:22">
      <c r="A221" s="2" t="s">
        <v>0</v>
      </c>
      <c r="B221" s="2" t="s">
        <v>1</v>
      </c>
      <c r="C221" s="5" t="s">
        <v>2</v>
      </c>
      <c r="D221" s="2" t="s">
        <v>2</v>
      </c>
      <c r="E221" s="2" t="s">
        <v>35</v>
      </c>
      <c r="F221" s="2" t="s">
        <v>36</v>
      </c>
      <c r="G221" s="2" t="s">
        <v>37</v>
      </c>
      <c r="H221" s="2" t="s">
        <v>4</v>
      </c>
      <c r="K221" s="2" t="s">
        <v>5</v>
      </c>
      <c r="L221" s="2" t="s">
        <v>6</v>
      </c>
      <c r="M221" s="2" t="s">
        <v>11</v>
      </c>
      <c r="N221" s="2" t="s">
        <v>3</v>
      </c>
      <c r="P221" s="2" t="s">
        <v>38</v>
      </c>
      <c r="S221" s="2" t="s">
        <v>39</v>
      </c>
      <c r="T221" s="2" t="s">
        <v>7</v>
      </c>
      <c r="V221" s="2" t="s">
        <v>252</v>
      </c>
    </row>
    <row r="222" spans="1:22">
      <c r="A222" s="2">
        <v>3</v>
      </c>
      <c r="B222" s="2">
        <v>0.998</v>
      </c>
      <c r="D222" s="2" t="s">
        <v>230</v>
      </c>
      <c r="E222" s="2">
        <v>465.2792151762676</v>
      </c>
      <c r="F222" s="2">
        <v>216484.74807504352</v>
      </c>
      <c r="G222" s="2"/>
      <c r="H222" s="2">
        <v>672</v>
      </c>
      <c r="K222" s="2">
        <v>451584</v>
      </c>
      <c r="L222" s="2">
        <v>0</v>
      </c>
      <c r="M222" s="2">
        <v>1571</v>
      </c>
      <c r="N222" s="2">
        <v>2468041</v>
      </c>
      <c r="P222" s="2">
        <v>1</v>
      </c>
      <c r="S222" s="2">
        <v>1</v>
      </c>
      <c r="T222" s="2">
        <v>0</v>
      </c>
    </row>
    <row r="223" spans="1:22">
      <c r="A223" s="2">
        <v>4</v>
      </c>
      <c r="B223" s="2">
        <v>0.99399999999999999</v>
      </c>
      <c r="D223" s="2" t="s">
        <v>231</v>
      </c>
      <c r="E223" s="2">
        <v>458.43459567281292</v>
      </c>
      <c r="F223" s="2">
        <v>210172.47226066983</v>
      </c>
      <c r="G223" s="2"/>
      <c r="H223" s="2">
        <v>606.33333333333337</v>
      </c>
      <c r="K223" s="2">
        <v>447393.66666666669</v>
      </c>
      <c r="L223" s="2">
        <v>119630.3333333333</v>
      </c>
      <c r="M223" s="2">
        <v>1765</v>
      </c>
      <c r="N223" s="2">
        <v>3549025</v>
      </c>
      <c r="P223" s="2">
        <v>0.66666666666666663</v>
      </c>
      <c r="S223" s="2">
        <v>0.66666666666666663</v>
      </c>
      <c r="T223" s="2">
        <v>0</v>
      </c>
    </row>
    <row r="224" spans="1:22">
      <c r="A224" s="2">
        <v>5</v>
      </c>
      <c r="B224" s="2">
        <v>0.98399999999999999</v>
      </c>
      <c r="D224" s="2" t="s">
        <v>232</v>
      </c>
      <c r="E224" s="2">
        <v>464.12342491920742</v>
      </c>
      <c r="F224" s="2">
        <v>215464.4760515558</v>
      </c>
      <c r="G224" s="2"/>
      <c r="H224" s="2">
        <v>220.875</v>
      </c>
      <c r="K224" s="2">
        <v>61111.625</v>
      </c>
      <c r="L224" s="2">
        <v>14086.696428571429</v>
      </c>
      <c r="M224" s="2">
        <v>1099.5</v>
      </c>
      <c r="N224" s="2">
        <v>1507857.5</v>
      </c>
      <c r="P224" s="2">
        <v>0</v>
      </c>
      <c r="S224" s="2">
        <v>0</v>
      </c>
      <c r="T224" s="2">
        <v>0</v>
      </c>
    </row>
    <row r="225" spans="1:20">
      <c r="A225" s="2">
        <v>6</v>
      </c>
      <c r="B225" s="2">
        <v>0.94599999999999995</v>
      </c>
      <c r="D225" s="2" t="s">
        <v>233</v>
      </c>
      <c r="E225" s="2">
        <v>465.30186521801954</v>
      </c>
      <c r="F225" s="2">
        <v>216539.53944420646</v>
      </c>
      <c r="G225" s="2"/>
      <c r="H225" s="2">
        <v>279.77777777777777</v>
      </c>
      <c r="K225" s="2">
        <v>97269.037037037036</v>
      </c>
      <c r="L225" s="2">
        <v>19723.948717948722</v>
      </c>
      <c r="M225" s="2">
        <v>1661.8148148148148</v>
      </c>
      <c r="N225" s="2">
        <v>3393498.2592592593</v>
      </c>
      <c r="P225" s="2">
        <v>0</v>
      </c>
      <c r="S225" s="2">
        <v>0</v>
      </c>
      <c r="T225" s="2">
        <v>0</v>
      </c>
    </row>
    <row r="226" spans="1:20">
      <c r="A226" s="2">
        <v>7</v>
      </c>
      <c r="B226" s="2">
        <v>0.92</v>
      </c>
      <c r="D226" s="2" t="s">
        <v>234</v>
      </c>
      <c r="E226" s="2">
        <v>462.68935921369911</v>
      </c>
      <c r="F226" s="2">
        <v>214139.63562863664</v>
      </c>
      <c r="G226" s="2"/>
      <c r="H226" s="2">
        <v>312.07499999999999</v>
      </c>
      <c r="K226" s="2">
        <v>123611.075</v>
      </c>
      <c r="L226" s="2">
        <v>26892.583974358979</v>
      </c>
      <c r="M226" s="2">
        <v>2137.25</v>
      </c>
      <c r="N226" s="2">
        <v>5555050.4000000004</v>
      </c>
      <c r="P226" s="2">
        <v>0</v>
      </c>
      <c r="S226" s="2">
        <v>0</v>
      </c>
      <c r="T226" s="2">
        <v>0</v>
      </c>
    </row>
    <row r="227" spans="1:20">
      <c r="A227" s="2">
        <v>8</v>
      </c>
      <c r="B227" s="2">
        <v>0.84199999999999997</v>
      </c>
      <c r="D227" s="2" t="s">
        <v>235</v>
      </c>
      <c r="E227" s="2">
        <v>463.42271971740809</v>
      </c>
      <c r="F227" s="2">
        <v>214792.05261992427</v>
      </c>
      <c r="G227" s="2"/>
      <c r="H227" s="2">
        <v>309.92405063291142</v>
      </c>
      <c r="K227" s="2">
        <v>119418.88607594937</v>
      </c>
      <c r="L227" s="2">
        <v>23665.532619279442</v>
      </c>
      <c r="M227" s="2">
        <v>2474.7848101265822</v>
      </c>
      <c r="N227" s="2">
        <v>7596645.6202531643</v>
      </c>
      <c r="P227" s="2">
        <v>0</v>
      </c>
      <c r="S227" s="2">
        <v>0</v>
      </c>
      <c r="T227" s="2">
        <v>0</v>
      </c>
    </row>
    <row r="228" spans="1:20">
      <c r="A228" s="2">
        <v>9</v>
      </c>
      <c r="B228" s="2">
        <v>0.77400000000000002</v>
      </c>
      <c r="D228" s="2" t="s">
        <v>236</v>
      </c>
      <c r="E228" s="2">
        <v>462.25814844238926</v>
      </c>
      <c r="F228" s="2">
        <v>213747.4288823118</v>
      </c>
      <c r="G228" s="2"/>
      <c r="H228" s="2">
        <v>349.34513274336285</v>
      </c>
      <c r="K228" s="2">
        <v>149667.02654867255</v>
      </c>
      <c r="L228" s="2">
        <v>27871.656605562552</v>
      </c>
      <c r="M228" s="2">
        <v>3133.4690265486724</v>
      </c>
      <c r="N228" s="2">
        <v>11985543.78761062</v>
      </c>
      <c r="P228" s="2">
        <v>0</v>
      </c>
      <c r="S228" s="2">
        <v>0</v>
      </c>
      <c r="T228" s="2">
        <v>0</v>
      </c>
    </row>
    <row r="229" spans="1:20">
      <c r="A229" s="2">
        <v>10</v>
      </c>
      <c r="B229" s="2">
        <v>0.64</v>
      </c>
      <c r="D229" s="2" t="s">
        <v>237</v>
      </c>
      <c r="E229" s="2">
        <v>461.55524546655698</v>
      </c>
      <c r="F229" s="2">
        <v>213095.62234192653</v>
      </c>
      <c r="G229" s="2"/>
      <c r="H229" s="2">
        <v>371.63888888888891</v>
      </c>
      <c r="K229" s="2">
        <v>175772.87222222221</v>
      </c>
      <c r="L229" s="2">
        <v>37867.785071384205</v>
      </c>
      <c r="M229" s="2">
        <v>3701.65</v>
      </c>
      <c r="N229" s="2">
        <v>17330888.638888888</v>
      </c>
      <c r="P229" s="2">
        <v>0</v>
      </c>
      <c r="S229" s="2">
        <v>0</v>
      </c>
      <c r="T229" s="2">
        <v>0</v>
      </c>
    </row>
    <row r="230" spans="1:20">
      <c r="A230" s="2">
        <v>11</v>
      </c>
      <c r="B230" s="2">
        <v>0.55800000000000005</v>
      </c>
      <c r="D230" s="2" t="s">
        <v>238</v>
      </c>
      <c r="E230" s="2">
        <v>460.73696874410155</v>
      </c>
      <c r="F230" s="2">
        <v>212357.22588290833</v>
      </c>
      <c r="G230" s="2"/>
      <c r="H230" s="2">
        <v>361.41176470588238</v>
      </c>
      <c r="K230" s="2">
        <v>166504.58823529413</v>
      </c>
      <c r="L230" s="2">
        <v>36049.243315508014</v>
      </c>
      <c r="M230" s="2">
        <v>3964.5610859728508</v>
      </c>
      <c r="N230" s="2">
        <v>19949477.257918552</v>
      </c>
      <c r="P230" s="2">
        <v>0</v>
      </c>
      <c r="S230" s="2">
        <v>0</v>
      </c>
      <c r="T230" s="2">
        <v>0</v>
      </c>
    </row>
    <row r="231" spans="1:20">
      <c r="A231" s="2">
        <v>12</v>
      </c>
      <c r="B231" s="2">
        <v>0.44400000000000001</v>
      </c>
      <c r="D231" s="2" t="s">
        <v>239</v>
      </c>
      <c r="E231" s="2">
        <v>460.96896458418581</v>
      </c>
      <c r="F231" s="2">
        <v>212583.32111140128</v>
      </c>
      <c r="G231" s="2"/>
      <c r="H231" s="2">
        <v>380.35251798561148</v>
      </c>
      <c r="K231" s="2">
        <v>185964.05755395684</v>
      </c>
      <c r="L231" s="2">
        <v>41445.102719268652</v>
      </c>
      <c r="M231" s="2">
        <v>4554.6906474820144</v>
      </c>
      <c r="N231" s="2">
        <v>26594576.424460433</v>
      </c>
      <c r="P231" s="2">
        <v>0</v>
      </c>
      <c r="S231" s="2">
        <v>0</v>
      </c>
      <c r="T231" s="2">
        <v>0</v>
      </c>
    </row>
    <row r="232" spans="1:20">
      <c r="A232" s="2">
        <v>13</v>
      </c>
      <c r="B232" s="2">
        <v>0.4</v>
      </c>
      <c r="D232" s="2" t="s">
        <v>240</v>
      </c>
      <c r="E232" s="2">
        <v>461.26469143497729</v>
      </c>
      <c r="F232" s="2">
        <v>212827.71430048926</v>
      </c>
      <c r="G232" s="2"/>
      <c r="H232" s="2">
        <v>361.17</v>
      </c>
      <c r="K232" s="2">
        <v>164016.62333333332</v>
      </c>
      <c r="L232" s="2">
        <v>33685.13822742473</v>
      </c>
      <c r="M232" s="2">
        <v>4691.2366666666667</v>
      </c>
      <c r="N232" s="2">
        <v>27632968.25</v>
      </c>
      <c r="P232" s="2">
        <v>0</v>
      </c>
      <c r="S232" s="2">
        <v>0</v>
      </c>
      <c r="T232" s="2">
        <v>0</v>
      </c>
    </row>
    <row r="233" spans="1:20">
      <c r="A233" s="2">
        <v>14</v>
      </c>
      <c r="B233" s="2">
        <v>0.27400000000000002</v>
      </c>
      <c r="D233" s="2" t="s">
        <v>241</v>
      </c>
      <c r="E233" s="2">
        <v>461.32022423312594</v>
      </c>
      <c r="F233" s="2">
        <v>212885.65043155718</v>
      </c>
      <c r="G233" s="2"/>
      <c r="H233" s="2">
        <v>360.34986225895318</v>
      </c>
      <c r="K233" s="2">
        <v>169518.77410468319</v>
      </c>
      <c r="L233" s="2">
        <v>39776.327534511351</v>
      </c>
      <c r="M233" s="2">
        <v>5038.3856749311299</v>
      </c>
      <c r="N233" s="2">
        <v>33069904</v>
      </c>
      <c r="P233" s="2">
        <v>0</v>
      </c>
      <c r="S233" s="2">
        <v>0</v>
      </c>
      <c r="T233" s="2">
        <v>0</v>
      </c>
    </row>
    <row r="234" spans="1:20">
      <c r="A234" s="2">
        <v>15</v>
      </c>
      <c r="B234" s="2">
        <v>0.222</v>
      </c>
      <c r="D234" s="2" t="s">
        <v>242</v>
      </c>
      <c r="E234" s="2">
        <v>459.85754750409239</v>
      </c>
      <c r="F234" s="2">
        <v>211556.50833560753</v>
      </c>
      <c r="G234" s="2"/>
      <c r="H234" s="2">
        <v>351.33676092544988</v>
      </c>
      <c r="K234" s="2">
        <v>159965.38817480719</v>
      </c>
      <c r="L234" s="2">
        <v>36622.012588450409</v>
      </c>
      <c r="M234" s="2">
        <v>5268.0822622107971</v>
      </c>
      <c r="N234" s="2">
        <v>35942467.928020567</v>
      </c>
      <c r="P234" s="2">
        <v>0</v>
      </c>
      <c r="S234" s="2">
        <v>0</v>
      </c>
      <c r="T234" s="2">
        <v>0</v>
      </c>
    </row>
    <row r="235" spans="1:20">
      <c r="A235" s="2">
        <v>16</v>
      </c>
      <c r="B235" s="2">
        <v>0.17199999999999999</v>
      </c>
      <c r="D235" s="2" t="s">
        <v>243</v>
      </c>
      <c r="E235" s="2">
        <v>459.21021907914297</v>
      </c>
      <c r="F235" s="2">
        <v>210964.56207738264</v>
      </c>
      <c r="G235" s="2"/>
      <c r="H235" s="2">
        <v>345.09178743961354</v>
      </c>
      <c r="K235" s="2">
        <v>157753.57487922706</v>
      </c>
      <c r="L235" s="2">
        <v>38758.853540138727</v>
      </c>
      <c r="M235" s="2">
        <v>5517.2705314009663</v>
      </c>
      <c r="N235" s="2">
        <v>40261055.681159422</v>
      </c>
      <c r="P235" s="2">
        <v>0</v>
      </c>
      <c r="S235" s="2">
        <v>0</v>
      </c>
      <c r="T235" s="2">
        <v>0</v>
      </c>
    </row>
    <row r="236" spans="1:20">
      <c r="A236" s="2">
        <v>17</v>
      </c>
      <c r="B236" s="2">
        <v>0.13600000000000001</v>
      </c>
      <c r="D236" s="2" t="s">
        <v>244</v>
      </c>
      <c r="E236" s="2">
        <v>459.5084003004938</v>
      </c>
      <c r="F236" s="2">
        <v>211235.97127073904</v>
      </c>
      <c r="G236" s="2"/>
      <c r="H236" s="2">
        <v>333.94444444444446</v>
      </c>
      <c r="K236" s="2">
        <v>142028.875</v>
      </c>
      <c r="L236" s="2">
        <v>30580.77184841453</v>
      </c>
      <c r="M236" s="2">
        <v>5675.8611111111113</v>
      </c>
      <c r="N236" s="2">
        <v>41007356.555555552</v>
      </c>
      <c r="P236" s="2">
        <v>0</v>
      </c>
      <c r="S236" s="2">
        <v>0</v>
      </c>
      <c r="T236" s="2">
        <v>0</v>
      </c>
    </row>
    <row r="237" spans="1:20">
      <c r="A237" s="2">
        <v>18</v>
      </c>
      <c r="B237" s="2">
        <v>9.6000000000000002E-2</v>
      </c>
      <c r="D237" s="2" t="s">
        <v>245</v>
      </c>
      <c r="E237" s="2">
        <v>459.21246192135624</v>
      </c>
      <c r="F237" s="2">
        <v>210975.08366537161</v>
      </c>
      <c r="G237" s="2"/>
      <c r="H237" s="2">
        <v>323.64380530973449</v>
      </c>
      <c r="K237" s="2">
        <v>138754.21017699115</v>
      </c>
      <c r="L237" s="2">
        <v>34084.305216529654</v>
      </c>
      <c r="M237" s="2">
        <v>5825.1991150442482</v>
      </c>
      <c r="N237" s="2">
        <v>44943896.199115045</v>
      </c>
      <c r="P237" s="2">
        <v>0</v>
      </c>
      <c r="S237" s="2">
        <v>0</v>
      </c>
      <c r="T237" s="2">
        <v>0</v>
      </c>
    </row>
    <row r="238" spans="1:20">
      <c r="A238" s="2">
        <v>19</v>
      </c>
      <c r="B238" s="2">
        <v>7.1999999999999995E-2</v>
      </c>
      <c r="D238" s="2" t="s">
        <v>246</v>
      </c>
      <c r="E238" s="2">
        <v>459.11195452341349</v>
      </c>
      <c r="F238" s="2">
        <v>210886.22907899806</v>
      </c>
      <c r="G238" s="2"/>
      <c r="H238" s="2">
        <v>301.65732758620692</v>
      </c>
      <c r="K238" s="2">
        <v>119188.6099137931</v>
      </c>
      <c r="L238" s="2">
        <v>28252.35532416026</v>
      </c>
      <c r="M238" s="2">
        <v>5731.2478448275861</v>
      </c>
      <c r="N238" s="2">
        <v>43019161.015086204</v>
      </c>
      <c r="P238" s="2">
        <v>0</v>
      </c>
      <c r="S238" s="2">
        <v>0</v>
      </c>
      <c r="T238" s="2">
        <v>0</v>
      </c>
    </row>
    <row r="239" spans="1:20">
      <c r="A239" s="2">
        <v>20</v>
      </c>
      <c r="B239" s="2">
        <v>5.8000000000000003E-2</v>
      </c>
      <c r="D239" s="2" t="s">
        <v>247</v>
      </c>
      <c r="E239" s="2">
        <v>459.51929660132231</v>
      </c>
      <c r="F239" s="2">
        <v>211244.88863396557</v>
      </c>
      <c r="G239" s="2"/>
      <c r="H239" s="2">
        <v>303.77070063694265</v>
      </c>
      <c r="K239" s="2">
        <v>119255.82165605096</v>
      </c>
      <c r="L239" s="2">
        <v>27036.585607805955</v>
      </c>
      <c r="M239" s="2">
        <v>6074.4585987261144</v>
      </c>
      <c r="N239" s="2">
        <v>47668451.893842891</v>
      </c>
      <c r="P239" s="2">
        <v>0</v>
      </c>
      <c r="S239" s="2">
        <v>0</v>
      </c>
      <c r="T239" s="2">
        <v>0</v>
      </c>
    </row>
    <row r="240" spans="1:20">
      <c r="A240" s="2">
        <v>21</v>
      </c>
      <c r="B240" s="2">
        <v>0.03</v>
      </c>
      <c r="D240" s="2" t="s">
        <v>248</v>
      </c>
      <c r="E240" s="2">
        <v>459.36283229726871</v>
      </c>
      <c r="F240" s="2">
        <v>211118.07335261509</v>
      </c>
      <c r="G240" s="2"/>
      <c r="H240" s="2">
        <v>293.74432989690723</v>
      </c>
      <c r="K240" s="2">
        <v>113951.10515463917</v>
      </c>
      <c r="L240" s="2">
        <v>27722.533671295885</v>
      </c>
      <c r="M240" s="2">
        <v>6168.5072164948451</v>
      </c>
      <c r="N240" s="2">
        <v>50247614.395876288</v>
      </c>
      <c r="P240" s="2">
        <v>0</v>
      </c>
      <c r="S240" s="2">
        <v>0</v>
      </c>
      <c r="T240" s="2">
        <v>0</v>
      </c>
    </row>
    <row r="241" spans="1:22">
      <c r="A241" s="2">
        <v>22</v>
      </c>
      <c r="B241" s="2">
        <v>3.5999999999999997E-2</v>
      </c>
      <c r="D241" s="2" t="s">
        <v>104</v>
      </c>
      <c r="E241" s="2">
        <v>458.89500189390486</v>
      </c>
      <c r="F241" s="2">
        <v>210682.92792906347</v>
      </c>
      <c r="G241" s="2"/>
      <c r="H241" s="2">
        <v>285.74896265560164</v>
      </c>
      <c r="K241" s="2">
        <v>105804.86514522822</v>
      </c>
      <c r="L241" s="2">
        <v>24202.60836690506</v>
      </c>
      <c r="M241" s="2">
        <v>6286.3651452282156</v>
      </c>
      <c r="N241" s="2">
        <v>51205070.112033196</v>
      </c>
      <c r="P241" s="2">
        <v>0</v>
      </c>
      <c r="S241" s="2">
        <v>0</v>
      </c>
      <c r="T241" s="2">
        <v>0</v>
      </c>
    </row>
    <row r="242" spans="1:22">
      <c r="A242" s="2">
        <v>23</v>
      </c>
      <c r="B242" s="2">
        <v>0.03</v>
      </c>
      <c r="D242" s="2" t="s">
        <v>249</v>
      </c>
      <c r="E242" s="2">
        <v>458.4180115677533</v>
      </c>
      <c r="F242" s="2">
        <v>210263.78338688423</v>
      </c>
      <c r="G242" s="2"/>
      <c r="H242" s="2">
        <v>268.5896907216495</v>
      </c>
      <c r="K242" s="2">
        <v>94498.540206185571</v>
      </c>
      <c r="L242" s="2">
        <v>22404.312703416537</v>
      </c>
      <c r="M242" s="2">
        <v>6177.3030927835052</v>
      </c>
      <c r="N242" s="2">
        <v>49978218.37113402</v>
      </c>
      <c r="P242" s="2">
        <v>0</v>
      </c>
      <c r="S242" s="2">
        <v>0</v>
      </c>
      <c r="T242" s="2">
        <v>0</v>
      </c>
    </row>
    <row r="243" spans="1:22">
      <c r="A243" s="2">
        <v>24</v>
      </c>
      <c r="B243" s="2">
        <v>0.01</v>
      </c>
      <c r="D243" s="2" t="s">
        <v>188</v>
      </c>
      <c r="E243" s="2">
        <v>458.6810062427125</v>
      </c>
      <c r="F243" s="2">
        <v>210489.90486454678</v>
      </c>
      <c r="G243" s="2"/>
      <c r="H243" s="2">
        <v>263.66868686868685</v>
      </c>
      <c r="K243" s="2">
        <v>90078.513131313128</v>
      </c>
      <c r="L243" s="2">
        <v>20598.950738150743</v>
      </c>
      <c r="M243" s="2">
        <v>6327.9979797979795</v>
      </c>
      <c r="N243" s="2">
        <v>51883024.244444445</v>
      </c>
      <c r="P243" s="2">
        <v>0</v>
      </c>
      <c r="S243" s="2">
        <v>0</v>
      </c>
      <c r="T243" s="2">
        <v>0</v>
      </c>
    </row>
    <row r="244" spans="1:22">
      <c r="A244" s="2">
        <v>25</v>
      </c>
      <c r="B244" s="2">
        <v>1.2E-2</v>
      </c>
      <c r="D244" s="2" t="s">
        <v>250</v>
      </c>
      <c r="E244" s="2">
        <v>458.51200922876995</v>
      </c>
      <c r="F244" s="2">
        <v>210357.27516197949</v>
      </c>
      <c r="G244" s="2"/>
      <c r="H244" s="2">
        <v>257.22874493927128</v>
      </c>
      <c r="K244" s="2">
        <v>85287.483805668016</v>
      </c>
      <c r="L244" s="2">
        <v>19159.641281585915</v>
      </c>
      <c r="M244" s="2">
        <v>6430.7044534412953</v>
      </c>
      <c r="N244" s="2">
        <v>53304127.113360323</v>
      </c>
      <c r="P244" s="2">
        <v>0</v>
      </c>
      <c r="S244" s="2">
        <v>0</v>
      </c>
      <c r="T244" s="2">
        <v>0</v>
      </c>
    </row>
    <row r="245" spans="1:22">
      <c r="A245" s="2">
        <v>26</v>
      </c>
      <c r="B245" s="2">
        <v>0.01</v>
      </c>
      <c r="D245" s="2" t="s">
        <v>163</v>
      </c>
      <c r="E245" s="2">
        <v>459.01767731274646</v>
      </c>
      <c r="F245" s="2">
        <v>210791.03813295852</v>
      </c>
      <c r="G245" s="2"/>
      <c r="H245" s="2">
        <v>253.50101010101011</v>
      </c>
      <c r="K245" s="2">
        <v>82109.436363636371</v>
      </c>
      <c r="L245" s="2">
        <v>17882.801112337955</v>
      </c>
      <c r="M245" s="2">
        <v>6590.9959595959599</v>
      </c>
      <c r="N245" s="2">
        <v>55504644.939393938</v>
      </c>
      <c r="P245" s="2">
        <v>0</v>
      </c>
      <c r="S245" s="2">
        <v>0</v>
      </c>
      <c r="T245" s="2">
        <v>0</v>
      </c>
    </row>
    <row r="246" spans="1:22">
      <c r="A246" s="2">
        <v>27</v>
      </c>
      <c r="B246" s="2">
        <v>2E-3</v>
      </c>
      <c r="D246" s="2" t="s">
        <v>106</v>
      </c>
      <c r="E246" s="2">
        <v>458.48501037767153</v>
      </c>
      <c r="F246" s="2">
        <v>210314.55811653711</v>
      </c>
      <c r="G246" s="2"/>
      <c r="H246" s="2">
        <v>242.30060120240481</v>
      </c>
      <c r="K246" s="2">
        <v>76327.32665330662</v>
      </c>
      <c r="L246" s="2">
        <v>17653.122308874783</v>
      </c>
      <c r="M246" s="2">
        <v>6542.088176352705</v>
      </c>
      <c r="N246" s="2">
        <v>55641212.601202406</v>
      </c>
      <c r="P246" s="2">
        <v>0</v>
      </c>
      <c r="S246" s="2">
        <v>0</v>
      </c>
      <c r="T246" s="2">
        <v>0</v>
      </c>
    </row>
    <row r="247" spans="1:22">
      <c r="A247" s="2">
        <v>28</v>
      </c>
      <c r="B247" s="2">
        <v>4.0000000000000001E-3</v>
      </c>
      <c r="D247" s="2" t="s">
        <v>225</v>
      </c>
      <c r="E247" s="2">
        <v>458.94777848931113</v>
      </c>
      <c r="F247" s="2">
        <v>210742.97222114538</v>
      </c>
      <c r="G247" s="2"/>
      <c r="H247" s="2">
        <v>234.85140562248995</v>
      </c>
      <c r="K247" s="2">
        <v>71657.726907630524</v>
      </c>
      <c r="L247" s="2">
        <v>16535.748499026293</v>
      </c>
      <c r="M247" s="2">
        <v>6575.8393574297188</v>
      </c>
      <c r="N247" s="2">
        <v>56179657.895582326</v>
      </c>
      <c r="P247" s="2">
        <v>0</v>
      </c>
      <c r="S247" s="2">
        <v>0</v>
      </c>
      <c r="T247" s="2">
        <v>0</v>
      </c>
    </row>
    <row r="248" spans="1:22">
      <c r="A248" s="2">
        <v>29</v>
      </c>
      <c r="B248" s="2">
        <v>0</v>
      </c>
      <c r="D248" s="2" t="s">
        <v>251</v>
      </c>
      <c r="E248" s="2">
        <v>458.61517574781783</v>
      </c>
      <c r="F248" s="2">
        <v>210429.70873694812</v>
      </c>
      <c r="G248" s="2"/>
      <c r="H248" s="2">
        <v>225.346</v>
      </c>
      <c r="K248" s="2">
        <v>64499.593999999997</v>
      </c>
      <c r="L248" s="2">
        <v>13746.266817635265</v>
      </c>
      <c r="M248" s="2">
        <v>6535.0339999999997</v>
      </c>
      <c r="N248" s="2">
        <v>54244158.553999998</v>
      </c>
      <c r="P248" s="2">
        <v>0</v>
      </c>
      <c r="S248" s="2">
        <v>0</v>
      </c>
      <c r="T248" s="2">
        <v>0</v>
      </c>
    </row>
    <row r="249" spans="1:22">
      <c r="A249" s="2">
        <v>30</v>
      </c>
      <c r="B249" s="2">
        <v>2E-3</v>
      </c>
      <c r="D249" s="2" t="s">
        <v>163</v>
      </c>
      <c r="E249" s="2">
        <v>457.50830712231624</v>
      </c>
      <c r="F249" s="2">
        <v>209432.59571646299</v>
      </c>
      <c r="G249" s="2"/>
      <c r="H249" s="2">
        <v>219.22044088176352</v>
      </c>
      <c r="K249" s="2">
        <v>60317.076152304609</v>
      </c>
      <c r="L249" s="2">
        <v>12284.091870487966</v>
      </c>
      <c r="M249" s="2">
        <v>6576.613226452906</v>
      </c>
      <c r="N249" s="2">
        <v>54285368.537074149</v>
      </c>
      <c r="P249" s="2">
        <v>0</v>
      </c>
      <c r="S249" s="2">
        <v>0</v>
      </c>
      <c r="T249" s="2">
        <v>0</v>
      </c>
    </row>
    <row r="252" spans="1:22">
      <c r="A252" s="2" t="s">
        <v>0</v>
      </c>
      <c r="B252" s="2" t="s">
        <v>1</v>
      </c>
      <c r="C252" s="5" t="s">
        <v>2</v>
      </c>
      <c r="D252" s="2" t="s">
        <v>2</v>
      </c>
      <c r="E252" s="2" t="s">
        <v>35</v>
      </c>
      <c r="F252" s="2" t="s">
        <v>36</v>
      </c>
      <c r="G252" s="2" t="s">
        <v>37</v>
      </c>
      <c r="H252" s="2" t="s">
        <v>4</v>
      </c>
      <c r="K252" s="2" t="s">
        <v>5</v>
      </c>
      <c r="L252" s="2" t="s">
        <v>6</v>
      </c>
      <c r="M252" s="2" t="s">
        <v>11</v>
      </c>
      <c r="N252" s="2" t="s">
        <v>3</v>
      </c>
      <c r="P252" s="2" t="s">
        <v>38</v>
      </c>
      <c r="S252" s="2" t="s">
        <v>39</v>
      </c>
      <c r="T252" s="2" t="s">
        <v>7</v>
      </c>
      <c r="V252" s="2" t="s">
        <v>262</v>
      </c>
    </row>
    <row r="253" spans="1:22">
      <c r="A253" s="2">
        <v>3</v>
      </c>
      <c r="B253" s="2">
        <v>0.72</v>
      </c>
      <c r="D253" s="2" t="s">
        <v>253</v>
      </c>
      <c r="E253" s="2">
        <v>554.67859540477502</v>
      </c>
      <c r="F253" s="2">
        <v>307891.28021428181</v>
      </c>
      <c r="G253" s="2"/>
      <c r="H253" s="2">
        <v>368.56428571428569</v>
      </c>
      <c r="K253" s="2">
        <v>229576.39285714287</v>
      </c>
      <c r="L253" s="2">
        <v>94411.125334018536</v>
      </c>
      <c r="M253" s="2">
        <v>767.39285714285711</v>
      </c>
      <c r="N253" s="2">
        <v>933880.70714285714</v>
      </c>
      <c r="P253" s="2">
        <v>0.59285714285714286</v>
      </c>
      <c r="S253" s="2">
        <v>0.75</v>
      </c>
      <c r="T253" s="2">
        <v>0</v>
      </c>
    </row>
    <row r="254" spans="1:22">
      <c r="A254" s="2">
        <v>4</v>
      </c>
      <c r="B254" s="2">
        <v>0.504</v>
      </c>
      <c r="D254" s="2" t="s">
        <v>254</v>
      </c>
      <c r="E254" s="2">
        <v>551.80468075322051</v>
      </c>
      <c r="F254" s="2">
        <v>304807.5507654195</v>
      </c>
      <c r="G254" s="2"/>
      <c r="H254" s="2">
        <v>349.08870967741933</v>
      </c>
      <c r="K254" s="2">
        <v>245126.14516129033</v>
      </c>
      <c r="L254" s="2">
        <v>123762.25930521094</v>
      </c>
      <c r="M254" s="2">
        <v>933.05241935483866</v>
      </c>
      <c r="N254" s="2">
        <v>1508632.2943548388</v>
      </c>
      <c r="P254" s="2">
        <v>0.35080645161290325</v>
      </c>
      <c r="S254" s="2">
        <v>0.35080645161290325</v>
      </c>
      <c r="T254" s="2">
        <v>0</v>
      </c>
    </row>
    <row r="255" spans="1:22">
      <c r="A255" s="2">
        <v>5</v>
      </c>
      <c r="B255" s="2">
        <v>0.36</v>
      </c>
      <c r="D255" s="2" t="s">
        <v>255</v>
      </c>
      <c r="E255" s="2">
        <v>553.10532231532068</v>
      </c>
      <c r="F255" s="2">
        <v>306150.53847730096</v>
      </c>
      <c r="G255" s="2"/>
      <c r="H255" s="2">
        <v>184.4375</v>
      </c>
      <c r="K255" s="2">
        <v>100611.96249999999</v>
      </c>
      <c r="L255" s="2">
        <v>66803.532131661443</v>
      </c>
      <c r="M255" s="2">
        <v>742.76250000000005</v>
      </c>
      <c r="N255" s="2">
        <v>1217154.7124999999</v>
      </c>
      <c r="P255" s="2">
        <v>0.1</v>
      </c>
      <c r="S255" s="2">
        <v>0.1</v>
      </c>
      <c r="T255" s="2">
        <v>0</v>
      </c>
    </row>
    <row r="256" spans="1:22">
      <c r="A256" s="2">
        <v>6</v>
      </c>
      <c r="B256" s="2">
        <v>0.224</v>
      </c>
      <c r="D256" s="2" t="s">
        <v>256</v>
      </c>
      <c r="E256" s="2">
        <v>551.35026245710969</v>
      </c>
      <c r="F256" s="2">
        <v>304274.81135156576</v>
      </c>
      <c r="G256" s="2"/>
      <c r="H256" s="2">
        <v>108.97680412371135</v>
      </c>
      <c r="K256" s="2">
        <v>23933.162371134022</v>
      </c>
      <c r="L256" s="2">
        <v>12088.3741375636</v>
      </c>
      <c r="M256" s="2">
        <v>646.64690721649481</v>
      </c>
      <c r="N256" s="2">
        <v>808040.38402061851</v>
      </c>
      <c r="P256" s="2">
        <v>2.5773195876288659E-3</v>
      </c>
      <c r="S256" s="2">
        <v>2.5773195876288659E-3</v>
      </c>
      <c r="T256" s="2">
        <v>0</v>
      </c>
    </row>
    <row r="257" spans="1:20">
      <c r="A257" s="2">
        <v>7</v>
      </c>
      <c r="B257" s="2">
        <v>0.122</v>
      </c>
      <c r="D257" s="2" t="s">
        <v>257</v>
      </c>
      <c r="E257" s="2">
        <v>551.76716781559207</v>
      </c>
      <c r="F257" s="2">
        <v>304719.56330218568</v>
      </c>
      <c r="G257" s="2"/>
      <c r="H257" s="2">
        <v>92.724373576309802</v>
      </c>
      <c r="K257" s="2">
        <v>19542.528473804101</v>
      </c>
      <c r="L257" s="2">
        <v>10969.706961650076</v>
      </c>
      <c r="M257" s="2">
        <v>642.46697038724369</v>
      </c>
      <c r="N257" s="2">
        <v>886303.57858769933</v>
      </c>
      <c r="P257" s="2">
        <v>2.2779043280182231E-3</v>
      </c>
      <c r="S257" s="2">
        <v>2.2779043280182231E-3</v>
      </c>
      <c r="T257" s="2">
        <v>0</v>
      </c>
    </row>
    <row r="258" spans="1:20">
      <c r="A258" s="2">
        <v>8</v>
      </c>
      <c r="B258" s="2">
        <v>5.3999999999999999E-2</v>
      </c>
      <c r="D258" s="2" t="s">
        <v>258</v>
      </c>
      <c r="E258" s="2">
        <v>549.77892025759513</v>
      </c>
      <c r="F258" s="2">
        <v>302606.55472474097</v>
      </c>
      <c r="G258" s="2"/>
      <c r="H258" s="2">
        <v>84.382663847780123</v>
      </c>
      <c r="K258" s="2">
        <v>14760.192389006343</v>
      </c>
      <c r="L258" s="2">
        <v>7655.944359838034</v>
      </c>
      <c r="M258" s="2">
        <v>675.02114164904867</v>
      </c>
      <c r="N258" s="2">
        <v>944320.66173361521</v>
      </c>
      <c r="P258" s="2">
        <v>0</v>
      </c>
      <c r="S258" s="2">
        <v>0</v>
      </c>
      <c r="T258" s="2">
        <v>0</v>
      </c>
    </row>
    <row r="259" spans="1:20">
      <c r="A259" s="2">
        <v>9</v>
      </c>
      <c r="B259" s="2">
        <v>0.03</v>
      </c>
      <c r="D259" s="2" t="s">
        <v>259</v>
      </c>
      <c r="E259" s="2">
        <v>549.66651202688138</v>
      </c>
      <c r="F259" s="2">
        <v>302484.13350950304</v>
      </c>
      <c r="G259" s="2"/>
      <c r="H259" s="2">
        <v>67.931958762886595</v>
      </c>
      <c r="K259" s="2">
        <v>10404.802061855669</v>
      </c>
      <c r="L259" s="2">
        <v>5802.013955866064</v>
      </c>
      <c r="M259" s="2">
        <v>611.37525773195875</v>
      </c>
      <c r="N259" s="2">
        <v>842661.18969072169</v>
      </c>
      <c r="P259" s="2">
        <v>0</v>
      </c>
      <c r="S259" s="2">
        <v>0</v>
      </c>
      <c r="T259" s="2">
        <v>0</v>
      </c>
    </row>
    <row r="260" spans="1:20">
      <c r="A260" s="2">
        <v>10</v>
      </c>
      <c r="B260" s="2">
        <v>1.2E-2</v>
      </c>
      <c r="D260" s="2" t="s">
        <v>9</v>
      </c>
      <c r="E260" s="2">
        <v>548.63845522026008</v>
      </c>
      <c r="F260" s="2">
        <v>301331.57578427263</v>
      </c>
      <c r="G260" s="2"/>
      <c r="H260" s="2">
        <v>59.712550607287447</v>
      </c>
      <c r="K260" s="2">
        <v>7220.7246963562757</v>
      </c>
      <c r="L260" s="2">
        <v>3662.5500652864812</v>
      </c>
      <c r="M260" s="2">
        <v>597.12550607287449</v>
      </c>
      <c r="N260" s="2">
        <v>722072.46963562758</v>
      </c>
      <c r="P260" s="2">
        <v>0</v>
      </c>
      <c r="S260" s="2">
        <v>0</v>
      </c>
      <c r="T260" s="2">
        <v>0</v>
      </c>
    </row>
    <row r="261" spans="1:20">
      <c r="A261" s="2">
        <v>11</v>
      </c>
      <c r="B261" s="2">
        <v>6.0000000000000001E-3</v>
      </c>
      <c r="D261" s="2" t="s">
        <v>8</v>
      </c>
      <c r="E261" s="2">
        <v>548.28583749202187</v>
      </c>
      <c r="F261" s="2">
        <v>300999.85147383233</v>
      </c>
      <c r="G261" s="2"/>
      <c r="H261" s="2">
        <v>53.615694164989939</v>
      </c>
      <c r="K261" s="2">
        <v>5886.3400402414491</v>
      </c>
      <c r="L261" s="2">
        <v>3017.7693499707925</v>
      </c>
      <c r="M261" s="2">
        <v>589.77263581488933</v>
      </c>
      <c r="N261" s="2">
        <v>712247.14486921532</v>
      </c>
      <c r="P261" s="2">
        <v>0</v>
      </c>
      <c r="S261" s="2">
        <v>0</v>
      </c>
      <c r="T261" s="2">
        <v>0</v>
      </c>
    </row>
    <row r="262" spans="1:20">
      <c r="A262" s="2">
        <v>12</v>
      </c>
      <c r="B262" s="2">
        <v>2E-3</v>
      </c>
      <c r="D262" s="2" t="s">
        <v>13</v>
      </c>
      <c r="E262" s="2">
        <v>548.9145969622067</v>
      </c>
      <c r="F262" s="2">
        <v>301651.57681844133</v>
      </c>
      <c r="G262" s="2"/>
      <c r="H262" s="2">
        <v>50.386773547094187</v>
      </c>
      <c r="K262" s="2">
        <v>5393.7054108216435</v>
      </c>
      <c r="L262" s="2">
        <v>2860.6111500108655</v>
      </c>
      <c r="M262" s="2">
        <v>604.64128256513027</v>
      </c>
      <c r="N262" s="2">
        <v>776693.5791583166</v>
      </c>
      <c r="P262" s="2">
        <v>0</v>
      </c>
      <c r="S262" s="2">
        <v>0</v>
      </c>
      <c r="T262" s="2">
        <v>0</v>
      </c>
    </row>
    <row r="263" spans="1:20">
      <c r="A263" s="2">
        <v>13</v>
      </c>
      <c r="B263" s="2">
        <v>0</v>
      </c>
      <c r="D263" s="2" t="s">
        <v>199</v>
      </c>
      <c r="E263" s="2">
        <v>547.75968860597561</v>
      </c>
      <c r="F263" s="2">
        <v>300416.33587703458</v>
      </c>
      <c r="G263" s="2"/>
      <c r="H263" s="2">
        <v>44.572000000000003</v>
      </c>
      <c r="K263" s="2">
        <v>3881.096</v>
      </c>
      <c r="L263" s="2">
        <v>1898.2292745490979</v>
      </c>
      <c r="M263" s="2">
        <v>579.43600000000004</v>
      </c>
      <c r="N263" s="2">
        <v>655905.22400000005</v>
      </c>
      <c r="P263" s="2">
        <v>0</v>
      </c>
      <c r="S263" s="2">
        <v>0</v>
      </c>
      <c r="T263" s="2">
        <v>0</v>
      </c>
    </row>
    <row r="264" spans="1:20">
      <c r="A264" s="2">
        <v>14</v>
      </c>
      <c r="B264" s="2">
        <v>0</v>
      </c>
      <c r="D264" s="2" t="s">
        <v>9</v>
      </c>
      <c r="E264" s="2">
        <v>548.1461025843214</v>
      </c>
      <c r="F264" s="2">
        <v>300809.02166188194</v>
      </c>
      <c r="G264" s="2"/>
      <c r="H264" s="2">
        <v>42.59</v>
      </c>
      <c r="K264" s="2">
        <v>3385.37</v>
      </c>
      <c r="L264" s="2">
        <v>1574.6111222444886</v>
      </c>
      <c r="M264" s="2">
        <v>596.26</v>
      </c>
      <c r="N264" s="2">
        <v>663532.52</v>
      </c>
      <c r="P264" s="2">
        <v>0</v>
      </c>
      <c r="S264" s="2">
        <v>0</v>
      </c>
      <c r="T264" s="2">
        <v>0</v>
      </c>
    </row>
    <row r="265" spans="1:20">
      <c r="A265" s="2">
        <v>15</v>
      </c>
      <c r="B265" s="2">
        <v>0</v>
      </c>
      <c r="D265" s="2" t="s">
        <v>260</v>
      </c>
      <c r="E265" s="2">
        <v>544.82262501616094</v>
      </c>
      <c r="F265" s="2">
        <v>297295.87664270197</v>
      </c>
      <c r="G265" s="2"/>
      <c r="H265" s="2">
        <v>36.183999999999997</v>
      </c>
      <c r="K265" s="2">
        <v>2481.5520000000001</v>
      </c>
      <c r="L265" s="2">
        <v>1174.6193827655313</v>
      </c>
      <c r="M265" s="2">
        <v>542.76</v>
      </c>
      <c r="N265" s="2">
        <v>558349.19999999995</v>
      </c>
      <c r="P265" s="2">
        <v>0</v>
      </c>
      <c r="S265" s="2">
        <v>0</v>
      </c>
      <c r="T265" s="2">
        <v>0</v>
      </c>
    </row>
    <row r="266" spans="1:20">
      <c r="A266" s="2">
        <v>16</v>
      </c>
      <c r="B266" s="2">
        <v>0</v>
      </c>
      <c r="D266" s="2" t="s">
        <v>41</v>
      </c>
      <c r="E266" s="2">
        <v>547.46760163950705</v>
      </c>
      <c r="F266" s="2">
        <v>300117.16775008634</v>
      </c>
      <c r="G266" s="2"/>
      <c r="H266" s="2">
        <v>30.521999999999998</v>
      </c>
      <c r="K266" s="2">
        <v>1747.058</v>
      </c>
      <c r="L266" s="2">
        <v>817.09971543086181</v>
      </c>
      <c r="M266" s="2">
        <v>488.35199999999998</v>
      </c>
      <c r="N266" s="2">
        <v>447246.848</v>
      </c>
      <c r="P266" s="2">
        <v>0</v>
      </c>
      <c r="S266" s="2">
        <v>0</v>
      </c>
      <c r="T266" s="2">
        <v>0</v>
      </c>
    </row>
    <row r="267" spans="1:20">
      <c r="A267" s="2">
        <v>17</v>
      </c>
      <c r="B267" s="2">
        <v>0</v>
      </c>
      <c r="D267" s="2" t="s">
        <v>69</v>
      </c>
      <c r="E267" s="2">
        <v>547.92998375497996</v>
      </c>
      <c r="F267" s="2">
        <v>300619.30214693589</v>
      </c>
      <c r="G267" s="2"/>
      <c r="H267" s="2">
        <v>30.4</v>
      </c>
      <c r="K267" s="2">
        <v>1831.9839999999999</v>
      </c>
      <c r="L267" s="2">
        <v>909.64328657314627</v>
      </c>
      <c r="M267" s="2">
        <v>516.79999999999995</v>
      </c>
      <c r="N267" s="2">
        <v>529443.37600000005</v>
      </c>
      <c r="P267" s="2">
        <v>0</v>
      </c>
      <c r="S267" s="2">
        <v>0</v>
      </c>
      <c r="T267" s="2">
        <v>0</v>
      </c>
    </row>
    <row r="268" spans="1:20">
      <c r="A268" s="2">
        <v>18</v>
      </c>
      <c r="B268" s="2">
        <v>0</v>
      </c>
      <c r="D268" s="2" t="s">
        <v>41</v>
      </c>
      <c r="E268" s="2">
        <v>547.16063964577813</v>
      </c>
      <c r="F268" s="2">
        <v>299772.24436176458</v>
      </c>
      <c r="G268" s="2"/>
      <c r="H268" s="2">
        <v>27.21</v>
      </c>
      <c r="K268" s="2">
        <v>1326.6179999999999</v>
      </c>
      <c r="L268" s="2">
        <v>587.40871743486957</v>
      </c>
      <c r="M268" s="2">
        <v>489.78</v>
      </c>
      <c r="N268" s="2">
        <v>429824.23200000002</v>
      </c>
      <c r="P268" s="2">
        <v>0</v>
      </c>
      <c r="S268" s="2">
        <v>0</v>
      </c>
      <c r="T268" s="2">
        <v>0</v>
      </c>
    </row>
    <row r="269" spans="1:20">
      <c r="A269" s="2">
        <v>19</v>
      </c>
      <c r="B269" s="2">
        <v>0</v>
      </c>
      <c r="D269" s="2" t="s">
        <v>20</v>
      </c>
      <c r="E269" s="2">
        <v>549.06244819322819</v>
      </c>
      <c r="F269" s="2">
        <v>301803.57518410467</v>
      </c>
      <c r="G269" s="2"/>
      <c r="H269" s="2">
        <v>27.512</v>
      </c>
      <c r="K269" s="2">
        <v>1466.356</v>
      </c>
      <c r="L269" s="2">
        <v>710.86759118236466</v>
      </c>
      <c r="M269" s="2">
        <v>522.72799999999995</v>
      </c>
      <c r="N269" s="2">
        <v>529354.51599999995</v>
      </c>
      <c r="P269" s="2">
        <v>0</v>
      </c>
      <c r="S269" s="2">
        <v>0</v>
      </c>
      <c r="T269" s="2">
        <v>0</v>
      </c>
    </row>
    <row r="270" spans="1:20">
      <c r="A270" s="2">
        <v>20</v>
      </c>
      <c r="B270" s="2">
        <v>0</v>
      </c>
      <c r="D270" s="2" t="s">
        <v>20</v>
      </c>
      <c r="E270" s="2">
        <v>547.67382705016621</v>
      </c>
      <c r="F270" s="2">
        <v>300333.35001207405</v>
      </c>
      <c r="G270" s="2"/>
      <c r="H270" s="2">
        <v>26.085999999999999</v>
      </c>
      <c r="K270" s="2">
        <v>1275.8979999999999</v>
      </c>
      <c r="L270" s="2">
        <v>596.61182765531055</v>
      </c>
      <c r="M270" s="2">
        <v>521.72</v>
      </c>
      <c r="N270" s="2">
        <v>510359.2</v>
      </c>
      <c r="P270" s="2">
        <v>0</v>
      </c>
      <c r="S270" s="2">
        <v>0</v>
      </c>
      <c r="T270" s="2">
        <v>0</v>
      </c>
    </row>
    <row r="271" spans="1:20">
      <c r="A271" s="2">
        <v>21</v>
      </c>
      <c r="B271" s="2">
        <v>0</v>
      </c>
      <c r="D271" s="2" t="s">
        <v>261</v>
      </c>
      <c r="E271" s="2">
        <v>545.81856667530747</v>
      </c>
      <c r="F271" s="2">
        <v>298364.61303296895</v>
      </c>
      <c r="G271" s="2"/>
      <c r="H271" s="2">
        <v>23.742000000000001</v>
      </c>
      <c r="K271" s="2">
        <v>1030.8979999999999</v>
      </c>
      <c r="L271" s="2">
        <v>468.15173947895784</v>
      </c>
      <c r="M271" s="2">
        <v>498.58199999999999</v>
      </c>
      <c r="N271" s="2">
        <v>454626.01799999998</v>
      </c>
      <c r="P271" s="2">
        <v>0</v>
      </c>
      <c r="S271" s="2">
        <v>0</v>
      </c>
      <c r="T271" s="2">
        <v>0</v>
      </c>
    </row>
    <row r="272" spans="1:20">
      <c r="A272" s="2">
        <v>22</v>
      </c>
      <c r="B272" s="2">
        <v>0</v>
      </c>
      <c r="D272" s="2" t="s">
        <v>70</v>
      </c>
      <c r="E272" s="2">
        <v>545.75987559799705</v>
      </c>
      <c r="F272" s="2">
        <v>298287.85045696585</v>
      </c>
      <c r="G272" s="2"/>
      <c r="H272" s="2">
        <v>22.827999999999999</v>
      </c>
      <c r="K272" s="2">
        <v>945.15200000000004</v>
      </c>
      <c r="L272" s="2">
        <v>424.88418436873758</v>
      </c>
      <c r="M272" s="2">
        <v>502.21600000000001</v>
      </c>
      <c r="N272" s="2">
        <v>457453.56800000003</v>
      </c>
      <c r="P272" s="2">
        <v>0</v>
      </c>
      <c r="S272" s="2">
        <v>0</v>
      </c>
      <c r="T272" s="2">
        <v>0</v>
      </c>
    </row>
    <row r="273" spans="1:25">
      <c r="A273" s="2">
        <v>23</v>
      </c>
      <c r="B273" s="2">
        <v>0</v>
      </c>
      <c r="D273" s="2" t="s">
        <v>16</v>
      </c>
      <c r="E273" s="2">
        <v>544.99576663221376</v>
      </c>
      <c r="F273" s="2">
        <v>297433.17825902766</v>
      </c>
      <c r="G273" s="2"/>
      <c r="H273" s="2">
        <v>20.995999999999999</v>
      </c>
      <c r="K273" s="2">
        <v>776.86400000000003</v>
      </c>
      <c r="L273" s="2">
        <v>336.70539478957926</v>
      </c>
      <c r="M273" s="2">
        <v>482.90800000000002</v>
      </c>
      <c r="N273" s="2">
        <v>410961.05599999998</v>
      </c>
      <c r="P273" s="2">
        <v>0</v>
      </c>
      <c r="S273" s="2">
        <v>0</v>
      </c>
      <c r="T273" s="2">
        <v>0</v>
      </c>
    </row>
    <row r="274" spans="1:25">
      <c r="A274" s="2">
        <v>24</v>
      </c>
      <c r="B274" s="2">
        <v>0</v>
      </c>
      <c r="D274" s="2" t="s">
        <v>261</v>
      </c>
      <c r="E274" s="2">
        <v>545.29591608359556</v>
      </c>
      <c r="F274" s="2">
        <v>297802.96706073039</v>
      </c>
      <c r="G274" s="2"/>
      <c r="H274" s="2">
        <v>20.57</v>
      </c>
      <c r="K274" s="2">
        <v>792.56600000000003</v>
      </c>
      <c r="L274" s="2">
        <v>370.18146292585169</v>
      </c>
      <c r="M274" s="2">
        <v>493.68</v>
      </c>
      <c r="N274" s="2">
        <v>456518.016</v>
      </c>
      <c r="P274" s="2">
        <v>0</v>
      </c>
      <c r="S274" s="2">
        <v>0</v>
      </c>
      <c r="T274" s="2">
        <v>0</v>
      </c>
    </row>
    <row r="275" spans="1:25">
      <c r="A275" s="2">
        <v>25</v>
      </c>
      <c r="B275" s="2">
        <v>0</v>
      </c>
      <c r="D275" s="2" t="s">
        <v>73</v>
      </c>
      <c r="E275" s="2">
        <v>547.69513977512565</v>
      </c>
      <c r="F275" s="2">
        <v>300349.59618445323</v>
      </c>
      <c r="G275" s="2"/>
      <c r="H275" s="2">
        <v>20.422000000000001</v>
      </c>
      <c r="K275" s="2">
        <v>749.44600000000003</v>
      </c>
      <c r="L275" s="2">
        <v>333.05402404809621</v>
      </c>
      <c r="M275" s="2">
        <v>510.55</v>
      </c>
      <c r="N275" s="2">
        <v>468403.75</v>
      </c>
      <c r="P275" s="2">
        <v>0</v>
      </c>
      <c r="S275" s="2">
        <v>0</v>
      </c>
      <c r="T275" s="2">
        <v>0</v>
      </c>
    </row>
    <row r="276" spans="1:25">
      <c r="A276" s="2">
        <v>26</v>
      </c>
      <c r="B276" s="2">
        <v>0</v>
      </c>
      <c r="D276" s="2" t="s">
        <v>200</v>
      </c>
      <c r="E276" s="2">
        <v>546.94428474920835</v>
      </c>
      <c r="F276" s="2">
        <v>299564.88681187545</v>
      </c>
      <c r="G276" s="2"/>
      <c r="H276" s="2">
        <v>18.283999999999999</v>
      </c>
      <c r="K276" s="2">
        <v>584.31200000000001</v>
      </c>
      <c r="L276" s="2">
        <v>250.50836072144293</v>
      </c>
      <c r="M276" s="2">
        <v>475.38400000000001</v>
      </c>
      <c r="N276" s="2">
        <v>394994.91200000001</v>
      </c>
      <c r="P276" s="2">
        <v>0</v>
      </c>
      <c r="S276" s="2">
        <v>0</v>
      </c>
      <c r="T276" s="2">
        <v>0</v>
      </c>
    </row>
    <row r="277" spans="1:25">
      <c r="A277" s="2">
        <v>27</v>
      </c>
      <c r="B277" s="2">
        <v>0</v>
      </c>
      <c r="D277" s="2" t="s">
        <v>261</v>
      </c>
      <c r="E277" s="2">
        <v>547.62722687693883</v>
      </c>
      <c r="F277" s="2">
        <v>300228.73452077224</v>
      </c>
      <c r="G277" s="2"/>
      <c r="H277" s="2">
        <v>18.506</v>
      </c>
      <c r="K277" s="2">
        <v>594.95000000000005</v>
      </c>
      <c r="L277" s="2">
        <v>252.98393186372749</v>
      </c>
      <c r="M277" s="2">
        <v>499.66199999999998</v>
      </c>
      <c r="N277" s="2">
        <v>433718.55</v>
      </c>
      <c r="P277" s="2">
        <v>0</v>
      </c>
      <c r="S277" s="2">
        <v>0</v>
      </c>
      <c r="T277" s="2">
        <v>0</v>
      </c>
    </row>
    <row r="278" spans="1:25">
      <c r="A278" s="2">
        <v>28</v>
      </c>
      <c r="B278" s="2">
        <v>0</v>
      </c>
      <c r="D278" s="2" t="s">
        <v>200</v>
      </c>
      <c r="E278" s="2">
        <v>546.23914242178728</v>
      </c>
      <c r="F278" s="2">
        <v>298803.62815161614</v>
      </c>
      <c r="G278" s="2"/>
      <c r="H278" s="2">
        <v>16.978000000000002</v>
      </c>
      <c r="K278" s="2">
        <v>490.47800000000001</v>
      </c>
      <c r="L278" s="2">
        <v>202.6307775551102</v>
      </c>
      <c r="M278" s="2">
        <v>475.38400000000001</v>
      </c>
      <c r="N278" s="2">
        <v>384534.75199999998</v>
      </c>
      <c r="P278" s="2">
        <v>0</v>
      </c>
      <c r="S278" s="2">
        <v>0</v>
      </c>
      <c r="T278" s="2">
        <v>0</v>
      </c>
    </row>
    <row r="279" spans="1:25">
      <c r="A279" s="2">
        <v>29</v>
      </c>
      <c r="B279" s="2">
        <v>0</v>
      </c>
      <c r="D279" s="2" t="s">
        <v>200</v>
      </c>
      <c r="E279" s="2">
        <v>545.74200127094821</v>
      </c>
      <c r="F279" s="2">
        <v>298251.81070879678</v>
      </c>
      <c r="G279" s="2"/>
      <c r="H279" s="2">
        <v>16.574000000000002</v>
      </c>
      <c r="K279" s="2">
        <v>461.24200000000002</v>
      </c>
      <c r="L279" s="2">
        <v>186.91836072144287</v>
      </c>
      <c r="M279" s="2">
        <v>480.64600000000002</v>
      </c>
      <c r="N279" s="2">
        <v>387904.522</v>
      </c>
      <c r="P279" s="2">
        <v>0</v>
      </c>
      <c r="S279" s="2">
        <v>0</v>
      </c>
      <c r="T279" s="2">
        <v>0</v>
      </c>
    </row>
    <row r="280" spans="1:25">
      <c r="A280" s="2">
        <v>30</v>
      </c>
      <c r="B280" s="2">
        <v>0</v>
      </c>
      <c r="D280" s="2" t="s">
        <v>41</v>
      </c>
      <c r="E280" s="2">
        <v>545.7561590512048</v>
      </c>
      <c r="F280" s="2">
        <v>298289.82764238596</v>
      </c>
      <c r="G280" s="2"/>
      <c r="H280" s="2">
        <v>16.446000000000002</v>
      </c>
      <c r="K280" s="2">
        <v>499.12599999999998</v>
      </c>
      <c r="L280" s="2">
        <v>229.11331062124242</v>
      </c>
      <c r="M280" s="2">
        <v>493.38</v>
      </c>
      <c r="N280" s="2">
        <v>449213.4</v>
      </c>
      <c r="P280" s="2">
        <v>0</v>
      </c>
      <c r="S280" s="2">
        <v>0</v>
      </c>
      <c r="T280" s="2">
        <v>0</v>
      </c>
    </row>
    <row r="284" spans="1:25">
      <c r="A284" s="2" t="s">
        <v>0</v>
      </c>
      <c r="B284" s="2" t="s">
        <v>1</v>
      </c>
      <c r="C284" s="5" t="s">
        <v>2</v>
      </c>
      <c r="D284" s="2" t="s">
        <v>2</v>
      </c>
      <c r="E284" s="2" t="s">
        <v>35</v>
      </c>
      <c r="F284" s="2" t="s">
        <v>354</v>
      </c>
      <c r="G284" s="2" t="s">
        <v>36</v>
      </c>
      <c r="H284" s="2" t="s">
        <v>37</v>
      </c>
      <c r="K284" s="2" t="s">
        <v>4</v>
      </c>
      <c r="L284" s="2" t="s">
        <v>5</v>
      </c>
      <c r="M284" s="2" t="s">
        <v>6</v>
      </c>
      <c r="N284" s="2" t="s">
        <v>11</v>
      </c>
      <c r="P284" s="2" t="s">
        <v>3</v>
      </c>
      <c r="S284" s="2" t="s">
        <v>355</v>
      </c>
      <c r="T284" s="2" t="s">
        <v>38</v>
      </c>
      <c r="U284" s="2" t="s">
        <v>39</v>
      </c>
      <c r="V284" s="2" t="s">
        <v>356</v>
      </c>
      <c r="W284" s="2" t="s">
        <v>7</v>
      </c>
      <c r="Y284" s="2" t="s">
        <v>181</v>
      </c>
    </row>
    <row r="285" spans="1:25">
      <c r="A285" s="2">
        <v>3</v>
      </c>
      <c r="B285" s="2">
        <v>0.996</v>
      </c>
      <c r="D285" s="2" t="s">
        <v>390</v>
      </c>
      <c r="E285" s="2">
        <v>460.74615373956271</v>
      </c>
      <c r="F285" s="2">
        <v>458.59097371721458</v>
      </c>
      <c r="G285" s="2">
        <v>212291.66298672947</v>
      </c>
      <c r="H285" s="2"/>
      <c r="K285" s="2">
        <v>566.5</v>
      </c>
      <c r="L285" s="2">
        <v>348644.5</v>
      </c>
      <c r="M285" s="2">
        <v>55444.5</v>
      </c>
      <c r="N285" s="2">
        <v>1612.5</v>
      </c>
      <c r="P285" s="2">
        <v>2832962.5</v>
      </c>
      <c r="S285" s="2"/>
      <c r="T285" s="2">
        <v>1.5</v>
      </c>
      <c r="U285" s="2">
        <v>2.5</v>
      </c>
      <c r="V285" s="2"/>
      <c r="W285" s="2">
        <v>0</v>
      </c>
      <c r="Y285" s="2" t="s">
        <v>407</v>
      </c>
    </row>
    <row r="286" spans="1:25">
      <c r="A286" s="2">
        <v>4</v>
      </c>
      <c r="B286" s="2">
        <v>0.98</v>
      </c>
      <c r="D286" s="2" t="s">
        <v>391</v>
      </c>
      <c r="E286" s="2">
        <v>465.05237579401245</v>
      </c>
      <c r="F286" s="2">
        <v>458.23315833040368</v>
      </c>
      <c r="G286" s="2">
        <v>216284.223555276</v>
      </c>
      <c r="H286" s="2"/>
      <c r="K286" s="2">
        <v>398.2</v>
      </c>
      <c r="L286" s="2">
        <v>248992.4</v>
      </c>
      <c r="M286" s="2">
        <v>100476.84444444445</v>
      </c>
      <c r="N286" s="2">
        <v>1527.6</v>
      </c>
      <c r="P286" s="2">
        <v>3616143.6</v>
      </c>
      <c r="S286" s="2"/>
      <c r="T286" s="2">
        <v>0.6</v>
      </c>
      <c r="U286" s="2">
        <v>1</v>
      </c>
      <c r="V286" s="2"/>
      <c r="W286" s="2">
        <v>0</v>
      </c>
    </row>
    <row r="287" spans="1:25">
      <c r="A287" s="2">
        <v>5</v>
      </c>
      <c r="B287" s="2">
        <v>0.98</v>
      </c>
      <c r="D287" s="2" t="s">
        <v>392</v>
      </c>
      <c r="E287" s="2">
        <v>461.73098626792745</v>
      </c>
      <c r="F287" s="2">
        <v>449.33779019931239</v>
      </c>
      <c r="G287" s="2">
        <v>213235.77501987261</v>
      </c>
      <c r="H287" s="2"/>
      <c r="K287" s="2">
        <v>494.2</v>
      </c>
      <c r="L287" s="2">
        <v>351456.2</v>
      </c>
      <c r="M287" s="2">
        <v>119136.1777777778</v>
      </c>
      <c r="N287" s="2">
        <v>2371.8000000000002</v>
      </c>
      <c r="P287" s="2">
        <v>7980274.5999999996</v>
      </c>
      <c r="S287" s="2"/>
      <c r="T287" s="2">
        <v>0.5</v>
      </c>
      <c r="U287" s="2">
        <v>0.5</v>
      </c>
      <c r="V287" s="2"/>
      <c r="W287" s="2">
        <v>0</v>
      </c>
    </row>
    <row r="288" spans="1:25">
      <c r="A288" s="2">
        <v>6</v>
      </c>
      <c r="B288" s="2">
        <v>0.92400000000000004</v>
      </c>
      <c r="D288" s="2" t="s">
        <v>393</v>
      </c>
      <c r="E288" s="2">
        <v>461.41094736297407</v>
      </c>
      <c r="F288" s="2">
        <v>440.49279164459205</v>
      </c>
      <c r="G288" s="2">
        <v>212965.8476033344</v>
      </c>
      <c r="H288" s="2"/>
      <c r="K288" s="2">
        <v>537.42105263157896</v>
      </c>
      <c r="L288" s="2">
        <v>393634.05263157893</v>
      </c>
      <c r="M288" s="2">
        <v>107645.43954480794</v>
      </c>
      <c r="N288" s="2">
        <v>3089.3157894736842</v>
      </c>
      <c r="P288" s="2">
        <v>12862422.47368421</v>
      </c>
      <c r="S288" s="2"/>
      <c r="T288" s="2">
        <v>0.47368421052631576</v>
      </c>
      <c r="U288" s="2">
        <v>0.47368421052631576</v>
      </c>
      <c r="V288" s="2"/>
      <c r="W288" s="2">
        <v>0</v>
      </c>
    </row>
    <row r="289" spans="1:23">
      <c r="A289" s="2">
        <v>7</v>
      </c>
      <c r="B289" s="2">
        <v>0.85199999999999998</v>
      </c>
      <c r="D289" s="2" t="s">
        <v>287</v>
      </c>
      <c r="E289" s="2">
        <v>458.9919105847676</v>
      </c>
      <c r="F289" s="2">
        <v>423.60323002151671</v>
      </c>
      <c r="G289" s="2">
        <v>210761.78198937484</v>
      </c>
      <c r="H289" s="2"/>
      <c r="K289" s="2">
        <v>442.85135135135135</v>
      </c>
      <c r="L289" s="2">
        <v>281054.1216216216</v>
      </c>
      <c r="M289" s="2">
        <v>86100.320066641958</v>
      </c>
      <c r="N289" s="2">
        <v>2992.7027027027025</v>
      </c>
      <c r="P289" s="2">
        <v>12553067.351351351</v>
      </c>
      <c r="S289" s="2"/>
      <c r="T289" s="2">
        <v>0.28378378378378377</v>
      </c>
      <c r="U289" s="2">
        <v>0.28378378378378377</v>
      </c>
      <c r="V289" s="2"/>
      <c r="W289" s="2">
        <v>0</v>
      </c>
    </row>
    <row r="290" spans="1:23">
      <c r="A290" s="2">
        <v>8</v>
      </c>
      <c r="B290" s="2">
        <v>0.82599999999999996</v>
      </c>
      <c r="D290" s="2" t="s">
        <v>286</v>
      </c>
      <c r="E290" s="2">
        <v>462.54328149664019</v>
      </c>
      <c r="F290" s="2">
        <v>426.68309570788597</v>
      </c>
      <c r="G290" s="2">
        <v>214017.66776288385</v>
      </c>
      <c r="H290" s="2"/>
      <c r="K290" s="2">
        <v>417.06896551724139</v>
      </c>
      <c r="L290" s="2">
        <v>229410.9540229885</v>
      </c>
      <c r="M290" s="2">
        <v>56109.367281475519</v>
      </c>
      <c r="N290" s="2">
        <v>3254.5632183908046</v>
      </c>
      <c r="P290" s="2">
        <v>13596414.770114943</v>
      </c>
      <c r="S290" s="2"/>
      <c r="T290" s="2">
        <v>0.10344827586206896</v>
      </c>
      <c r="U290" s="2">
        <v>0.10344827586206896</v>
      </c>
      <c r="V290" s="2"/>
      <c r="W290" s="2">
        <v>0</v>
      </c>
    </row>
    <row r="291" spans="1:23">
      <c r="A291" s="2">
        <v>9</v>
      </c>
      <c r="B291" s="2">
        <v>0.746</v>
      </c>
      <c r="D291" s="2" t="s">
        <v>394</v>
      </c>
      <c r="E291" s="2">
        <v>461.67613342544092</v>
      </c>
      <c r="F291" s="2">
        <v>426.14856049372634</v>
      </c>
      <c r="G291" s="2">
        <v>213208.58563915186</v>
      </c>
      <c r="H291" s="2"/>
      <c r="K291" s="2">
        <v>394.10236220472439</v>
      </c>
      <c r="L291" s="2">
        <v>203429.45669291337</v>
      </c>
      <c r="M291" s="2">
        <v>48494.632295963005</v>
      </c>
      <c r="N291" s="2">
        <v>3498.8425196850394</v>
      </c>
      <c r="P291" s="2">
        <v>15736247.236220472</v>
      </c>
      <c r="S291" s="2"/>
      <c r="T291" s="2">
        <v>5.5118110236220472E-2</v>
      </c>
      <c r="U291" s="2">
        <v>5.5118110236220472E-2</v>
      </c>
      <c r="V291" s="2"/>
      <c r="W291" s="2">
        <v>0</v>
      </c>
    </row>
    <row r="292" spans="1:23">
      <c r="A292" s="2">
        <v>10</v>
      </c>
      <c r="B292" s="2">
        <v>0.64200000000000002</v>
      </c>
      <c r="D292" s="2" t="s">
        <v>395</v>
      </c>
      <c r="E292" s="2">
        <v>461.27339219223319</v>
      </c>
      <c r="F292" s="2">
        <v>429.26139006310649</v>
      </c>
      <c r="G292" s="2">
        <v>212837.96510241411</v>
      </c>
      <c r="H292" s="2"/>
      <c r="K292" s="2">
        <v>381.25698324022346</v>
      </c>
      <c r="L292" s="2">
        <v>186837.62569832403</v>
      </c>
      <c r="M292" s="2">
        <v>41713.776285230066</v>
      </c>
      <c r="N292" s="2">
        <v>3787.9273743016761</v>
      </c>
      <c r="P292" s="2">
        <v>18254790.709497206</v>
      </c>
      <c r="S292" s="2"/>
      <c r="T292" s="2">
        <v>1.11731843575419E-2</v>
      </c>
      <c r="U292" s="2">
        <v>1.11731843575419E-2</v>
      </c>
      <c r="V292" s="2"/>
      <c r="W292" s="2">
        <v>0</v>
      </c>
    </row>
    <row r="293" spans="1:23">
      <c r="A293" s="2">
        <v>11</v>
      </c>
      <c r="B293" s="2">
        <v>0.52800000000000002</v>
      </c>
      <c r="D293" s="2" t="s">
        <v>396</v>
      </c>
      <c r="E293" s="2">
        <v>461.17221855154742</v>
      </c>
      <c r="F293" s="2">
        <v>425.8869786128559</v>
      </c>
      <c r="G293" s="2">
        <v>212740.37562514318</v>
      </c>
      <c r="H293" s="2"/>
      <c r="K293" s="2">
        <v>364.49152542372883</v>
      </c>
      <c r="L293" s="2">
        <v>168085.83050847458</v>
      </c>
      <c r="M293" s="2">
        <v>35381.680778939764</v>
      </c>
      <c r="N293" s="2">
        <v>3999.7161016949153</v>
      </c>
      <c r="P293" s="2">
        <v>20158221.927966103</v>
      </c>
      <c r="S293" s="2"/>
      <c r="T293" s="2">
        <v>4.2372881355932203E-3</v>
      </c>
      <c r="U293" s="2">
        <v>4.2372881355932203E-3</v>
      </c>
      <c r="V293" s="2"/>
      <c r="W293" s="2">
        <v>0</v>
      </c>
    </row>
    <row r="294" spans="1:23">
      <c r="A294" s="2">
        <v>12</v>
      </c>
      <c r="B294" s="2">
        <v>0.434</v>
      </c>
      <c r="D294" s="2" t="s">
        <v>236</v>
      </c>
      <c r="E294" s="2">
        <v>461.26793814490145</v>
      </c>
      <c r="F294" s="2">
        <v>419.0160115193886</v>
      </c>
      <c r="G294" s="2">
        <v>212832.94573774893</v>
      </c>
      <c r="H294" s="2"/>
      <c r="K294" s="2">
        <v>380.04593639575972</v>
      </c>
      <c r="L294" s="2">
        <v>187919.6077738516</v>
      </c>
      <c r="M294" s="2">
        <v>43638.895045485311</v>
      </c>
      <c r="N294" s="2">
        <v>4543.6254416961128</v>
      </c>
      <c r="P294" s="2">
        <v>26697585.491166078</v>
      </c>
      <c r="S294" s="2"/>
      <c r="T294" s="2">
        <v>7.0671378091872791E-3</v>
      </c>
      <c r="U294" s="2">
        <v>7.0671378091872791E-3</v>
      </c>
      <c r="V294" s="2"/>
      <c r="W294" s="2">
        <v>0</v>
      </c>
    </row>
    <row r="295" spans="1:23">
      <c r="A295" s="2">
        <v>13</v>
      </c>
      <c r="B295" s="2">
        <v>0.37</v>
      </c>
      <c r="D295" s="2" t="s">
        <v>397</v>
      </c>
      <c r="E295" s="2">
        <v>461.11568356707079</v>
      </c>
      <c r="F295" s="2">
        <v>420.45756687307886</v>
      </c>
      <c r="G295" s="2">
        <v>212706.18401592068</v>
      </c>
      <c r="H295" s="2"/>
      <c r="K295" s="2">
        <v>351.86984126984129</v>
      </c>
      <c r="L295" s="2">
        <v>155670.11746031747</v>
      </c>
      <c r="M295" s="2">
        <v>31959.19001112122</v>
      </c>
      <c r="N295" s="2">
        <v>4571.1968253968253</v>
      </c>
      <c r="P295" s="2">
        <v>26245268.822222222</v>
      </c>
      <c r="S295" s="2"/>
      <c r="T295" s="2">
        <v>0</v>
      </c>
      <c r="U295" s="2">
        <v>0</v>
      </c>
      <c r="V295" s="2"/>
      <c r="W295" s="2">
        <v>0</v>
      </c>
    </row>
    <row r="296" spans="1:23">
      <c r="A296" s="2">
        <v>14</v>
      </c>
      <c r="B296" s="2">
        <v>0.3</v>
      </c>
      <c r="D296" s="2" t="s">
        <v>398</v>
      </c>
      <c r="E296" s="2">
        <v>460.68244750063218</v>
      </c>
      <c r="F296" s="2">
        <v>425.86851866382915</v>
      </c>
      <c r="G296" s="2">
        <v>212313.2334348257</v>
      </c>
      <c r="H296" s="2"/>
      <c r="K296" s="2">
        <v>355.20857142857142</v>
      </c>
      <c r="L296" s="2">
        <v>161109.9</v>
      </c>
      <c r="M296" s="2">
        <v>35036.876144085145</v>
      </c>
      <c r="N296" s="2">
        <v>4967.9171428571426</v>
      </c>
      <c r="P296" s="2">
        <v>31453150.288571429</v>
      </c>
      <c r="S296" s="2"/>
      <c r="T296" s="2">
        <v>0</v>
      </c>
      <c r="U296" s="2">
        <v>0</v>
      </c>
      <c r="V296" s="2"/>
      <c r="W296" s="2">
        <v>0</v>
      </c>
    </row>
    <row r="297" spans="1:23">
      <c r="A297" s="2">
        <v>15</v>
      </c>
      <c r="B297" s="2">
        <v>0.22</v>
      </c>
      <c r="D297" s="2" t="s">
        <v>94</v>
      </c>
      <c r="E297" s="2">
        <v>459.95417712955481</v>
      </c>
      <c r="F297" s="2">
        <v>404.53652669429607</v>
      </c>
      <c r="G297" s="2">
        <v>211637.64756679375</v>
      </c>
      <c r="H297" s="2"/>
      <c r="K297" s="2">
        <v>342.44615384615383</v>
      </c>
      <c r="L297" s="2">
        <v>152737.43076923076</v>
      </c>
      <c r="M297" s="2">
        <v>35559.240023729486</v>
      </c>
      <c r="N297" s="2">
        <v>5133.041025641026</v>
      </c>
      <c r="P297" s="2">
        <v>34269120.702564105</v>
      </c>
      <c r="S297" s="2"/>
      <c r="T297" s="2">
        <v>0</v>
      </c>
      <c r="U297" s="2">
        <v>0</v>
      </c>
      <c r="V297" s="2"/>
      <c r="W297" s="2">
        <v>0</v>
      </c>
    </row>
    <row r="298" spans="1:23">
      <c r="A298" s="2">
        <v>16</v>
      </c>
      <c r="B298" s="2">
        <v>0.17199999999999999</v>
      </c>
      <c r="D298" s="2" t="s">
        <v>177</v>
      </c>
      <c r="E298" s="2">
        <v>460.78937599968651</v>
      </c>
      <c r="F298" s="2">
        <v>419.56842387107781</v>
      </c>
      <c r="G298" s="2">
        <v>212402.28244671875</v>
      </c>
      <c r="H298" s="2"/>
      <c r="K298" s="2">
        <v>332.3671497584541</v>
      </c>
      <c r="L298" s="2">
        <v>144242.04347826086</v>
      </c>
      <c r="M298" s="2">
        <v>33855.898772970249</v>
      </c>
      <c r="N298" s="2">
        <v>5316.8091787439616</v>
      </c>
      <c r="P298" s="2">
        <v>36896882.857487924</v>
      </c>
      <c r="S298" s="2"/>
      <c r="T298" s="2">
        <v>0</v>
      </c>
      <c r="U298" s="2">
        <v>0</v>
      </c>
      <c r="V298" s="2"/>
      <c r="W298" s="2">
        <v>0</v>
      </c>
    </row>
    <row r="299" spans="1:23">
      <c r="A299" s="2">
        <v>17</v>
      </c>
      <c r="B299" s="2">
        <v>0.14599999999999999</v>
      </c>
      <c r="D299" s="2" t="s">
        <v>399</v>
      </c>
      <c r="E299" s="2">
        <v>459.21298252736614</v>
      </c>
      <c r="F299" s="2">
        <v>382.88251883035025</v>
      </c>
      <c r="G299" s="2">
        <v>210988.48549040657</v>
      </c>
      <c r="H299" s="2"/>
      <c r="K299" s="2">
        <v>324.9742388758782</v>
      </c>
      <c r="L299" s="2">
        <v>137190.56674473069</v>
      </c>
      <c r="M299" s="2">
        <v>31656.447691614194</v>
      </c>
      <c r="N299" s="2">
        <v>5522.9344262295081</v>
      </c>
      <c r="P299" s="2">
        <v>39597976.138173304</v>
      </c>
      <c r="S299" s="2"/>
      <c r="T299" s="2">
        <v>0</v>
      </c>
      <c r="U299" s="2">
        <v>0</v>
      </c>
      <c r="V299" s="2"/>
      <c r="W299" s="2">
        <v>0</v>
      </c>
    </row>
    <row r="300" spans="1:23">
      <c r="A300" s="2">
        <v>18</v>
      </c>
      <c r="B300" s="2">
        <v>0.11</v>
      </c>
      <c r="D300" s="2" t="s">
        <v>400</v>
      </c>
      <c r="E300" s="2">
        <v>460.30907462560162</v>
      </c>
      <c r="F300" s="2">
        <v>423.5373005967412</v>
      </c>
      <c r="G300" s="2">
        <v>211967.83877939617</v>
      </c>
      <c r="H300" s="2"/>
      <c r="K300" s="2">
        <v>326.84044943820226</v>
      </c>
      <c r="L300" s="2">
        <v>139970.38651685393</v>
      </c>
      <c r="M300" s="2">
        <v>33220.359621419164</v>
      </c>
      <c r="N300" s="2">
        <v>5882.4269662921351</v>
      </c>
      <c r="P300" s="2">
        <v>45328904.462921351</v>
      </c>
      <c r="S300" s="2"/>
      <c r="T300" s="2">
        <v>0</v>
      </c>
      <c r="U300" s="2">
        <v>0</v>
      </c>
      <c r="V300" s="2"/>
      <c r="W300" s="2">
        <v>0</v>
      </c>
    </row>
    <row r="301" spans="1:23">
      <c r="A301" s="2">
        <v>19</v>
      </c>
      <c r="B301" s="2">
        <v>0.08</v>
      </c>
      <c r="D301" s="2" t="s">
        <v>401</v>
      </c>
      <c r="E301" s="2">
        <v>460.27133497671957</v>
      </c>
      <c r="F301" s="2">
        <v>411.90801411646129</v>
      </c>
      <c r="G301" s="2">
        <v>211928.28496490791</v>
      </c>
      <c r="H301" s="2"/>
      <c r="K301" s="2">
        <v>310.62173913043478</v>
      </c>
      <c r="L301" s="2">
        <v>126105.17826086956</v>
      </c>
      <c r="M301" s="2">
        <v>29683.843535095202</v>
      </c>
      <c r="N301" s="2">
        <v>5901.3521739130438</v>
      </c>
      <c r="P301" s="2">
        <v>45507970.426086955</v>
      </c>
      <c r="S301" s="2"/>
      <c r="T301" s="2">
        <v>0</v>
      </c>
      <c r="U301" s="2">
        <v>0</v>
      </c>
      <c r="V301" s="2"/>
      <c r="W301" s="2">
        <v>0</v>
      </c>
    </row>
    <row r="302" spans="1:23">
      <c r="A302" s="2">
        <v>20</v>
      </c>
      <c r="B302" s="2">
        <v>5.6000000000000001E-2</v>
      </c>
      <c r="D302" s="2" t="s">
        <v>276</v>
      </c>
      <c r="E302" s="2">
        <v>460.58788086925978</v>
      </c>
      <c r="F302" s="2">
        <v>428.33306795184444</v>
      </c>
      <c r="G302" s="2">
        <v>212210.7825219222</v>
      </c>
      <c r="H302" s="2"/>
      <c r="K302" s="2">
        <v>294.69703389830511</v>
      </c>
      <c r="L302" s="2">
        <v>110653.55296610169</v>
      </c>
      <c r="M302" s="2">
        <v>23857.757273561463</v>
      </c>
      <c r="N302" s="2">
        <v>5893.8029661016953</v>
      </c>
      <c r="P302" s="2">
        <v>44256609.455508478</v>
      </c>
      <c r="S302" s="2"/>
      <c r="T302" s="2">
        <v>0</v>
      </c>
      <c r="U302" s="2">
        <v>0</v>
      </c>
      <c r="V302" s="2"/>
      <c r="W302" s="2">
        <v>0</v>
      </c>
    </row>
    <row r="303" spans="1:23">
      <c r="A303" s="2">
        <v>21</v>
      </c>
      <c r="B303" s="2">
        <v>3.4000000000000002E-2</v>
      </c>
      <c r="D303" s="2" t="s">
        <v>402</v>
      </c>
      <c r="E303" s="2">
        <v>460.07618415414674</v>
      </c>
      <c r="F303" s="2">
        <v>425.01316301558506</v>
      </c>
      <c r="G303" s="2">
        <v>211749.92557763003</v>
      </c>
      <c r="H303" s="2"/>
      <c r="K303" s="2">
        <v>291.30434782608694</v>
      </c>
      <c r="L303" s="2">
        <v>112973.75569358178</v>
      </c>
      <c r="M303" s="2">
        <v>28173.863611762597</v>
      </c>
      <c r="N303" s="2">
        <v>6116.7039337474116</v>
      </c>
      <c r="P303" s="2">
        <v>49794047.755693585</v>
      </c>
      <c r="S303" s="2"/>
      <c r="T303" s="2">
        <v>0</v>
      </c>
      <c r="U303" s="2">
        <v>0</v>
      </c>
      <c r="V303" s="2"/>
      <c r="W303" s="2">
        <v>0</v>
      </c>
    </row>
    <row r="304" spans="1:23">
      <c r="A304" s="2">
        <v>22</v>
      </c>
      <c r="B304" s="2">
        <v>1.7999999999999999E-2</v>
      </c>
      <c r="D304" s="2" t="s">
        <v>225</v>
      </c>
      <c r="E304" s="2">
        <v>459.96106364888982</v>
      </c>
      <c r="F304" s="2">
        <v>412.72234461934192</v>
      </c>
      <c r="G304" s="2">
        <v>211646.77620995315</v>
      </c>
      <c r="H304" s="2"/>
      <c r="K304" s="2">
        <v>293.85132382892056</v>
      </c>
      <c r="L304" s="2">
        <v>108693.73319755601</v>
      </c>
      <c r="M304" s="2">
        <v>22390.734993141868</v>
      </c>
      <c r="N304" s="2">
        <v>6464.6374745417515</v>
      </c>
      <c r="P304" s="2">
        <v>52603953.953156821</v>
      </c>
      <c r="S304" s="2"/>
      <c r="T304" s="2">
        <v>0</v>
      </c>
      <c r="U304" s="2">
        <v>0</v>
      </c>
      <c r="V304" s="2"/>
      <c r="W304" s="2">
        <v>0</v>
      </c>
    </row>
    <row r="305" spans="1:23">
      <c r="A305" s="2">
        <v>23</v>
      </c>
      <c r="B305" s="2">
        <v>1.2E-2</v>
      </c>
      <c r="D305" s="2" t="s">
        <v>249</v>
      </c>
      <c r="E305" s="2">
        <v>457.84000736023864</v>
      </c>
      <c r="F305" s="2">
        <v>413.94148704273312</v>
      </c>
      <c r="G305" s="2">
        <v>209738.45681426939</v>
      </c>
      <c r="H305" s="2"/>
      <c r="K305" s="2">
        <v>264.10121457489879</v>
      </c>
      <c r="L305" s="2">
        <v>90292.858299595144</v>
      </c>
      <c r="M305" s="2">
        <v>20585.076955925466</v>
      </c>
      <c r="N305" s="2">
        <v>6074.3056680161944</v>
      </c>
      <c r="P305" s="2">
        <v>47764094.613360323</v>
      </c>
      <c r="S305" s="2"/>
      <c r="T305" s="2">
        <v>0</v>
      </c>
      <c r="U305" s="2">
        <v>0</v>
      </c>
      <c r="V305" s="2"/>
      <c r="W305" s="2">
        <v>0</v>
      </c>
    </row>
    <row r="306" spans="1:23">
      <c r="A306" s="2">
        <v>24</v>
      </c>
      <c r="B306" s="2">
        <v>1.4E-2</v>
      </c>
      <c r="D306" s="2" t="s">
        <v>127</v>
      </c>
      <c r="E306" s="2">
        <v>458.33937934097742</v>
      </c>
      <c r="F306" s="2">
        <v>392.1258594122275</v>
      </c>
      <c r="G306" s="2">
        <v>210195.004494775</v>
      </c>
      <c r="H306" s="2"/>
      <c r="K306" s="2">
        <v>269.75659229208924</v>
      </c>
      <c r="L306" s="2">
        <v>93746.117647058825</v>
      </c>
      <c r="M306" s="2">
        <v>21020.13575421759</v>
      </c>
      <c r="N306" s="2">
        <v>6474.1277890466536</v>
      </c>
      <c r="P306" s="2">
        <v>53996542.298174441</v>
      </c>
      <c r="S306" s="2"/>
      <c r="T306" s="2">
        <v>0</v>
      </c>
      <c r="U306" s="2">
        <v>0</v>
      </c>
      <c r="V306" s="2"/>
      <c r="W306" s="2">
        <v>0</v>
      </c>
    </row>
    <row r="307" spans="1:23">
      <c r="A307" s="2">
        <v>25</v>
      </c>
      <c r="B307" s="2">
        <v>0.01</v>
      </c>
      <c r="D307" s="2" t="s">
        <v>403</v>
      </c>
      <c r="E307" s="2">
        <v>459.28115344904245</v>
      </c>
      <c r="F307" s="2">
        <v>390.40677866393048</v>
      </c>
      <c r="G307" s="2">
        <v>211048.40711424188</v>
      </c>
      <c r="H307" s="2"/>
      <c r="K307" s="2">
        <v>245.34545454545454</v>
      </c>
      <c r="L307" s="2">
        <v>77711.624242424237</v>
      </c>
      <c r="M307" s="2">
        <v>17552.692160471102</v>
      </c>
      <c r="N307" s="2">
        <v>6133.5939393939398</v>
      </c>
      <c r="P307" s="2">
        <v>48568173.460606061</v>
      </c>
      <c r="S307" s="2"/>
      <c r="T307" s="2">
        <v>0</v>
      </c>
      <c r="U307" s="2">
        <v>0</v>
      </c>
      <c r="V307" s="2"/>
      <c r="W307" s="2">
        <v>0</v>
      </c>
    </row>
    <row r="308" spans="1:23">
      <c r="A308" s="2">
        <v>26</v>
      </c>
      <c r="B308" s="2">
        <v>8.0000000000000002E-3</v>
      </c>
      <c r="D308" s="2" t="s">
        <v>404</v>
      </c>
      <c r="E308" s="2">
        <v>458.4253504505038</v>
      </c>
      <c r="F308" s="2">
        <v>410.77616867230864</v>
      </c>
      <c r="G308" s="2">
        <v>210249.39762347165</v>
      </c>
      <c r="H308" s="2"/>
      <c r="K308" s="2">
        <v>244.92943548387098</v>
      </c>
      <c r="L308" s="2">
        <v>76674.12298387097</v>
      </c>
      <c r="M308" s="2">
        <v>16717.399050993805</v>
      </c>
      <c r="N308" s="2">
        <v>6368.1572580645161</v>
      </c>
      <c r="P308" s="2">
        <v>51831378.899193548</v>
      </c>
      <c r="S308" s="2"/>
      <c r="T308" s="2">
        <v>0</v>
      </c>
      <c r="U308" s="2">
        <v>0</v>
      </c>
      <c r="V308" s="2"/>
      <c r="W308" s="2">
        <v>0</v>
      </c>
    </row>
    <row r="309" spans="1:23">
      <c r="A309" s="2">
        <v>27</v>
      </c>
      <c r="B309" s="2">
        <v>4.0000000000000001E-3</v>
      </c>
      <c r="D309" s="2" t="s">
        <v>366</v>
      </c>
      <c r="E309" s="2">
        <v>458.47932254725214</v>
      </c>
      <c r="F309" s="2">
        <v>408.27431965257693</v>
      </c>
      <c r="G309" s="2">
        <v>210325.47547520319</v>
      </c>
      <c r="H309" s="2"/>
      <c r="K309" s="2">
        <v>235.89156626506025</v>
      </c>
      <c r="L309" s="2">
        <v>72351.457831325301</v>
      </c>
      <c r="M309" s="2">
        <v>16740.241739594185</v>
      </c>
      <c r="N309" s="2">
        <v>6369.0662650602408</v>
      </c>
      <c r="P309" s="2">
        <v>52743952.415662654</v>
      </c>
      <c r="S309" s="2"/>
      <c r="T309" s="2">
        <v>0</v>
      </c>
      <c r="U309" s="2">
        <v>0</v>
      </c>
      <c r="V309" s="2"/>
      <c r="W309" s="2">
        <v>0</v>
      </c>
    </row>
    <row r="310" spans="1:23">
      <c r="A310" s="2">
        <v>28</v>
      </c>
      <c r="B310" s="2">
        <v>2E-3</v>
      </c>
      <c r="D310" s="2" t="s">
        <v>221</v>
      </c>
      <c r="E310" s="2">
        <v>458.31409608229785</v>
      </c>
      <c r="F310" s="2">
        <v>414.13254454090207</v>
      </c>
      <c r="G310" s="2">
        <v>210161.78423828501</v>
      </c>
      <c r="H310" s="2"/>
      <c r="K310" s="2">
        <v>225.6432865731463</v>
      </c>
      <c r="L310" s="2">
        <v>67252.545090180356</v>
      </c>
      <c r="M310" s="2">
        <v>16370.458845401639</v>
      </c>
      <c r="N310" s="2">
        <v>6317.9418837675348</v>
      </c>
      <c r="P310" s="2">
        <v>52722317.565130264</v>
      </c>
      <c r="S310" s="2"/>
      <c r="T310" s="2">
        <v>0</v>
      </c>
      <c r="U310" s="2">
        <v>0</v>
      </c>
      <c r="V310" s="2"/>
      <c r="W310" s="2">
        <v>0</v>
      </c>
    </row>
    <row r="311" spans="1:23">
      <c r="A311" s="2">
        <v>29</v>
      </c>
      <c r="B311" s="2">
        <v>6.0000000000000001E-3</v>
      </c>
      <c r="D311" s="2" t="s">
        <v>405</v>
      </c>
      <c r="E311" s="2">
        <v>458.52084440061219</v>
      </c>
      <c r="F311" s="2">
        <v>401.93729528089494</v>
      </c>
      <c r="G311" s="2">
        <v>210355.19022882608</v>
      </c>
      <c r="H311" s="2"/>
      <c r="K311" s="2">
        <v>225.84104627766601</v>
      </c>
      <c r="L311" s="2">
        <v>67011.297786720315</v>
      </c>
      <c r="M311" s="2">
        <v>16039.392021483729</v>
      </c>
      <c r="N311" s="2">
        <v>6549.3863179074451</v>
      </c>
      <c r="P311" s="2">
        <v>56356293.949698187</v>
      </c>
      <c r="S311" s="2"/>
      <c r="T311" s="2">
        <v>0</v>
      </c>
      <c r="U311" s="2">
        <v>0</v>
      </c>
      <c r="V311" s="2"/>
      <c r="W311" s="2">
        <v>0</v>
      </c>
    </row>
    <row r="312" spans="1:23">
      <c r="A312" s="2">
        <v>30</v>
      </c>
      <c r="B312" s="2">
        <v>0</v>
      </c>
      <c r="D312" s="2" t="s">
        <v>406</v>
      </c>
      <c r="E312" s="2">
        <v>457.61831005362376</v>
      </c>
      <c r="F312" s="2">
        <v>411.17009285764073</v>
      </c>
      <c r="G312" s="2">
        <v>209527.79515060919</v>
      </c>
      <c r="H312" s="2"/>
      <c r="K312" s="2">
        <v>218.126</v>
      </c>
      <c r="L312" s="2">
        <v>60002.733999999997</v>
      </c>
      <c r="M312" s="2">
        <v>12448.679482965927</v>
      </c>
      <c r="N312" s="2">
        <v>6543.78</v>
      </c>
      <c r="P312" s="2">
        <v>54002460.600000001</v>
      </c>
      <c r="S312" s="2"/>
      <c r="T312" s="2">
        <v>0</v>
      </c>
      <c r="U312" s="2">
        <v>0</v>
      </c>
      <c r="V312" s="2"/>
      <c r="W312" s="2">
        <v>0</v>
      </c>
    </row>
    <row r="315" spans="1:23">
      <c r="A315" s="2" t="s">
        <v>592</v>
      </c>
    </row>
    <row r="316" spans="1:23">
      <c r="A316" s="2" t="s">
        <v>0</v>
      </c>
      <c r="B316" s="2" t="s">
        <v>1</v>
      </c>
      <c r="C316" s="5" t="s">
        <v>2</v>
      </c>
      <c r="D316" s="2" t="s">
        <v>2</v>
      </c>
      <c r="E316" s="2" t="s">
        <v>35</v>
      </c>
      <c r="F316" s="2" t="s">
        <v>354</v>
      </c>
      <c r="G316" s="2" t="s">
        <v>36</v>
      </c>
      <c r="H316" s="2" t="s">
        <v>37</v>
      </c>
      <c r="K316" s="2" t="s">
        <v>4</v>
      </c>
      <c r="L316" s="2" t="s">
        <v>5</v>
      </c>
      <c r="M316" s="2" t="s">
        <v>6</v>
      </c>
      <c r="N316" s="2" t="s">
        <v>11</v>
      </c>
      <c r="O316" s="2" t="s">
        <v>3</v>
      </c>
      <c r="P316" s="2" t="s">
        <v>355</v>
      </c>
      <c r="S316" s="2" t="s">
        <v>38</v>
      </c>
      <c r="T316" s="2" t="s">
        <v>39</v>
      </c>
      <c r="U316" s="2" t="s">
        <v>356</v>
      </c>
      <c r="V316" s="2" t="s">
        <v>7</v>
      </c>
      <c r="W316" s="2" t="s">
        <v>575</v>
      </c>
    </row>
    <row r="317" spans="1:23">
      <c r="A317" s="2">
        <v>3</v>
      </c>
      <c r="B317" s="2">
        <v>0</v>
      </c>
      <c r="D317" s="2" t="s">
        <v>299</v>
      </c>
      <c r="E317" s="2">
        <v>651.54673531477454</v>
      </c>
      <c r="F317" s="2">
        <v>454.31010186945821</v>
      </c>
      <c r="G317" s="2">
        <v>435213.85688865773</v>
      </c>
      <c r="H317" s="2">
        <f>G317-E317*E317</f>
        <v>10700.70858931687</v>
      </c>
      <c r="I317" s="2">
        <f>E317-1.96*SQRT(H317)/SQRT(500)</f>
        <v>642.47944882798924</v>
      </c>
      <c r="J317" s="2">
        <f>E317+1.96*SQRT(H317)/SQRT(500)</f>
        <v>660.61402180155983</v>
      </c>
      <c r="K317" s="2">
        <v>500</v>
      </c>
      <c r="L317" s="2">
        <v>250000</v>
      </c>
      <c r="M317" s="2">
        <v>0</v>
      </c>
      <c r="N317" s="2">
        <v>587.476</v>
      </c>
      <c r="O317" s="2">
        <v>361007.75599999999</v>
      </c>
      <c r="P317" s="2">
        <f>O317-N317*N317</f>
        <v>15879.705423999985</v>
      </c>
      <c r="Q317" s="2">
        <f>N317-1.96*SQRT(P317)/SQRT(500)</f>
        <v>576.43032425273691</v>
      </c>
      <c r="R317" s="2">
        <f>N317+1.96*SQRT(P317)/SQRT(500)</f>
        <v>598.52167574726309</v>
      </c>
      <c r="S317" s="2">
        <v>0</v>
      </c>
      <c r="T317" s="2">
        <v>0</v>
      </c>
      <c r="U317" s="2"/>
      <c r="V317" s="2">
        <v>0</v>
      </c>
    </row>
    <row r="318" spans="1:23">
      <c r="A318" s="2">
        <v>4</v>
      </c>
      <c r="B318" s="2">
        <v>0</v>
      </c>
      <c r="D318" s="2" t="s">
        <v>560</v>
      </c>
      <c r="E318" s="2">
        <v>604.37649236224752</v>
      </c>
      <c r="F318" s="2">
        <v>444.7155071405798</v>
      </c>
      <c r="G318" s="2">
        <v>373622.04636787489</v>
      </c>
      <c r="H318" s="2">
        <f t="shared" ref="H318:H350" si="3">G318-E318*E318</f>
        <v>8351.101847781043</v>
      </c>
      <c r="I318" s="2">
        <f t="shared" ref="I318:I350" si="4">E318-1.96*SQRT(H318)/SQRT(500)</f>
        <v>596.36629974802963</v>
      </c>
      <c r="J318" s="2">
        <f t="shared" ref="J318:J350" si="5">E318+1.96*SQRT(H318)/SQRT(500)</f>
        <v>612.3866849764654</v>
      </c>
      <c r="K318" s="2">
        <v>500</v>
      </c>
      <c r="L318" s="2">
        <v>250000</v>
      </c>
      <c r="M318" s="2">
        <v>0</v>
      </c>
      <c r="N318" s="2">
        <v>756.94600000000003</v>
      </c>
      <c r="O318" s="2">
        <v>590870.23400000005</v>
      </c>
      <c r="P318" s="2">
        <f t="shared" ref="P318:P350" si="6">O318-N318*N318</f>
        <v>17902.987084000022</v>
      </c>
      <c r="Q318" s="2">
        <f t="shared" ref="Q318:Q350" si="7">N318-1.96*SQRT(P318)/SQRT(500)</f>
        <v>745.21773370170217</v>
      </c>
      <c r="R318" s="2">
        <f t="shared" ref="R318:R350" si="8">N318+1.96*SQRT(P318)/SQRT(500)</f>
        <v>768.67426629829788</v>
      </c>
      <c r="S318" s="2">
        <v>0</v>
      </c>
      <c r="T318" s="2">
        <v>0</v>
      </c>
      <c r="U318" s="2"/>
      <c r="V318" s="2">
        <v>0</v>
      </c>
    </row>
    <row r="319" spans="1:23">
      <c r="A319" s="2">
        <v>5</v>
      </c>
      <c r="B319" s="2">
        <v>0</v>
      </c>
      <c r="D319" s="2" t="s">
        <v>561</v>
      </c>
      <c r="E319" s="2">
        <v>554.44730565335578</v>
      </c>
      <c r="F319" s="2">
        <v>427.33457744299716</v>
      </c>
      <c r="G319" s="2">
        <v>311418.58644740324</v>
      </c>
      <c r="H319" s="2">
        <f t="shared" si="3"/>
        <v>4006.7717011375353</v>
      </c>
      <c r="I319" s="2">
        <f t="shared" si="4"/>
        <v>548.89889792372924</v>
      </c>
      <c r="J319" s="2">
        <f t="shared" si="5"/>
        <v>559.99571338298233</v>
      </c>
      <c r="K319" s="2">
        <v>500</v>
      </c>
      <c r="L319" s="2">
        <v>250000</v>
      </c>
      <c r="M319" s="2">
        <v>0</v>
      </c>
      <c r="N319" s="2">
        <v>988.71</v>
      </c>
      <c r="O319" s="2">
        <v>1005735.558</v>
      </c>
      <c r="P319" s="2">
        <f t="shared" si="6"/>
        <v>28188.093899999862</v>
      </c>
      <c r="Q319" s="2">
        <f t="shared" si="7"/>
        <v>973.99352069778649</v>
      </c>
      <c r="R319" s="2">
        <f t="shared" si="8"/>
        <v>1003.4264793022136</v>
      </c>
      <c r="S319" s="2">
        <v>0</v>
      </c>
      <c r="T319" s="2">
        <v>0</v>
      </c>
      <c r="U319" s="2"/>
      <c r="V319" s="2">
        <v>0</v>
      </c>
    </row>
    <row r="320" spans="1:23">
      <c r="A320" s="2">
        <v>6</v>
      </c>
      <c r="B320" s="2">
        <v>0</v>
      </c>
      <c r="D320" s="2" t="s">
        <v>562</v>
      </c>
      <c r="E320" s="2">
        <v>527.93508071630231</v>
      </c>
      <c r="F320" s="2">
        <v>432.44038429806767</v>
      </c>
      <c r="G320" s="2">
        <v>282263.81772242498</v>
      </c>
      <c r="H320" s="2">
        <f t="shared" si="3"/>
        <v>3548.3682714963215</v>
      </c>
      <c r="I320" s="2">
        <f t="shared" si="4"/>
        <v>522.71369937574116</v>
      </c>
      <c r="J320" s="2">
        <f t="shared" si="5"/>
        <v>533.15646205686346</v>
      </c>
      <c r="K320" s="2">
        <v>500</v>
      </c>
      <c r="L320" s="2">
        <v>250000</v>
      </c>
      <c r="M320" s="2">
        <v>0</v>
      </c>
      <c r="N320" s="2">
        <v>1240.8820000000001</v>
      </c>
      <c r="O320" s="2">
        <v>1577121.95</v>
      </c>
      <c r="P320" s="2">
        <f t="shared" si="6"/>
        <v>37333.812075999798</v>
      </c>
      <c r="Q320" s="2">
        <f t="shared" si="7"/>
        <v>1223.9455557172612</v>
      </c>
      <c r="R320" s="2">
        <f t="shared" si="8"/>
        <v>1257.8184442827389</v>
      </c>
      <c r="S320" s="2">
        <v>0</v>
      </c>
      <c r="T320" s="2">
        <v>0</v>
      </c>
      <c r="U320" s="2"/>
      <c r="V320" s="2">
        <v>0</v>
      </c>
    </row>
    <row r="321" spans="1:22">
      <c r="A321" s="2">
        <v>7</v>
      </c>
      <c r="B321" s="2">
        <v>0</v>
      </c>
      <c r="D321" s="2" t="s">
        <v>472</v>
      </c>
      <c r="E321" s="2">
        <v>499.73206687938659</v>
      </c>
      <c r="F321" s="2">
        <v>410.11316694986749</v>
      </c>
      <c r="G321" s="2">
        <v>251799.56542259458</v>
      </c>
      <c r="H321" s="2">
        <f t="shared" si="3"/>
        <v>2067.4267550508666</v>
      </c>
      <c r="I321" s="2">
        <f t="shared" si="4"/>
        <v>495.74653639469489</v>
      </c>
      <c r="J321" s="2">
        <f t="shared" si="5"/>
        <v>503.7175973640783</v>
      </c>
      <c r="K321" s="2">
        <v>500</v>
      </c>
      <c r="L321" s="2">
        <v>250000</v>
      </c>
      <c r="M321" s="2">
        <v>0</v>
      </c>
      <c r="N321" s="2">
        <v>1518.424</v>
      </c>
      <c r="O321" s="2">
        <v>2353331.2519999999</v>
      </c>
      <c r="P321" s="2">
        <f t="shared" si="6"/>
        <v>47719.808224000037</v>
      </c>
      <c r="Q321" s="2">
        <f t="shared" si="7"/>
        <v>1499.2761324804396</v>
      </c>
      <c r="R321" s="2">
        <f t="shared" si="8"/>
        <v>1537.5718675195603</v>
      </c>
      <c r="S321" s="2">
        <v>0</v>
      </c>
      <c r="T321" s="2">
        <v>0</v>
      </c>
      <c r="U321" s="2"/>
      <c r="V321" s="2">
        <v>0</v>
      </c>
    </row>
    <row r="322" spans="1:22">
      <c r="A322" s="2">
        <v>8</v>
      </c>
      <c r="B322" s="2">
        <v>0</v>
      </c>
      <c r="D322" s="2" t="s">
        <v>563</v>
      </c>
      <c r="E322" s="2">
        <v>488.35177489844597</v>
      </c>
      <c r="F322" s="2">
        <v>401.87229091790556</v>
      </c>
      <c r="G322" s="2">
        <v>239926.75599682977</v>
      </c>
      <c r="H322" s="2">
        <f t="shared" si="3"/>
        <v>1439.2999503673345</v>
      </c>
      <c r="I322" s="2">
        <f t="shared" si="4"/>
        <v>485.02635321410844</v>
      </c>
      <c r="J322" s="2">
        <f t="shared" si="5"/>
        <v>491.67719658278349</v>
      </c>
      <c r="K322" s="2">
        <v>500</v>
      </c>
      <c r="L322" s="2">
        <v>250000</v>
      </c>
      <c r="M322" s="2">
        <v>0</v>
      </c>
      <c r="N322" s="2">
        <v>1840.5719999999999</v>
      </c>
      <c r="O322" s="2">
        <v>3457611.02</v>
      </c>
      <c r="P322" s="2">
        <f t="shared" si="6"/>
        <v>69905.732816000469</v>
      </c>
      <c r="Q322" s="2">
        <f t="shared" si="7"/>
        <v>1817.3965878920806</v>
      </c>
      <c r="R322" s="2">
        <f t="shared" si="8"/>
        <v>1863.7474121079192</v>
      </c>
      <c r="S322" s="2">
        <v>0</v>
      </c>
      <c r="T322" s="2">
        <v>0</v>
      </c>
      <c r="U322" s="2"/>
      <c r="V322" s="2">
        <v>0</v>
      </c>
    </row>
    <row r="323" spans="1:22">
      <c r="A323" s="2">
        <v>9</v>
      </c>
      <c r="B323" s="2">
        <v>0</v>
      </c>
      <c r="D323" s="2" t="s">
        <v>564</v>
      </c>
      <c r="E323" s="2">
        <v>472.6591448029788</v>
      </c>
      <c r="F323" s="2">
        <v>402.97002511297489</v>
      </c>
      <c r="G323" s="2">
        <v>224576.33344766888</v>
      </c>
      <c r="H323" s="2">
        <f t="shared" si="3"/>
        <v>1169.6662817855831</v>
      </c>
      <c r="I323" s="2">
        <f t="shared" si="4"/>
        <v>469.66134894998697</v>
      </c>
      <c r="J323" s="2">
        <f t="shared" si="5"/>
        <v>475.65694065597063</v>
      </c>
      <c r="K323" s="2">
        <v>500</v>
      </c>
      <c r="L323" s="2">
        <v>250000</v>
      </c>
      <c r="M323" s="2">
        <v>0</v>
      </c>
      <c r="N323" s="2">
        <v>2187.5</v>
      </c>
      <c r="O323" s="2">
        <v>4874411.1919999998</v>
      </c>
      <c r="P323" s="2">
        <f t="shared" si="6"/>
        <v>89254.941999999806</v>
      </c>
      <c r="Q323" s="2">
        <f t="shared" si="7"/>
        <v>2161.3129121440661</v>
      </c>
      <c r="R323" s="2">
        <f t="shared" si="8"/>
        <v>2213.6870878559339</v>
      </c>
      <c r="S323" s="2">
        <v>0</v>
      </c>
      <c r="T323" s="2">
        <v>0</v>
      </c>
      <c r="U323" s="2"/>
      <c r="V323" s="2">
        <v>0</v>
      </c>
    </row>
    <row r="324" spans="1:22">
      <c r="A324" s="2">
        <v>10</v>
      </c>
      <c r="B324" s="2">
        <v>0</v>
      </c>
      <c r="D324" s="2" t="s">
        <v>565</v>
      </c>
      <c r="E324" s="2">
        <v>461.88209058514468</v>
      </c>
      <c r="F324" s="2">
        <v>391.59377154510111</v>
      </c>
      <c r="G324" s="2">
        <v>214358.22096978789</v>
      </c>
      <c r="H324" s="2">
        <f t="shared" si="3"/>
        <v>1023.1553664840758</v>
      </c>
      <c r="I324" s="2">
        <f t="shared" si="4"/>
        <v>459.07832395581005</v>
      </c>
      <c r="J324" s="2">
        <f t="shared" si="5"/>
        <v>464.68585721447931</v>
      </c>
      <c r="K324" s="2">
        <v>500</v>
      </c>
      <c r="L324" s="2">
        <v>250000</v>
      </c>
      <c r="M324" s="2">
        <v>0</v>
      </c>
      <c r="N324" s="2">
        <v>2564.134</v>
      </c>
      <c r="O324" s="2">
        <v>6677284.1380000003</v>
      </c>
      <c r="P324" s="2">
        <f t="shared" si="6"/>
        <v>102500.96804399975</v>
      </c>
      <c r="Q324" s="2">
        <f t="shared" si="7"/>
        <v>2536.0709381984848</v>
      </c>
      <c r="R324" s="2">
        <f t="shared" si="8"/>
        <v>2592.1970618015152</v>
      </c>
      <c r="S324" s="2">
        <v>0</v>
      </c>
      <c r="T324" s="2">
        <v>0</v>
      </c>
      <c r="U324" s="2"/>
      <c r="V324" s="2">
        <v>0</v>
      </c>
    </row>
    <row r="325" spans="1:22">
      <c r="A325" s="2">
        <v>11</v>
      </c>
      <c r="B325" s="2">
        <v>0</v>
      </c>
      <c r="D325" s="2" t="s">
        <v>566</v>
      </c>
      <c r="E325" s="2">
        <v>451.75542284329612</v>
      </c>
      <c r="F325" s="2">
        <v>390.88189930324228</v>
      </c>
      <c r="G325" s="2">
        <v>204722.60397628989</v>
      </c>
      <c r="H325" s="2">
        <f t="shared" si="3"/>
        <v>639.64190796462935</v>
      </c>
      <c r="I325" s="2">
        <f t="shared" si="4"/>
        <v>449.53855642709647</v>
      </c>
      <c r="J325" s="2">
        <f t="shared" si="5"/>
        <v>453.97228925949577</v>
      </c>
      <c r="K325" s="2">
        <v>500</v>
      </c>
      <c r="L325" s="2">
        <v>250000</v>
      </c>
      <c r="M325" s="2">
        <v>0</v>
      </c>
      <c r="N325" s="2">
        <v>2939.9780000000001</v>
      </c>
      <c r="O325" s="2">
        <v>8782911.898</v>
      </c>
      <c r="P325" s="2">
        <f t="shared" si="6"/>
        <v>139441.25751600042</v>
      </c>
      <c r="Q325" s="2">
        <f t="shared" si="7"/>
        <v>2907.2464392405905</v>
      </c>
      <c r="R325" s="2">
        <f t="shared" si="8"/>
        <v>2972.7095607594097</v>
      </c>
      <c r="S325" s="2">
        <v>0</v>
      </c>
      <c r="T325" s="2">
        <v>0</v>
      </c>
      <c r="U325" s="2"/>
      <c r="V325" s="2">
        <v>0</v>
      </c>
    </row>
    <row r="326" spans="1:22">
      <c r="A326" s="2">
        <v>12</v>
      </c>
      <c r="B326" s="2">
        <v>0</v>
      </c>
      <c r="D326" s="2" t="s">
        <v>567</v>
      </c>
      <c r="E326" s="2">
        <v>444.41339493510156</v>
      </c>
      <c r="F326" s="2">
        <v>394.05915841240318</v>
      </c>
      <c r="G326" s="2">
        <v>198127.03343568946</v>
      </c>
      <c r="H326" s="2">
        <f t="shared" si="3"/>
        <v>623.76783794691437</v>
      </c>
      <c r="I326" s="2">
        <f t="shared" si="4"/>
        <v>442.22420945814588</v>
      </c>
      <c r="J326" s="2">
        <f t="shared" si="5"/>
        <v>446.60258041205725</v>
      </c>
      <c r="K326" s="2">
        <v>500</v>
      </c>
      <c r="L326" s="2">
        <v>250000</v>
      </c>
      <c r="M326" s="2">
        <v>0</v>
      </c>
      <c r="N326" s="2">
        <v>3346.4059999999999</v>
      </c>
      <c r="O326" s="2">
        <v>11370341.926000001</v>
      </c>
      <c r="P326" s="2">
        <f t="shared" si="6"/>
        <v>171908.80916400068</v>
      </c>
      <c r="Q326" s="2">
        <f t="shared" si="7"/>
        <v>3310.0630534688112</v>
      </c>
      <c r="R326" s="2">
        <f t="shared" si="8"/>
        <v>3382.7489465311887</v>
      </c>
      <c r="S326" s="2">
        <v>0</v>
      </c>
      <c r="T326" s="2">
        <v>0</v>
      </c>
      <c r="U326" s="2"/>
      <c r="V326" s="2">
        <v>0</v>
      </c>
    </row>
    <row r="327" spans="1:22">
      <c r="A327" s="2">
        <v>13</v>
      </c>
      <c r="B327" s="2">
        <v>0</v>
      </c>
      <c r="D327" s="2" t="s">
        <v>568</v>
      </c>
      <c r="E327" s="2">
        <v>438.3266472876042</v>
      </c>
      <c r="F327" s="2">
        <v>393.6625693666266</v>
      </c>
      <c r="G327" s="2">
        <v>192601.23900345067</v>
      </c>
      <c r="H327" s="2">
        <f t="shared" si="3"/>
        <v>470.98928105889354</v>
      </c>
      <c r="I327" s="2">
        <f t="shared" si="4"/>
        <v>436.42435791838835</v>
      </c>
      <c r="J327" s="2">
        <f t="shared" si="5"/>
        <v>440.22893665682005</v>
      </c>
      <c r="K327" s="2">
        <v>500</v>
      </c>
      <c r="L327" s="2">
        <v>250000</v>
      </c>
      <c r="M327" s="2">
        <v>0</v>
      </c>
      <c r="N327" s="2">
        <v>3770.2820000000002</v>
      </c>
      <c r="O327" s="2">
        <v>14443592.789999999</v>
      </c>
      <c r="P327" s="2">
        <f t="shared" si="6"/>
        <v>228566.43047599867</v>
      </c>
      <c r="Q327" s="2">
        <f t="shared" si="7"/>
        <v>3728.3758954490736</v>
      </c>
      <c r="R327" s="2">
        <f t="shared" si="8"/>
        <v>3812.1881045509267</v>
      </c>
      <c r="S327" s="2">
        <v>0</v>
      </c>
      <c r="T327" s="2">
        <v>0</v>
      </c>
      <c r="U327" s="2"/>
      <c r="V327" s="2">
        <v>0</v>
      </c>
    </row>
    <row r="328" spans="1:22">
      <c r="A328" s="2">
        <v>14</v>
      </c>
      <c r="B328" s="2">
        <v>0</v>
      </c>
      <c r="D328" s="2" t="s">
        <v>569</v>
      </c>
      <c r="E328" s="2">
        <v>430.93237118489287</v>
      </c>
      <c r="F328" s="2">
        <v>383.82426239164454</v>
      </c>
      <c r="G328" s="2">
        <v>186147.67595606527</v>
      </c>
      <c r="H328" s="2">
        <f t="shared" si="3"/>
        <v>444.96742103097495</v>
      </c>
      <c r="I328" s="2">
        <f t="shared" si="4"/>
        <v>429.08337857017932</v>
      </c>
      <c r="J328" s="2">
        <f t="shared" si="5"/>
        <v>432.78136379960642</v>
      </c>
      <c r="K328" s="2">
        <v>500</v>
      </c>
      <c r="L328" s="2">
        <v>250000</v>
      </c>
      <c r="M328" s="2">
        <v>0</v>
      </c>
      <c r="N328" s="2">
        <v>4283.1660000000002</v>
      </c>
      <c r="O328" s="2">
        <v>18641858.037999999</v>
      </c>
      <c r="P328" s="2">
        <f t="shared" si="6"/>
        <v>296347.0544439964</v>
      </c>
      <c r="Q328" s="2">
        <f t="shared" si="7"/>
        <v>4235.4491928068937</v>
      </c>
      <c r="R328" s="2">
        <f t="shared" si="8"/>
        <v>4330.8828071931066</v>
      </c>
      <c r="S328" s="2">
        <v>0</v>
      </c>
      <c r="T328" s="2">
        <v>0</v>
      </c>
      <c r="U328" s="2"/>
      <c r="V328" s="2">
        <v>0</v>
      </c>
    </row>
    <row r="329" spans="1:22">
      <c r="A329" s="2">
        <v>15</v>
      </c>
      <c r="B329" s="2">
        <v>0</v>
      </c>
      <c r="D329" s="2" t="s">
        <v>348</v>
      </c>
      <c r="E329" s="2">
        <v>427.91301317567741</v>
      </c>
      <c r="F329" s="2">
        <v>384.10748819650439</v>
      </c>
      <c r="G329" s="2">
        <v>183507.26192246919</v>
      </c>
      <c r="H329" s="2">
        <f t="shared" si="3"/>
        <v>397.71507738172659</v>
      </c>
      <c r="I329" s="2">
        <f t="shared" si="4"/>
        <v>426.16495010972722</v>
      </c>
      <c r="J329" s="2">
        <f t="shared" si="5"/>
        <v>429.6610762416276</v>
      </c>
      <c r="K329" s="2">
        <v>500</v>
      </c>
      <c r="L329" s="2">
        <v>250000</v>
      </c>
      <c r="M329" s="2">
        <v>0</v>
      </c>
      <c r="N329" s="2">
        <v>4741.8620000000001</v>
      </c>
      <c r="O329" s="2">
        <v>22824725.010000002</v>
      </c>
      <c r="P329" s="2">
        <f t="shared" si="6"/>
        <v>339469.78295600042</v>
      </c>
      <c r="Q329" s="2">
        <f t="shared" si="7"/>
        <v>4690.7913211675477</v>
      </c>
      <c r="R329" s="2">
        <f t="shared" si="8"/>
        <v>4792.9326788324524</v>
      </c>
      <c r="S329" s="2">
        <v>0</v>
      </c>
      <c r="T329" s="2">
        <v>0</v>
      </c>
      <c r="U329" s="2"/>
      <c r="V329" s="2">
        <v>0</v>
      </c>
    </row>
    <row r="330" spans="1:22">
      <c r="A330" s="2">
        <v>16</v>
      </c>
      <c r="B330" s="2">
        <v>0</v>
      </c>
      <c r="D330" s="2" t="s">
        <v>570</v>
      </c>
      <c r="E330" s="2">
        <v>424.59482646324682</v>
      </c>
      <c r="F330" s="2">
        <v>379.63421354662404</v>
      </c>
      <c r="G330" s="2">
        <v>180629.58285387597</v>
      </c>
      <c r="H330" s="2">
        <f t="shared" si="3"/>
        <v>348.81619452129235</v>
      </c>
      <c r="I330" s="2">
        <f t="shared" si="4"/>
        <v>422.95774839982221</v>
      </c>
      <c r="J330" s="2">
        <f t="shared" si="5"/>
        <v>426.23190452667143</v>
      </c>
      <c r="K330" s="2">
        <v>500</v>
      </c>
      <c r="L330" s="2">
        <v>250000</v>
      </c>
      <c r="M330" s="2">
        <v>0</v>
      </c>
      <c r="N330" s="2">
        <v>5210.732</v>
      </c>
      <c r="O330" s="2">
        <v>27544544.98</v>
      </c>
      <c r="P330" s="2">
        <f t="shared" si="6"/>
        <v>392817.004176002</v>
      </c>
      <c r="Q330" s="2">
        <f t="shared" si="7"/>
        <v>5155.7948394755877</v>
      </c>
      <c r="R330" s="2">
        <f t="shared" si="8"/>
        <v>5265.6691605244123</v>
      </c>
      <c r="S330" s="2">
        <v>0</v>
      </c>
      <c r="T330" s="2">
        <v>0</v>
      </c>
      <c r="U330" s="2"/>
      <c r="V330" s="2">
        <v>0</v>
      </c>
    </row>
    <row r="331" spans="1:22">
      <c r="A331" s="2">
        <v>17</v>
      </c>
      <c r="B331" s="2">
        <v>0</v>
      </c>
      <c r="D331" s="2" t="s">
        <v>571</v>
      </c>
      <c r="E331" s="2">
        <v>420.23121150613531</v>
      </c>
      <c r="F331" s="2">
        <v>379.73517798997972</v>
      </c>
      <c r="G331" s="2">
        <v>176933.9507803008</v>
      </c>
      <c r="H331" s="2">
        <f t="shared" si="3"/>
        <v>339.67965638657915</v>
      </c>
      <c r="I331" s="2">
        <f t="shared" si="4"/>
        <v>418.61571568876241</v>
      </c>
      <c r="J331" s="2">
        <f t="shared" si="5"/>
        <v>421.84670732350821</v>
      </c>
      <c r="K331" s="2">
        <v>500</v>
      </c>
      <c r="L331" s="2">
        <v>250000</v>
      </c>
      <c r="M331" s="2">
        <v>0</v>
      </c>
      <c r="N331" s="2">
        <v>5815.3540000000003</v>
      </c>
      <c r="O331" s="2">
        <v>34343628.057999998</v>
      </c>
      <c r="P331" s="2">
        <f t="shared" si="6"/>
        <v>525285.91268399358</v>
      </c>
      <c r="Q331" s="2">
        <f t="shared" si="7"/>
        <v>5751.8254495338224</v>
      </c>
      <c r="R331" s="2">
        <f t="shared" si="8"/>
        <v>5878.8825504661781</v>
      </c>
      <c r="S331" s="2">
        <v>0</v>
      </c>
      <c r="T331" s="2">
        <v>0</v>
      </c>
      <c r="U331" s="2"/>
      <c r="V331" s="2">
        <v>0</v>
      </c>
    </row>
    <row r="332" spans="1:22">
      <c r="A332" s="2">
        <v>18</v>
      </c>
      <c r="B332" s="2">
        <v>0</v>
      </c>
      <c r="D332" s="2" t="s">
        <v>572</v>
      </c>
      <c r="E332" s="2">
        <v>417.5127468332135</v>
      </c>
      <c r="F332" s="2">
        <v>386.11416843042389</v>
      </c>
      <c r="G332" s="2">
        <v>174563.87740273483</v>
      </c>
      <c r="H332" s="2">
        <f t="shared" si="3"/>
        <v>246.98363451979822</v>
      </c>
      <c r="I332" s="2">
        <f t="shared" si="4"/>
        <v>416.13520385357822</v>
      </c>
      <c r="J332" s="2">
        <f t="shared" si="5"/>
        <v>418.89028981284878</v>
      </c>
      <c r="K332" s="2">
        <v>500</v>
      </c>
      <c r="L332" s="2">
        <v>250000</v>
      </c>
      <c r="M332" s="2">
        <v>0</v>
      </c>
      <c r="N332" s="2">
        <v>6330.2979999999998</v>
      </c>
      <c r="O332" s="2">
        <v>40551602.034000002</v>
      </c>
      <c r="P332" s="2">
        <f t="shared" si="6"/>
        <v>478929.26519600302</v>
      </c>
      <c r="Q332" s="2">
        <f t="shared" si="7"/>
        <v>6269.6373922685079</v>
      </c>
      <c r="R332" s="2">
        <f t="shared" si="8"/>
        <v>6390.9586077314916</v>
      </c>
      <c r="S332" s="2">
        <v>0</v>
      </c>
      <c r="T332" s="2">
        <v>0</v>
      </c>
      <c r="U332" s="2"/>
      <c r="V332" s="2">
        <v>0</v>
      </c>
    </row>
    <row r="333" spans="1:22">
      <c r="A333" s="2">
        <v>19</v>
      </c>
      <c r="B333" s="2">
        <v>0</v>
      </c>
      <c r="D333" s="2" t="s">
        <v>573</v>
      </c>
      <c r="E333" s="2">
        <v>415.78122798058786</v>
      </c>
      <c r="F333" s="2">
        <v>379.03296757796051</v>
      </c>
      <c r="G333" s="2">
        <v>173107.74761133557</v>
      </c>
      <c r="H333" s="2">
        <f t="shared" si="3"/>
        <v>233.71807028999319</v>
      </c>
      <c r="I333" s="2">
        <f t="shared" si="4"/>
        <v>414.44118966857883</v>
      </c>
      <c r="J333" s="2">
        <f t="shared" si="5"/>
        <v>417.12126629259689</v>
      </c>
      <c r="K333" s="2">
        <v>500</v>
      </c>
      <c r="L333" s="2">
        <v>250000</v>
      </c>
      <c r="M333" s="2">
        <v>0</v>
      </c>
      <c r="N333" s="2">
        <v>6918.7039999999997</v>
      </c>
      <c r="O333" s="2">
        <v>48574324.092</v>
      </c>
      <c r="P333" s="2">
        <f t="shared" si="6"/>
        <v>705859.052384004</v>
      </c>
      <c r="Q333" s="2">
        <f t="shared" si="7"/>
        <v>6845.0612388399459</v>
      </c>
      <c r="R333" s="2">
        <f t="shared" si="8"/>
        <v>6992.3467611600536</v>
      </c>
      <c r="S333" s="2">
        <v>0</v>
      </c>
      <c r="T333" s="2">
        <v>0</v>
      </c>
      <c r="U333" s="2"/>
      <c r="V333" s="2">
        <v>0</v>
      </c>
    </row>
    <row r="334" spans="1:22">
      <c r="A334" s="2">
        <v>20</v>
      </c>
      <c r="B334" s="2">
        <v>0</v>
      </c>
      <c r="D334" s="2" t="s">
        <v>574</v>
      </c>
      <c r="E334" s="2">
        <v>412.26805751524148</v>
      </c>
      <c r="F334" s="2">
        <v>378.6314741855482</v>
      </c>
      <c r="G334" s="2">
        <v>170175.96216277356</v>
      </c>
      <c r="H334" s="2">
        <f t="shared" si="3"/>
        <v>211.01091538311448</v>
      </c>
      <c r="I334" s="2">
        <f t="shared" si="4"/>
        <v>410.9947786514133</v>
      </c>
      <c r="J334" s="2">
        <f t="shared" si="5"/>
        <v>413.54133637906966</v>
      </c>
      <c r="K334" s="2">
        <v>500</v>
      </c>
      <c r="L334" s="2">
        <v>250000</v>
      </c>
      <c r="M334" s="2">
        <v>0</v>
      </c>
      <c r="N334" s="2">
        <v>7475.7340000000004</v>
      </c>
      <c r="O334" s="2">
        <v>56578492.917999998</v>
      </c>
      <c r="P334" s="2">
        <f t="shared" si="6"/>
        <v>691894.07924399525</v>
      </c>
      <c r="Q334" s="2">
        <f t="shared" si="7"/>
        <v>7402.8233657300434</v>
      </c>
      <c r="R334" s="2">
        <f t="shared" si="8"/>
        <v>7548.6446342699574</v>
      </c>
      <c r="S334" s="2">
        <v>0</v>
      </c>
      <c r="T334" s="2">
        <v>0</v>
      </c>
      <c r="U334" s="2"/>
      <c r="V334" s="2">
        <v>0</v>
      </c>
    </row>
    <row r="335" spans="1:22">
      <c r="A335" s="2">
        <v>25</v>
      </c>
      <c r="B335" s="2">
        <v>0</v>
      </c>
      <c r="D335" s="2" t="s">
        <v>576</v>
      </c>
      <c r="E335" s="2">
        <v>404.03345728864429</v>
      </c>
      <c r="F335" s="2">
        <v>370.08626897786047</v>
      </c>
      <c r="G335" s="2">
        <v>163404.5481184425</v>
      </c>
      <c r="H335" s="2">
        <f t="shared" si="3"/>
        <v>161.5135098277533</v>
      </c>
      <c r="I335" s="2">
        <f t="shared" si="4"/>
        <v>402.91948215485155</v>
      </c>
      <c r="J335" s="2">
        <f t="shared" si="5"/>
        <v>405.14743242243702</v>
      </c>
      <c r="K335" s="2">
        <v>500</v>
      </c>
      <c r="L335" s="2">
        <v>250000</v>
      </c>
      <c r="M335" s="2">
        <v>0</v>
      </c>
      <c r="N335" s="2">
        <v>10422.118</v>
      </c>
      <c r="O335" s="2">
        <v>109654315.066</v>
      </c>
      <c r="P335" s="2">
        <f t="shared" si="6"/>
        <v>1033771.4600759894</v>
      </c>
      <c r="Q335" s="2">
        <f t="shared" si="7"/>
        <v>10332.996325408149</v>
      </c>
      <c r="R335" s="2">
        <f t="shared" si="8"/>
        <v>10511.239674591852</v>
      </c>
      <c r="S335" s="2">
        <v>0</v>
      </c>
      <c r="T335" s="2">
        <v>0</v>
      </c>
      <c r="U335" s="2"/>
      <c r="V335" s="2">
        <v>0</v>
      </c>
    </row>
    <row r="336" spans="1:22">
      <c r="A336" s="2">
        <v>30</v>
      </c>
      <c r="B336" s="2">
        <v>0</v>
      </c>
      <c r="D336" s="2" t="s">
        <v>577</v>
      </c>
      <c r="E336" s="2">
        <v>396.67872640085261</v>
      </c>
      <c r="F336" s="2">
        <v>364.4621107752576</v>
      </c>
      <c r="G336" s="2">
        <v>157477.12646929937</v>
      </c>
      <c r="H336" s="2">
        <f t="shared" si="3"/>
        <v>123.11449029689538</v>
      </c>
      <c r="I336" s="2">
        <f t="shared" si="4"/>
        <v>395.70614568345735</v>
      </c>
      <c r="J336" s="2">
        <f t="shared" si="5"/>
        <v>397.65130711824787</v>
      </c>
      <c r="K336" s="2">
        <v>500</v>
      </c>
      <c r="L336" s="2">
        <v>250000</v>
      </c>
      <c r="M336" s="2">
        <v>0</v>
      </c>
      <c r="N336" s="2">
        <v>13655.236000000001</v>
      </c>
      <c r="O336" s="2">
        <v>187334888.292</v>
      </c>
      <c r="P336" s="2">
        <f t="shared" si="6"/>
        <v>869418.0763039887</v>
      </c>
      <c r="Q336" s="2">
        <f t="shared" si="7"/>
        <v>13573.505265488075</v>
      </c>
      <c r="R336" s="2">
        <f t="shared" si="8"/>
        <v>13736.966734511927</v>
      </c>
      <c r="S336" s="2">
        <v>0</v>
      </c>
      <c r="T336" s="2">
        <v>0</v>
      </c>
      <c r="U336" s="2"/>
      <c r="V336" s="2">
        <v>0</v>
      </c>
    </row>
    <row r="337" spans="1:22">
      <c r="A337" s="2">
        <v>35</v>
      </c>
      <c r="B337" s="2">
        <v>0</v>
      </c>
      <c r="D337" s="2" t="s">
        <v>578</v>
      </c>
      <c r="E337" s="2">
        <v>393.36515755965513</v>
      </c>
      <c r="F337" s="2">
        <v>365.26915045496958</v>
      </c>
      <c r="G337" s="2">
        <v>154835.30889300629</v>
      </c>
      <c r="H337" s="2">
        <f t="shared" si="3"/>
        <v>99.161711073975312</v>
      </c>
      <c r="I337" s="2">
        <f t="shared" si="4"/>
        <v>392.49230060773027</v>
      </c>
      <c r="J337" s="2">
        <f t="shared" si="5"/>
        <v>394.23801451157999</v>
      </c>
      <c r="K337" s="2">
        <v>500</v>
      </c>
      <c r="L337" s="2">
        <v>250000</v>
      </c>
      <c r="M337" s="2">
        <v>0</v>
      </c>
      <c r="N337" s="2">
        <v>16693.058000000001</v>
      </c>
      <c r="O337" s="2">
        <v>279256052.09399998</v>
      </c>
      <c r="P337" s="2">
        <f t="shared" si="6"/>
        <v>597866.70263594389</v>
      </c>
      <c r="Q337" s="2">
        <f t="shared" si="7"/>
        <v>16625.282418485029</v>
      </c>
      <c r="R337" s="2">
        <f t="shared" si="8"/>
        <v>16760.833581514973</v>
      </c>
      <c r="S337" s="2">
        <v>0</v>
      </c>
      <c r="T337" s="2">
        <v>0</v>
      </c>
      <c r="U337" s="2"/>
      <c r="V337" s="2">
        <v>0</v>
      </c>
    </row>
    <row r="338" spans="1:22">
      <c r="A338" s="2">
        <v>40</v>
      </c>
      <c r="B338" s="2">
        <v>0</v>
      </c>
      <c r="D338" s="2" t="s">
        <v>579</v>
      </c>
      <c r="E338" s="2">
        <v>390.25340382703695</v>
      </c>
      <c r="F338" s="2">
        <v>365.59759294114195</v>
      </c>
      <c r="G338" s="2">
        <v>152383.92931225619</v>
      </c>
      <c r="H338" s="2">
        <f t="shared" si="3"/>
        <v>86.210113667824771</v>
      </c>
      <c r="I338" s="2">
        <f t="shared" si="4"/>
        <v>389.43954293884252</v>
      </c>
      <c r="J338" s="2">
        <f t="shared" si="5"/>
        <v>391.06726471523137</v>
      </c>
      <c r="K338" s="2">
        <v>500</v>
      </c>
      <c r="L338" s="2">
        <v>250000</v>
      </c>
      <c r="M338" s="2">
        <v>0</v>
      </c>
      <c r="N338" s="2">
        <v>19521.498</v>
      </c>
      <c r="O338" s="2">
        <v>381406103.19800001</v>
      </c>
      <c r="P338" s="2">
        <f t="shared" si="6"/>
        <v>317219.03399604559</v>
      </c>
      <c r="Q338" s="2">
        <f t="shared" si="7"/>
        <v>19472.129414016621</v>
      </c>
      <c r="R338" s="2">
        <f t="shared" si="8"/>
        <v>19570.866585983378</v>
      </c>
      <c r="S338" s="2">
        <v>0</v>
      </c>
      <c r="T338" s="2">
        <v>0</v>
      </c>
      <c r="U338" s="2"/>
      <c r="V338" s="2">
        <v>0</v>
      </c>
    </row>
    <row r="339" spans="1:22">
      <c r="A339" s="2">
        <v>45</v>
      </c>
      <c r="B339" s="2">
        <v>0</v>
      </c>
      <c r="D339" s="2" t="s">
        <v>580</v>
      </c>
      <c r="E339" s="2">
        <v>388.82687204146259</v>
      </c>
      <c r="F339" s="2">
        <v>367.38825839868196</v>
      </c>
      <c r="G339" s="2">
        <v>151258.48642239103</v>
      </c>
      <c r="H339" s="2">
        <f t="shared" si="3"/>
        <v>72.150000843103044</v>
      </c>
      <c r="I339" s="2">
        <f t="shared" si="4"/>
        <v>388.08232997651413</v>
      </c>
      <c r="J339" s="2">
        <f t="shared" si="5"/>
        <v>389.57141410641105</v>
      </c>
      <c r="K339" s="2">
        <v>500</v>
      </c>
      <c r="L339" s="2">
        <v>250000</v>
      </c>
      <c r="M339" s="2">
        <v>0</v>
      </c>
      <c r="N339" s="2">
        <v>22222.513999999999</v>
      </c>
      <c r="O339" s="2">
        <v>493985766.00999999</v>
      </c>
      <c r="P339" s="2">
        <f t="shared" si="6"/>
        <v>145637.52980405092</v>
      </c>
      <c r="Q339" s="2">
        <f t="shared" si="7"/>
        <v>22189.063106604</v>
      </c>
      <c r="R339" s="2">
        <f t="shared" si="8"/>
        <v>22255.964893395998</v>
      </c>
      <c r="S339" s="2">
        <v>0</v>
      </c>
      <c r="T339" s="2">
        <v>0</v>
      </c>
      <c r="U339" s="2"/>
      <c r="V339" s="2">
        <v>0</v>
      </c>
    </row>
    <row r="340" spans="1:22">
      <c r="A340" s="2">
        <v>50</v>
      </c>
      <c r="B340" s="2">
        <v>0</v>
      </c>
      <c r="D340" s="2" t="s">
        <v>581</v>
      </c>
      <c r="E340" s="2">
        <v>387.9392806776338</v>
      </c>
      <c r="F340" s="2">
        <v>361.82461133872079</v>
      </c>
      <c r="G340" s="2">
        <v>150561.8134241676</v>
      </c>
      <c r="H340" s="2">
        <f t="shared" si="3"/>
        <v>64.927931487647584</v>
      </c>
      <c r="I340" s="2">
        <f t="shared" si="4"/>
        <v>387.23298450519201</v>
      </c>
      <c r="J340" s="2">
        <f t="shared" si="5"/>
        <v>388.6455768500756</v>
      </c>
      <c r="K340" s="2">
        <v>500</v>
      </c>
      <c r="L340" s="2">
        <v>250000</v>
      </c>
      <c r="M340" s="2">
        <v>0</v>
      </c>
      <c r="N340" s="2">
        <v>24878.925999999999</v>
      </c>
      <c r="O340" s="2">
        <v>618999189.06200004</v>
      </c>
      <c r="P340" s="2">
        <f t="shared" si="6"/>
        <v>38230.148524045944</v>
      </c>
      <c r="Q340" s="2">
        <f t="shared" si="7"/>
        <v>24861.787450553213</v>
      </c>
      <c r="R340" s="2">
        <f t="shared" si="8"/>
        <v>24896.064549446786</v>
      </c>
      <c r="S340" s="2">
        <v>0</v>
      </c>
      <c r="T340" s="2">
        <v>0</v>
      </c>
      <c r="U340" s="2"/>
      <c r="V340" s="2">
        <v>0</v>
      </c>
    </row>
    <row r="341" spans="1:22">
      <c r="A341" s="2">
        <v>55</v>
      </c>
      <c r="B341" s="2">
        <v>0</v>
      </c>
      <c r="D341" s="2" t="s">
        <v>582</v>
      </c>
      <c r="E341" s="2">
        <v>386.38881734447358</v>
      </c>
      <c r="F341" s="2">
        <v>363.0743672090988</v>
      </c>
      <c r="G341" s="2">
        <v>149361.54325212628</v>
      </c>
      <c r="H341" s="2">
        <f t="shared" si="3"/>
        <v>65.225083265308058</v>
      </c>
      <c r="I341" s="2">
        <f t="shared" si="4"/>
        <v>385.68090678533207</v>
      </c>
      <c r="J341" s="2">
        <f t="shared" si="5"/>
        <v>387.09672790361509</v>
      </c>
      <c r="K341" s="2">
        <v>500</v>
      </c>
      <c r="L341" s="2">
        <v>250000</v>
      </c>
      <c r="M341" s="2">
        <v>0</v>
      </c>
      <c r="N341" s="2">
        <v>27433.655999999999</v>
      </c>
      <c r="O341" s="2">
        <v>752618174.10399997</v>
      </c>
      <c r="P341" s="2">
        <f t="shared" si="6"/>
        <v>12692.577664017677</v>
      </c>
      <c r="Q341" s="2">
        <f t="shared" si="7"/>
        <v>27423.780798092786</v>
      </c>
      <c r="R341" s="2">
        <f t="shared" si="8"/>
        <v>27443.531201907212</v>
      </c>
      <c r="S341" s="2">
        <v>0</v>
      </c>
      <c r="T341" s="2">
        <v>0</v>
      </c>
      <c r="U341" s="2"/>
      <c r="V341" s="2">
        <v>0</v>
      </c>
    </row>
    <row r="342" spans="1:22">
      <c r="A342" s="2">
        <v>60</v>
      </c>
      <c r="B342" s="2">
        <v>0</v>
      </c>
      <c r="D342" s="2" t="s">
        <v>583</v>
      </c>
      <c r="E342" s="2">
        <v>386.36608937431112</v>
      </c>
      <c r="F342" s="2">
        <v>365.80749367377331</v>
      </c>
      <c r="G342" s="2">
        <v>149338.03996245205</v>
      </c>
      <c r="H342" s="2">
        <f t="shared" si="3"/>
        <v>59.284944053884828</v>
      </c>
      <c r="I342" s="2">
        <f t="shared" si="4"/>
        <v>385.69118339407771</v>
      </c>
      <c r="J342" s="2">
        <f t="shared" si="5"/>
        <v>387.04099535454452</v>
      </c>
      <c r="K342" s="2">
        <v>500</v>
      </c>
      <c r="L342" s="2">
        <v>250000</v>
      </c>
      <c r="M342" s="2">
        <v>0</v>
      </c>
      <c r="N342" s="2">
        <v>29958.33</v>
      </c>
      <c r="O342" s="2">
        <v>897510461.21000004</v>
      </c>
      <c r="P342" s="2">
        <f t="shared" si="6"/>
        <v>8924.8210998773575</v>
      </c>
      <c r="Q342" s="2">
        <f t="shared" si="7"/>
        <v>29950.049227966272</v>
      </c>
      <c r="R342" s="2">
        <f t="shared" si="8"/>
        <v>29966.610772033731</v>
      </c>
      <c r="S342" s="2">
        <v>0</v>
      </c>
      <c r="T342" s="2">
        <v>0</v>
      </c>
      <c r="U342" s="2"/>
      <c r="V342" s="2">
        <v>0</v>
      </c>
    </row>
    <row r="343" spans="1:22">
      <c r="A343" s="2">
        <v>65</v>
      </c>
      <c r="B343" s="2">
        <v>0</v>
      </c>
      <c r="D343" s="2" t="s">
        <v>584</v>
      </c>
      <c r="E343" s="2">
        <v>385.57247704291927</v>
      </c>
      <c r="F343" s="2">
        <v>362.22125976109203</v>
      </c>
      <c r="G343" s="2">
        <v>148719.84522424277</v>
      </c>
      <c r="H343" s="2">
        <f t="shared" si="3"/>
        <v>53.710171230253763</v>
      </c>
      <c r="I343" s="2">
        <f t="shared" si="4"/>
        <v>384.9300862058144</v>
      </c>
      <c r="J343" s="2">
        <f t="shared" si="5"/>
        <v>386.21486788002414</v>
      </c>
      <c r="K343" s="2">
        <v>500</v>
      </c>
      <c r="L343" s="2">
        <v>250000</v>
      </c>
      <c r="M343" s="2">
        <v>0</v>
      </c>
      <c r="N343" s="2">
        <v>32480.63</v>
      </c>
      <c r="O343" s="2">
        <v>1054992735.758</v>
      </c>
      <c r="P343" s="2">
        <f t="shared" si="6"/>
        <v>1410.5611000061035</v>
      </c>
      <c r="Q343" s="2">
        <f t="shared" si="7"/>
        <v>32477.337945467712</v>
      </c>
      <c r="R343" s="2">
        <f t="shared" si="8"/>
        <v>32483.92205453229</v>
      </c>
      <c r="S343" s="2">
        <v>0</v>
      </c>
      <c r="T343" s="2">
        <v>0</v>
      </c>
      <c r="U343" s="2"/>
      <c r="V343" s="2">
        <v>0</v>
      </c>
    </row>
    <row r="344" spans="1:22">
      <c r="A344" s="2">
        <v>70</v>
      </c>
      <c r="B344" s="2">
        <v>0</v>
      </c>
      <c r="D344" s="2" t="s">
        <v>585</v>
      </c>
      <c r="E344" s="2">
        <v>385.80036071440395</v>
      </c>
      <c r="F344" s="2">
        <v>365.83466446563477</v>
      </c>
      <c r="G344" s="2">
        <v>148889.86939740062</v>
      </c>
      <c r="H344" s="2">
        <f t="shared" si="3"/>
        <v>47.951070036418969</v>
      </c>
      <c r="I344" s="2">
        <f t="shared" si="4"/>
        <v>385.19338652936489</v>
      </c>
      <c r="J344" s="2">
        <f t="shared" si="5"/>
        <v>386.40733489944301</v>
      </c>
      <c r="K344" s="2">
        <v>500</v>
      </c>
      <c r="L344" s="2">
        <v>250000</v>
      </c>
      <c r="M344" s="2">
        <v>0</v>
      </c>
      <c r="N344" s="2">
        <v>34991.966</v>
      </c>
      <c r="O344" s="2">
        <v>1224437941.7780001</v>
      </c>
      <c r="P344" s="2">
        <f t="shared" si="6"/>
        <v>257.23284411430359</v>
      </c>
      <c r="Q344" s="2">
        <f t="shared" si="7"/>
        <v>34990.560165234499</v>
      </c>
      <c r="R344" s="2">
        <f t="shared" si="8"/>
        <v>34993.371834765501</v>
      </c>
      <c r="S344" s="2">
        <v>0</v>
      </c>
      <c r="T344" s="2">
        <v>0</v>
      </c>
      <c r="U344" s="2"/>
      <c r="V344" s="2">
        <v>0</v>
      </c>
    </row>
    <row r="345" spans="1:22">
      <c r="A345" s="2">
        <v>75</v>
      </c>
      <c r="B345" s="2">
        <v>0</v>
      </c>
      <c r="D345" s="2" t="s">
        <v>586</v>
      </c>
      <c r="E345" s="2">
        <v>384.81131192883987</v>
      </c>
      <c r="F345" s="2">
        <v>358.234640107438</v>
      </c>
      <c r="G345" s="2">
        <v>148132.54077198205</v>
      </c>
      <c r="H345" s="2">
        <f t="shared" si="3"/>
        <v>52.79498358714045</v>
      </c>
      <c r="I345" s="2">
        <f t="shared" si="4"/>
        <v>384.17441757504429</v>
      </c>
      <c r="J345" s="2">
        <f t="shared" si="5"/>
        <v>385.44820628263545</v>
      </c>
      <c r="K345" s="2">
        <v>500</v>
      </c>
      <c r="L345" s="2">
        <v>250000</v>
      </c>
      <c r="M345" s="2">
        <v>0</v>
      </c>
      <c r="N345" s="2">
        <v>37492.978000000003</v>
      </c>
      <c r="O345" s="2">
        <v>1405723646.418</v>
      </c>
      <c r="P345" s="2">
        <f t="shared" si="6"/>
        <v>247.10951566696167</v>
      </c>
      <c r="Q345" s="2">
        <f t="shared" si="7"/>
        <v>37491.600106016136</v>
      </c>
      <c r="R345" s="2">
        <f t="shared" si="8"/>
        <v>37494.355893983869</v>
      </c>
      <c r="S345" s="2">
        <v>0</v>
      </c>
      <c r="T345" s="2">
        <v>0</v>
      </c>
      <c r="U345" s="2"/>
      <c r="V345" s="2">
        <v>0</v>
      </c>
    </row>
    <row r="346" spans="1:22">
      <c r="A346" s="2">
        <v>80</v>
      </c>
      <c r="B346" s="2">
        <v>0</v>
      </c>
      <c r="D346" s="2" t="s">
        <v>587</v>
      </c>
      <c r="E346" s="2">
        <v>384.74881232870149</v>
      </c>
      <c r="F346" s="2">
        <v>362.79135306926077</v>
      </c>
      <c r="G346" s="2">
        <v>148089.31524482256</v>
      </c>
      <c r="H346" s="2">
        <f t="shared" si="3"/>
        <v>57.666656476212665</v>
      </c>
      <c r="I346" s="2">
        <f t="shared" si="4"/>
        <v>384.08318145874574</v>
      </c>
      <c r="J346" s="2">
        <f t="shared" si="5"/>
        <v>385.41444319865724</v>
      </c>
      <c r="K346" s="2">
        <v>500</v>
      </c>
      <c r="L346" s="2">
        <v>250000</v>
      </c>
      <c r="M346" s="2">
        <v>0</v>
      </c>
      <c r="N346" s="2">
        <v>39995.534</v>
      </c>
      <c r="O346" s="2">
        <v>1599642922.494</v>
      </c>
      <c r="P346" s="2">
        <f t="shared" si="6"/>
        <v>182.5488440990448</v>
      </c>
      <c r="Q346" s="2">
        <f t="shared" si="7"/>
        <v>39994.349703044427</v>
      </c>
      <c r="R346" s="2">
        <f t="shared" si="8"/>
        <v>39996.718296955572</v>
      </c>
      <c r="S346" s="2">
        <v>0</v>
      </c>
      <c r="T346" s="2">
        <v>0</v>
      </c>
      <c r="U346" s="2"/>
      <c r="V346" s="2">
        <v>0</v>
      </c>
    </row>
    <row r="347" spans="1:22">
      <c r="A347" s="2">
        <v>85</v>
      </c>
      <c r="B347" s="2">
        <v>0</v>
      </c>
      <c r="D347" s="2" t="s">
        <v>588</v>
      </c>
      <c r="E347" s="2">
        <v>384.71412970794802</v>
      </c>
      <c r="F347" s="2">
        <v>356.32362882989662</v>
      </c>
      <c r="G347" s="2">
        <v>148053.64149415022</v>
      </c>
      <c r="H347" s="2">
        <f t="shared" si="3"/>
        <v>48.679897206369787</v>
      </c>
      <c r="I347" s="2">
        <f t="shared" si="4"/>
        <v>384.10256009930481</v>
      </c>
      <c r="J347" s="2">
        <f t="shared" si="5"/>
        <v>385.32569931659123</v>
      </c>
      <c r="K347" s="2">
        <v>500</v>
      </c>
      <c r="L347" s="2">
        <v>250000</v>
      </c>
      <c r="M347" s="2">
        <v>0</v>
      </c>
      <c r="N347" s="2">
        <v>42498.014000000003</v>
      </c>
      <c r="O347" s="2">
        <v>1806081217.4860001</v>
      </c>
      <c r="P347" s="2">
        <f t="shared" si="6"/>
        <v>23.54180383682251</v>
      </c>
      <c r="Q347" s="2">
        <f t="shared" si="7"/>
        <v>42497.58870435314</v>
      </c>
      <c r="R347" s="2">
        <f t="shared" si="8"/>
        <v>42498.439295646866</v>
      </c>
      <c r="S347" s="2">
        <v>0</v>
      </c>
      <c r="T347" s="2">
        <v>0</v>
      </c>
      <c r="U347" s="2"/>
      <c r="V347" s="2">
        <v>0</v>
      </c>
    </row>
    <row r="348" spans="1:22">
      <c r="A348" s="2">
        <v>90</v>
      </c>
      <c r="B348" s="2">
        <v>0</v>
      </c>
      <c r="D348" s="2" t="s">
        <v>589</v>
      </c>
      <c r="E348" s="2">
        <v>384.20010646582716</v>
      </c>
      <c r="F348" s="2">
        <v>358.56404102777435</v>
      </c>
      <c r="G348" s="2">
        <v>147660.41326831968</v>
      </c>
      <c r="H348" s="2">
        <f t="shared" si="3"/>
        <v>50.691459966765251</v>
      </c>
      <c r="I348" s="2">
        <f t="shared" si="4"/>
        <v>383.57602904657801</v>
      </c>
      <c r="J348" s="2">
        <f t="shared" si="5"/>
        <v>384.82418388507631</v>
      </c>
      <c r="K348" s="2">
        <v>500</v>
      </c>
      <c r="L348" s="2">
        <v>250000</v>
      </c>
      <c r="M348" s="2">
        <v>0</v>
      </c>
      <c r="N348" s="2">
        <v>44997.868000000002</v>
      </c>
      <c r="O348" s="2">
        <v>2024808210.052</v>
      </c>
      <c r="P348" s="2">
        <f t="shared" si="6"/>
        <v>85.5065758228302</v>
      </c>
      <c r="Q348" s="2">
        <f t="shared" si="7"/>
        <v>44997.05746676604</v>
      </c>
      <c r="R348" s="2">
        <f t="shared" si="8"/>
        <v>44998.678533233964</v>
      </c>
      <c r="S348" s="2">
        <v>0</v>
      </c>
      <c r="T348" s="2">
        <v>0</v>
      </c>
      <c r="U348" s="2"/>
      <c r="V348" s="2">
        <v>0</v>
      </c>
    </row>
    <row r="349" spans="1:22">
      <c r="A349" s="2">
        <v>95</v>
      </c>
      <c r="B349" s="2">
        <v>0</v>
      </c>
      <c r="D349" s="2" t="s">
        <v>590</v>
      </c>
      <c r="E349" s="2">
        <v>384.09993526972573</v>
      </c>
      <c r="F349" s="2">
        <v>360.33998599964377</v>
      </c>
      <c r="G349" s="2">
        <v>147592.50881834954</v>
      </c>
      <c r="H349" s="2">
        <f t="shared" si="3"/>
        <v>59.74854414202855</v>
      </c>
      <c r="I349" s="2">
        <f t="shared" si="4"/>
        <v>383.42239559239897</v>
      </c>
      <c r="J349" s="2">
        <f t="shared" si="5"/>
        <v>384.7774749470525</v>
      </c>
      <c r="K349" s="2">
        <v>500</v>
      </c>
      <c r="L349" s="2">
        <v>250000</v>
      </c>
      <c r="M349" s="2">
        <v>0</v>
      </c>
      <c r="N349" s="2">
        <v>47499.184000000001</v>
      </c>
      <c r="O349" s="2">
        <v>2256172484.8439999</v>
      </c>
      <c r="P349" s="2">
        <f t="shared" si="6"/>
        <v>4.1781439781188965</v>
      </c>
      <c r="Q349" s="2">
        <f t="shared" si="7"/>
        <v>47499.004831041158</v>
      </c>
      <c r="R349" s="2">
        <f t="shared" si="8"/>
        <v>47499.363168958844</v>
      </c>
      <c r="S349" s="2">
        <v>0</v>
      </c>
      <c r="T349" s="2">
        <v>0</v>
      </c>
      <c r="U349" s="2"/>
      <c r="V349" s="2">
        <v>0</v>
      </c>
    </row>
    <row r="350" spans="1:22">
      <c r="A350" s="2">
        <v>100</v>
      </c>
      <c r="B350" s="2">
        <v>0</v>
      </c>
      <c r="D350" s="2" t="s">
        <v>591</v>
      </c>
      <c r="E350" s="2">
        <v>383.66880537659188</v>
      </c>
      <c r="F350" s="2">
        <v>359.63773450000974</v>
      </c>
      <c r="G350" s="2">
        <v>147249.34473361267</v>
      </c>
      <c r="H350" s="2">
        <f t="shared" si="3"/>
        <v>47.592514511547051</v>
      </c>
      <c r="I350" s="2">
        <f t="shared" si="4"/>
        <v>383.0641047833268</v>
      </c>
      <c r="J350" s="2">
        <f t="shared" si="5"/>
        <v>384.27350596985696</v>
      </c>
      <c r="K350" s="2">
        <v>500</v>
      </c>
      <c r="L350" s="2">
        <v>250000</v>
      </c>
      <c r="M350" s="2">
        <v>0</v>
      </c>
      <c r="N350" s="2">
        <v>49999.345999999998</v>
      </c>
      <c r="O350" s="2">
        <v>2499934604.7859998</v>
      </c>
      <c r="P350" s="2">
        <f t="shared" si="6"/>
        <v>4.3582839965820313</v>
      </c>
      <c r="Q350" s="2">
        <f t="shared" si="7"/>
        <v>49999.163009378375</v>
      </c>
      <c r="R350" s="2">
        <f t="shared" si="8"/>
        <v>49999.52899062162</v>
      </c>
      <c r="S350" s="2">
        <v>0</v>
      </c>
      <c r="T350" s="2">
        <v>0</v>
      </c>
      <c r="U350" s="2"/>
      <c r="V350" s="2">
        <v>0</v>
      </c>
    </row>
    <row r="353" spans="1:18">
      <c r="A353" s="2" t="s">
        <v>670</v>
      </c>
    </row>
    <row r="354" spans="1:18">
      <c r="A354" s="2" t="s">
        <v>0</v>
      </c>
      <c r="B354" s="2" t="s">
        <v>1</v>
      </c>
      <c r="C354" s="5" t="s">
        <v>2</v>
      </c>
      <c r="D354" s="2" t="s">
        <v>2</v>
      </c>
      <c r="E354" s="2" t="s">
        <v>35</v>
      </c>
      <c r="F354" s="2" t="s">
        <v>354</v>
      </c>
      <c r="G354" s="2" t="s">
        <v>36</v>
      </c>
      <c r="H354" s="2" t="s">
        <v>37</v>
      </c>
      <c r="I354" s="2" t="s">
        <v>4</v>
      </c>
      <c r="J354" s="2" t="s">
        <v>5</v>
      </c>
      <c r="K354" s="2" t="s">
        <v>6</v>
      </c>
      <c r="L354" s="2" t="s">
        <v>11</v>
      </c>
      <c r="M354" s="2" t="s">
        <v>3</v>
      </c>
      <c r="N354" s="2" t="s">
        <v>355</v>
      </c>
      <c r="O354" s="2" t="s">
        <v>38</v>
      </c>
      <c r="P354" s="2" t="s">
        <v>39</v>
      </c>
      <c r="Q354" s="2" t="s">
        <v>356</v>
      </c>
      <c r="R354" s="2" t="s">
        <v>7</v>
      </c>
    </row>
    <row r="355" spans="1:18">
      <c r="A355" s="2">
        <v>5</v>
      </c>
      <c r="B355" s="2">
        <v>0.97199999999999998</v>
      </c>
      <c r="D355" s="2" t="s">
        <v>64</v>
      </c>
      <c r="E355" s="2">
        <v>455.48529789983206</v>
      </c>
      <c r="F355" s="2">
        <v>445.02234379880463</v>
      </c>
      <c r="G355" s="2">
        <v>207482.62685256949</v>
      </c>
      <c r="H355" s="2"/>
      <c r="I355" s="2">
        <v>140.07142857142858</v>
      </c>
      <c r="J355" s="2">
        <v>22688.5</v>
      </c>
      <c r="K355" s="2">
        <v>3304.5329670329634</v>
      </c>
      <c r="L355" s="2">
        <v>688.85714285714289</v>
      </c>
      <c r="M355" s="2">
        <v>546400.14285714284</v>
      </c>
      <c r="N355" s="2"/>
      <c r="O355" s="2">
        <v>0</v>
      </c>
      <c r="P355" s="2">
        <v>0</v>
      </c>
      <c r="R355" s="2">
        <v>0</v>
      </c>
    </row>
    <row r="356" spans="1:18">
      <c r="A356" s="2">
        <v>10</v>
      </c>
      <c r="B356" s="2">
        <v>0.432</v>
      </c>
      <c r="D356" s="2" t="s">
        <v>641</v>
      </c>
      <c r="E356" s="2">
        <v>453.28566115206758</v>
      </c>
      <c r="F356" s="2">
        <v>409.06902052252565</v>
      </c>
      <c r="G356" s="2">
        <v>205532.80617797657</v>
      </c>
      <c r="H356" s="2"/>
      <c r="I356" s="2">
        <v>146.14084507042253</v>
      </c>
      <c r="J356" s="2">
        <v>25090.605633802817</v>
      </c>
      <c r="K356" s="2">
        <v>3746.6514706614271</v>
      </c>
      <c r="L356" s="2">
        <v>1437.7852112676057</v>
      </c>
      <c r="M356" s="2">
        <v>2390332.4119718308</v>
      </c>
      <c r="N356" s="2"/>
      <c r="O356" s="2">
        <v>0</v>
      </c>
      <c r="P356" s="2">
        <v>0</v>
      </c>
      <c r="R356" s="2">
        <v>0</v>
      </c>
    </row>
    <row r="357" spans="1:18">
      <c r="A357" s="2">
        <v>15</v>
      </c>
      <c r="B357" s="2">
        <v>0.05</v>
      </c>
      <c r="D357" s="2" t="s">
        <v>642</v>
      </c>
      <c r="E357" s="2">
        <v>451.80051309862347</v>
      </c>
      <c r="F357" s="2">
        <v>408.09208259082106</v>
      </c>
      <c r="G357" s="2">
        <v>204179.70813738499</v>
      </c>
      <c r="H357" s="2"/>
      <c r="I357" s="2">
        <v>122.56210526315789</v>
      </c>
      <c r="J357" s="2">
        <v>17822.633684210527</v>
      </c>
      <c r="K357" s="2">
        <v>2807.073666444594</v>
      </c>
      <c r="L357" s="2">
        <v>1835.3052631578948</v>
      </c>
      <c r="M357" s="2">
        <v>3981097.1957894736</v>
      </c>
      <c r="N357" s="2"/>
      <c r="O357" s="2">
        <v>0</v>
      </c>
      <c r="P357" s="2">
        <v>0</v>
      </c>
      <c r="R357" s="2">
        <v>0</v>
      </c>
    </row>
    <row r="358" spans="1:18">
      <c r="A358" s="2">
        <v>20</v>
      </c>
      <c r="B358" s="2">
        <v>2E-3</v>
      </c>
      <c r="D358" s="2" t="s">
        <v>643</v>
      </c>
      <c r="E358" s="2">
        <v>449.49767676783881</v>
      </c>
      <c r="F358" s="2">
        <v>408.24532416660315</v>
      </c>
      <c r="G358" s="2">
        <v>202139.0623938831</v>
      </c>
      <c r="H358" s="2"/>
      <c r="I358" s="2">
        <v>106.10420841683367</v>
      </c>
      <c r="J358" s="2">
        <v>13502.432865731464</v>
      </c>
      <c r="K358" s="2">
        <v>2248.8365083580816</v>
      </c>
      <c r="L358" s="2">
        <v>2121.1783567134266</v>
      </c>
      <c r="M358" s="2">
        <v>5388919.3186372742</v>
      </c>
      <c r="N358" s="2"/>
      <c r="O358" s="2">
        <v>0</v>
      </c>
      <c r="P358" s="2">
        <v>0</v>
      </c>
      <c r="R358" s="2">
        <v>0</v>
      </c>
    </row>
    <row r="359" spans="1:18">
      <c r="A359" s="2">
        <v>25</v>
      </c>
      <c r="B359" s="2">
        <v>2E-3</v>
      </c>
      <c r="D359" s="2" t="s">
        <v>644</v>
      </c>
      <c r="E359" s="2">
        <v>450.24244963279915</v>
      </c>
      <c r="F359" s="2">
        <v>406.76509312711585</v>
      </c>
      <c r="G359" s="2">
        <v>202797.65927450964</v>
      </c>
      <c r="H359" s="2"/>
      <c r="I359" s="2">
        <v>96.69138276553106</v>
      </c>
      <c r="J359" s="2">
        <v>11115.024048096193</v>
      </c>
      <c r="K359" s="2">
        <v>1769.3463312166512</v>
      </c>
      <c r="L359" s="2">
        <v>2417.2224448897796</v>
      </c>
      <c r="M359" s="2">
        <v>6945767.5070140278</v>
      </c>
      <c r="N359" s="2"/>
      <c r="O359" s="2">
        <v>0</v>
      </c>
      <c r="P359" s="2">
        <v>0</v>
      </c>
      <c r="R359" s="2">
        <v>0</v>
      </c>
    </row>
    <row r="360" spans="1:18">
      <c r="A360" s="2">
        <v>30</v>
      </c>
      <c r="B360" s="2">
        <v>0</v>
      </c>
      <c r="D360" s="2" t="s">
        <v>645</v>
      </c>
      <c r="E360" s="2">
        <v>449.08762712572218</v>
      </c>
      <c r="F360" s="2">
        <v>398.93301620322075</v>
      </c>
      <c r="G360" s="2">
        <v>201779.57889998058</v>
      </c>
      <c r="H360" s="2"/>
      <c r="I360" s="2">
        <v>90.703999999999994</v>
      </c>
      <c r="J360" s="2">
        <v>9493.2199999999993</v>
      </c>
      <c r="K360" s="2">
        <v>1268.5414669338682</v>
      </c>
      <c r="L360" s="2">
        <v>2721.12</v>
      </c>
      <c r="M360" s="2">
        <v>8543898</v>
      </c>
      <c r="N360" s="2"/>
      <c r="O360" s="2">
        <v>0</v>
      </c>
      <c r="P360" s="2">
        <v>0</v>
      </c>
      <c r="R360" s="2">
        <v>0</v>
      </c>
    </row>
    <row r="361" spans="1:18">
      <c r="A361" s="2">
        <v>35</v>
      </c>
      <c r="B361" s="2">
        <v>0</v>
      </c>
      <c r="D361" s="2" t="s">
        <v>646</v>
      </c>
      <c r="E361" s="2">
        <v>448.15686135019365</v>
      </c>
      <c r="F361" s="2">
        <v>392.77809014823004</v>
      </c>
      <c r="G361" s="2">
        <v>200959.67409740042</v>
      </c>
      <c r="H361" s="2"/>
      <c r="I361" s="2">
        <v>84.864000000000004</v>
      </c>
      <c r="J361" s="2">
        <v>8238.1</v>
      </c>
      <c r="K361" s="2">
        <v>1038.2780601202401</v>
      </c>
      <c r="L361" s="2">
        <v>2970.24</v>
      </c>
      <c r="M361" s="2">
        <v>10091672.5</v>
      </c>
      <c r="N361" s="2"/>
      <c r="O361" s="2">
        <v>0</v>
      </c>
      <c r="P361" s="2">
        <v>0</v>
      </c>
      <c r="R361" s="2">
        <v>0</v>
      </c>
    </row>
    <row r="362" spans="1:18">
      <c r="A362" s="2">
        <v>40</v>
      </c>
      <c r="B362" s="2">
        <v>0</v>
      </c>
      <c r="D362" s="2" t="s">
        <v>647</v>
      </c>
      <c r="E362" s="2">
        <v>448.35564078848563</v>
      </c>
      <c r="F362" s="2">
        <v>396.79241292072697</v>
      </c>
      <c r="G362" s="2">
        <v>201134.22839032538</v>
      </c>
      <c r="H362" s="2"/>
      <c r="I362" s="2">
        <v>83</v>
      </c>
      <c r="J362" s="2">
        <v>7785.98</v>
      </c>
      <c r="K362" s="2">
        <v>898.77755511021996</v>
      </c>
      <c r="L362" s="2">
        <v>3320</v>
      </c>
      <c r="M362" s="2">
        <v>12457568</v>
      </c>
      <c r="N362" s="2"/>
      <c r="O362" s="2">
        <v>0</v>
      </c>
      <c r="P362" s="2">
        <v>0</v>
      </c>
      <c r="R362" s="2">
        <v>0</v>
      </c>
    </row>
    <row r="363" spans="1:18">
      <c r="A363" s="2">
        <v>45</v>
      </c>
      <c r="B363" s="2">
        <v>0</v>
      </c>
      <c r="D363" s="2" t="s">
        <v>648</v>
      </c>
      <c r="E363" s="2">
        <v>447.26880373612988</v>
      </c>
      <c r="F363" s="2">
        <v>388.17557195865373</v>
      </c>
      <c r="G363" s="2">
        <v>200173.38436720544</v>
      </c>
      <c r="H363" s="2"/>
      <c r="I363" s="2">
        <v>82.933999999999997</v>
      </c>
      <c r="J363" s="2">
        <v>7854.0820000000003</v>
      </c>
      <c r="K363" s="2">
        <v>977.98962324649381</v>
      </c>
      <c r="L363" s="2">
        <v>3732.03</v>
      </c>
      <c r="M363" s="2">
        <v>15904516.050000001</v>
      </c>
      <c r="N363" s="2"/>
      <c r="O363" s="2">
        <v>0</v>
      </c>
      <c r="P363" s="2">
        <v>0</v>
      </c>
      <c r="R363" s="2">
        <v>0</v>
      </c>
    </row>
    <row r="364" spans="1:18">
      <c r="A364" s="2">
        <v>50</v>
      </c>
      <c r="B364" s="2">
        <v>0</v>
      </c>
      <c r="D364" s="2" t="s">
        <v>649</v>
      </c>
      <c r="E364" s="2">
        <v>448.40163231282685</v>
      </c>
      <c r="F364" s="2">
        <v>388.41107969517589</v>
      </c>
      <c r="G364" s="2">
        <v>201186.46017110889</v>
      </c>
      <c r="H364" s="2"/>
      <c r="I364" s="2">
        <v>80.061999999999998</v>
      </c>
      <c r="J364" s="2">
        <v>7373.7219999999998</v>
      </c>
      <c r="K364" s="2">
        <v>965.72961523046115</v>
      </c>
      <c r="L364" s="2">
        <v>4003.1</v>
      </c>
      <c r="M364" s="2">
        <v>18434305</v>
      </c>
      <c r="N364" s="2"/>
      <c r="O364" s="2">
        <v>0</v>
      </c>
      <c r="P364" s="2">
        <v>0</v>
      </c>
      <c r="R364" s="2">
        <v>0</v>
      </c>
    </row>
    <row r="365" spans="1:18">
      <c r="A365" s="2">
        <v>55</v>
      </c>
      <c r="B365" s="2">
        <v>0</v>
      </c>
      <c r="D365" s="2" t="s">
        <v>650</v>
      </c>
      <c r="E365" s="2">
        <v>448.51835818888094</v>
      </c>
      <c r="F365" s="2">
        <v>400.46680507168202</v>
      </c>
      <c r="G365" s="2">
        <v>201272.97528200442</v>
      </c>
      <c r="H365" s="2"/>
      <c r="I365" s="2">
        <v>76.147999999999996</v>
      </c>
      <c r="J365" s="2">
        <v>6686.0879999999997</v>
      </c>
      <c r="K365" s="2">
        <v>889.34879358717478</v>
      </c>
      <c r="L365" s="2">
        <v>4188.1400000000003</v>
      </c>
      <c r="M365" s="2">
        <v>20225416.199999999</v>
      </c>
      <c r="N365" s="2"/>
      <c r="O365" s="2">
        <v>0</v>
      </c>
      <c r="P365" s="2">
        <v>0</v>
      </c>
      <c r="R365" s="2">
        <v>0</v>
      </c>
    </row>
    <row r="366" spans="1:18">
      <c r="A366" s="2">
        <v>60</v>
      </c>
      <c r="B366" s="2">
        <v>0</v>
      </c>
      <c r="D366" s="2" t="s">
        <v>651</v>
      </c>
      <c r="E366" s="2">
        <v>447.5220113652847</v>
      </c>
      <c r="F366" s="2">
        <v>396.04275435791664</v>
      </c>
      <c r="G366" s="2">
        <v>200387.10886427085</v>
      </c>
      <c r="H366" s="2"/>
      <c r="I366" s="2">
        <v>78.197999999999993</v>
      </c>
      <c r="J366" s="2">
        <v>6982.9740000000002</v>
      </c>
      <c r="K366" s="2">
        <v>869.78636873747621</v>
      </c>
      <c r="L366" s="2">
        <v>4691.88</v>
      </c>
      <c r="M366" s="2">
        <v>25138706.399999999</v>
      </c>
      <c r="N366" s="2"/>
      <c r="O366" s="2">
        <v>0</v>
      </c>
      <c r="P366" s="2">
        <v>0</v>
      </c>
      <c r="R366" s="2">
        <v>0</v>
      </c>
    </row>
    <row r="367" spans="1:18">
      <c r="A367" s="2">
        <v>65</v>
      </c>
      <c r="B367" s="2">
        <v>0</v>
      </c>
      <c r="D367" s="2" t="s">
        <v>652</v>
      </c>
      <c r="E367" s="2">
        <v>447.0341646453744</v>
      </c>
      <c r="F367" s="2">
        <v>397.03599854258886</v>
      </c>
      <c r="G367" s="2">
        <v>199978.152716974</v>
      </c>
      <c r="H367" s="2"/>
      <c r="I367" s="2">
        <v>79.62</v>
      </c>
      <c r="J367" s="2">
        <v>7193.3519999999999</v>
      </c>
      <c r="K367" s="2">
        <v>855.71903807615138</v>
      </c>
      <c r="L367" s="2">
        <v>5175.3</v>
      </c>
      <c r="M367" s="2">
        <v>30391912.199999999</v>
      </c>
      <c r="N367" s="2"/>
      <c r="O367" s="2">
        <v>0</v>
      </c>
      <c r="P367" s="2">
        <v>0</v>
      </c>
      <c r="R367" s="2">
        <v>0</v>
      </c>
    </row>
    <row r="368" spans="1:18">
      <c r="A368" s="2">
        <v>70</v>
      </c>
      <c r="B368" s="2">
        <v>0</v>
      </c>
      <c r="D368" s="2" t="s">
        <v>653</v>
      </c>
      <c r="E368" s="2">
        <v>448.17798638358261</v>
      </c>
      <c r="F368" s="2">
        <v>401.17863130679501</v>
      </c>
      <c r="G368" s="2">
        <v>200977.01649165596</v>
      </c>
      <c r="H368" s="2"/>
      <c r="I368" s="2">
        <v>78.989999999999995</v>
      </c>
      <c r="J368" s="2">
        <v>7107.134</v>
      </c>
      <c r="K368" s="2">
        <v>869.45280561122331</v>
      </c>
      <c r="L368" s="2">
        <v>5529.3</v>
      </c>
      <c r="M368" s="2">
        <v>34824956.600000001</v>
      </c>
      <c r="N368" s="2"/>
      <c r="O368" s="2">
        <v>0</v>
      </c>
      <c r="P368" s="2">
        <v>0</v>
      </c>
      <c r="R368" s="2">
        <v>0</v>
      </c>
    </row>
    <row r="369" spans="1:18">
      <c r="A369" s="2">
        <v>75</v>
      </c>
      <c r="B369" s="2">
        <v>0</v>
      </c>
      <c r="D369" s="2" t="s">
        <v>654</v>
      </c>
      <c r="E369" s="2">
        <v>447.6981648610265</v>
      </c>
      <c r="F369" s="2">
        <v>363.34597896535485</v>
      </c>
      <c r="G369" s="2">
        <v>200562.73050643655</v>
      </c>
      <c r="H369" s="2"/>
      <c r="I369" s="2">
        <v>76.239999999999995</v>
      </c>
      <c r="J369" s="2">
        <v>6668.6959999999999</v>
      </c>
      <c r="K369" s="2">
        <v>857.87414829659394</v>
      </c>
      <c r="L369" s="2">
        <v>5718</v>
      </c>
      <c r="M369" s="2">
        <v>37511415</v>
      </c>
      <c r="N369" s="2"/>
      <c r="O369" s="2">
        <v>0</v>
      </c>
      <c r="P369" s="2">
        <v>0</v>
      </c>
      <c r="R369" s="2">
        <v>0</v>
      </c>
    </row>
    <row r="370" spans="1:18">
      <c r="A370" s="2">
        <v>80</v>
      </c>
      <c r="B370" s="2">
        <v>0</v>
      </c>
      <c r="D370" s="2" t="s">
        <v>655</v>
      </c>
      <c r="E370" s="2">
        <v>448.48414874220964</v>
      </c>
      <c r="F370" s="2">
        <v>358.8617843446591</v>
      </c>
      <c r="G370" s="2">
        <v>201256.53183732173</v>
      </c>
      <c r="H370" s="2"/>
      <c r="I370" s="2">
        <v>74.616</v>
      </c>
      <c r="J370" s="2">
        <v>6501.6319999999996</v>
      </c>
      <c r="K370" s="2">
        <v>935.95645691382731</v>
      </c>
      <c r="L370" s="2">
        <v>5969.28</v>
      </c>
      <c r="M370" s="2">
        <v>41610444.799999997</v>
      </c>
      <c r="N370" s="2"/>
      <c r="O370" s="2">
        <v>0</v>
      </c>
      <c r="P370" s="2">
        <v>0</v>
      </c>
      <c r="R370" s="2">
        <v>0</v>
      </c>
    </row>
    <row r="371" spans="1:18">
      <c r="A371" s="2">
        <v>85</v>
      </c>
      <c r="B371" s="2">
        <v>0</v>
      </c>
      <c r="D371" s="2" t="s">
        <v>656</v>
      </c>
      <c r="E371" s="2">
        <v>447.36091143064857</v>
      </c>
      <c r="F371" s="2">
        <v>403.63219327321252</v>
      </c>
      <c r="G371" s="2">
        <v>200256.8385969747</v>
      </c>
      <c r="H371" s="2"/>
      <c r="I371" s="2">
        <v>75.66</v>
      </c>
      <c r="J371" s="2">
        <v>6509.1559999999999</v>
      </c>
      <c r="K371" s="2">
        <v>786.2929859719444</v>
      </c>
      <c r="L371" s="2">
        <v>6431.1</v>
      </c>
      <c r="M371" s="2">
        <v>47028652.100000001</v>
      </c>
      <c r="N371" s="2"/>
      <c r="O371" s="2">
        <v>0</v>
      </c>
      <c r="P371" s="2">
        <v>0</v>
      </c>
      <c r="R371" s="2">
        <v>0</v>
      </c>
    </row>
    <row r="372" spans="1:18">
      <c r="A372" s="2">
        <v>90</v>
      </c>
      <c r="B372" s="2">
        <v>0</v>
      </c>
      <c r="D372" s="2" t="s">
        <v>657</v>
      </c>
      <c r="E372" s="2">
        <v>447.63583737646809</v>
      </c>
      <c r="F372" s="2">
        <v>367.99334033637115</v>
      </c>
      <c r="G372" s="2">
        <v>200516.38553280005</v>
      </c>
      <c r="H372" s="2"/>
      <c r="I372" s="2">
        <v>74.41</v>
      </c>
      <c r="J372" s="2">
        <v>6368.49</v>
      </c>
      <c r="K372" s="2">
        <v>833.30851703406847</v>
      </c>
      <c r="L372" s="2">
        <v>6696.9</v>
      </c>
      <c r="M372" s="2">
        <v>51584769</v>
      </c>
      <c r="N372" s="2"/>
      <c r="O372" s="2">
        <v>0</v>
      </c>
      <c r="P372" s="2">
        <v>0</v>
      </c>
      <c r="R372" s="2">
        <v>0</v>
      </c>
    </row>
    <row r="373" spans="1:18">
      <c r="A373" s="2">
        <v>95</v>
      </c>
      <c r="B373" s="2">
        <v>0</v>
      </c>
      <c r="D373" s="2" t="s">
        <v>658</v>
      </c>
      <c r="E373" s="2">
        <v>447.53366318192775</v>
      </c>
      <c r="F373" s="2">
        <v>397.38591472497239</v>
      </c>
      <c r="G373" s="2">
        <v>200405.33243376572</v>
      </c>
      <c r="H373" s="2"/>
      <c r="I373" s="2">
        <v>75.263999999999996</v>
      </c>
      <c r="J373" s="2">
        <v>6562.5559999999996</v>
      </c>
      <c r="K373" s="2">
        <v>899.68567535070167</v>
      </c>
      <c r="L373" s="2">
        <v>7150.08</v>
      </c>
      <c r="M373" s="2">
        <v>59227067.899999999</v>
      </c>
      <c r="N373" s="2"/>
      <c r="O373" s="2">
        <v>0</v>
      </c>
      <c r="P373" s="2">
        <v>0</v>
      </c>
      <c r="R373" s="2">
        <v>0</v>
      </c>
    </row>
    <row r="374" spans="1:18">
      <c r="A374" s="2">
        <v>100</v>
      </c>
      <c r="B374" s="2">
        <v>0</v>
      </c>
      <c r="D374" s="2" t="s">
        <v>659</v>
      </c>
      <c r="E374" s="2">
        <v>448.25513810521835</v>
      </c>
      <c r="F374" s="2">
        <v>389.87014973071302</v>
      </c>
      <c r="G374" s="2">
        <v>201056.0053967264</v>
      </c>
      <c r="H374" s="2"/>
      <c r="I374" s="2">
        <v>73.284000000000006</v>
      </c>
      <c r="J374" s="2">
        <v>6268.74</v>
      </c>
      <c r="K374" s="2">
        <v>899.99533466933758</v>
      </c>
      <c r="L374" s="2">
        <v>7328.4</v>
      </c>
      <c r="M374" s="2">
        <v>62687400</v>
      </c>
      <c r="N374" s="2"/>
      <c r="O374" s="2">
        <v>0</v>
      </c>
      <c r="P374" s="2">
        <v>0</v>
      </c>
      <c r="R374" s="2">
        <v>0</v>
      </c>
    </row>
    <row r="375" spans="1:18">
      <c r="A375" s="2">
        <v>105</v>
      </c>
      <c r="B375" s="2">
        <v>0</v>
      </c>
      <c r="D375" s="2" t="s">
        <v>660</v>
      </c>
      <c r="E375" s="2">
        <v>447.40799904952365</v>
      </c>
      <c r="F375" s="2">
        <v>403.278269992623</v>
      </c>
      <c r="G375" s="2">
        <v>200300.51172423741</v>
      </c>
      <c r="H375" s="2"/>
      <c r="I375" s="2">
        <v>72.317999999999998</v>
      </c>
      <c r="J375" s="2">
        <v>6044.2139999999999</v>
      </c>
      <c r="K375" s="2">
        <v>815.95278156312645</v>
      </c>
      <c r="L375" s="2">
        <v>7593.39</v>
      </c>
      <c r="M375" s="2">
        <v>66637459.350000001</v>
      </c>
      <c r="N375" s="2"/>
      <c r="O375" s="2">
        <v>0</v>
      </c>
      <c r="P375" s="2">
        <v>0</v>
      </c>
      <c r="R375" s="2">
        <v>0</v>
      </c>
    </row>
    <row r="376" spans="1:18">
      <c r="A376" s="2">
        <v>110</v>
      </c>
      <c r="B376" s="2">
        <v>0</v>
      </c>
      <c r="D376" s="2" t="s">
        <v>661</v>
      </c>
      <c r="E376" s="2">
        <v>447.3054949998982</v>
      </c>
      <c r="F376" s="2">
        <v>402.90222703226124</v>
      </c>
      <c r="G376" s="2">
        <v>200205.25360485673</v>
      </c>
      <c r="H376" s="2"/>
      <c r="I376" s="2">
        <v>74.016000000000005</v>
      </c>
      <c r="J376" s="2">
        <v>6324.076</v>
      </c>
      <c r="K376" s="2">
        <v>847.40254909819566</v>
      </c>
      <c r="L376" s="2">
        <v>8141.76</v>
      </c>
      <c r="M376" s="2">
        <v>76521319.599999994</v>
      </c>
      <c r="N376" s="2"/>
      <c r="O376" s="2">
        <v>0</v>
      </c>
      <c r="P376" s="2">
        <v>0</v>
      </c>
      <c r="R376" s="2">
        <v>0</v>
      </c>
    </row>
    <row r="377" spans="1:18">
      <c r="A377" s="2">
        <v>115</v>
      </c>
      <c r="B377" s="2">
        <v>0</v>
      </c>
      <c r="D377" s="2" t="s">
        <v>662</v>
      </c>
      <c r="E377" s="2">
        <v>447.20125696746322</v>
      </c>
      <c r="F377" s="2">
        <v>383.44728753930485</v>
      </c>
      <c r="G377" s="2">
        <v>200119.17261459393</v>
      </c>
      <c r="H377" s="2"/>
      <c r="I377" s="2">
        <v>74.004000000000005</v>
      </c>
      <c r="J377" s="2">
        <v>6434.42</v>
      </c>
      <c r="K377" s="2">
        <v>959.74747895791518</v>
      </c>
      <c r="L377" s="2">
        <v>8510.4599999999991</v>
      </c>
      <c r="M377" s="2">
        <v>85095204.5</v>
      </c>
      <c r="N377" s="2"/>
      <c r="O377" s="2">
        <v>0</v>
      </c>
      <c r="P377" s="2">
        <v>0</v>
      </c>
      <c r="R377" s="2">
        <v>0</v>
      </c>
    </row>
    <row r="378" spans="1:18">
      <c r="A378" s="2">
        <v>120</v>
      </c>
      <c r="B378" s="2">
        <v>0</v>
      </c>
      <c r="D378" s="2" t="s">
        <v>663</v>
      </c>
      <c r="E378" s="2">
        <v>447.06229823990628</v>
      </c>
      <c r="F378" s="2">
        <v>396.02418798435974</v>
      </c>
      <c r="G378" s="2">
        <v>199989.57413899078</v>
      </c>
      <c r="H378" s="2"/>
      <c r="I378" s="2">
        <v>73.072000000000003</v>
      </c>
      <c r="J378" s="2">
        <v>6085.7759999999998</v>
      </c>
      <c r="K378" s="2">
        <v>747.75432464929804</v>
      </c>
      <c r="L378" s="2">
        <v>8768.64</v>
      </c>
      <c r="M378" s="2">
        <v>87635174.400000006</v>
      </c>
      <c r="N378" s="2"/>
      <c r="O378" s="2">
        <v>0</v>
      </c>
      <c r="P378" s="2">
        <v>0</v>
      </c>
      <c r="R378" s="2">
        <v>0</v>
      </c>
    </row>
    <row r="379" spans="1:18">
      <c r="A379" s="2">
        <v>125</v>
      </c>
      <c r="B379" s="2">
        <v>0</v>
      </c>
      <c r="D379" s="2" t="s">
        <v>664</v>
      </c>
      <c r="E379" s="2">
        <v>447.13594276951392</v>
      </c>
      <c r="F379" s="2">
        <v>391.65816601977969</v>
      </c>
      <c r="G379" s="2">
        <v>200048.12586372709</v>
      </c>
      <c r="H379" s="2"/>
      <c r="I379" s="2">
        <v>71.260000000000005</v>
      </c>
      <c r="J379" s="2">
        <v>5907.5919999999996</v>
      </c>
      <c r="K379" s="2">
        <v>831.26693386773434</v>
      </c>
      <c r="L379" s="2">
        <v>8907.5</v>
      </c>
      <c r="M379" s="2">
        <v>92306125</v>
      </c>
      <c r="N379" s="2"/>
      <c r="O379" s="2">
        <v>0</v>
      </c>
      <c r="P379" s="2">
        <v>0</v>
      </c>
      <c r="R379" s="2">
        <v>0</v>
      </c>
    </row>
    <row r="380" spans="1:18">
      <c r="A380" s="2">
        <v>130</v>
      </c>
      <c r="B380" s="2">
        <v>0</v>
      </c>
      <c r="D380" s="2" t="s">
        <v>665</v>
      </c>
      <c r="E380" s="2">
        <v>447.20994316262926</v>
      </c>
      <c r="F380" s="2">
        <v>368.48915647191546</v>
      </c>
      <c r="G380" s="2">
        <v>200141.93976289019</v>
      </c>
      <c r="H380" s="2"/>
      <c r="I380" s="2">
        <v>71.537999999999997</v>
      </c>
      <c r="J380" s="2">
        <v>5996.1859999999997</v>
      </c>
      <c r="K380" s="2">
        <v>880.26107815631281</v>
      </c>
      <c r="L380" s="2">
        <v>9299.94</v>
      </c>
      <c r="M380" s="2">
        <v>101335543.40000001</v>
      </c>
      <c r="N380" s="2"/>
      <c r="O380" s="2">
        <v>0</v>
      </c>
      <c r="P380" s="2">
        <v>0</v>
      </c>
      <c r="R380" s="2">
        <v>0</v>
      </c>
    </row>
    <row r="381" spans="1:18">
      <c r="A381" s="2">
        <v>135</v>
      </c>
      <c r="B381" s="2">
        <v>0</v>
      </c>
      <c r="D381" s="2" t="s">
        <v>666</v>
      </c>
      <c r="E381" s="2">
        <v>447.33518996924829</v>
      </c>
      <c r="F381" s="2">
        <v>395.9484730256554</v>
      </c>
      <c r="G381" s="2">
        <v>200238.93218362148</v>
      </c>
      <c r="H381" s="2"/>
      <c r="I381" s="2">
        <v>72.488</v>
      </c>
      <c r="J381" s="2">
        <v>6039.66</v>
      </c>
      <c r="K381" s="2">
        <v>786.72330260521028</v>
      </c>
      <c r="L381" s="2">
        <v>9785.8799999999992</v>
      </c>
      <c r="M381" s="2">
        <v>110072803.5</v>
      </c>
      <c r="N381" s="2"/>
      <c r="O381" s="2">
        <v>0</v>
      </c>
      <c r="P381" s="2">
        <v>0</v>
      </c>
      <c r="R381" s="2">
        <v>0</v>
      </c>
    </row>
    <row r="382" spans="1:18">
      <c r="A382" s="2">
        <v>140</v>
      </c>
      <c r="B382" s="2">
        <v>0</v>
      </c>
      <c r="D382" s="2" t="s">
        <v>667</v>
      </c>
      <c r="E382" s="2">
        <v>447.6272690600747</v>
      </c>
      <c r="F382" s="2">
        <v>380.83944359702559</v>
      </c>
      <c r="G382" s="2">
        <v>200504.85639990709</v>
      </c>
      <c r="H382" s="2"/>
      <c r="I382" s="2">
        <v>74.994</v>
      </c>
      <c r="J382" s="2">
        <v>6505.9179999999997</v>
      </c>
      <c r="K382" s="2">
        <v>883.58513426853676</v>
      </c>
      <c r="L382" s="2">
        <v>10499.16</v>
      </c>
      <c r="M382" s="2">
        <v>127515992.8</v>
      </c>
      <c r="N382" s="2"/>
      <c r="O382" s="2">
        <v>0</v>
      </c>
      <c r="P382" s="2">
        <v>0</v>
      </c>
      <c r="R382" s="2">
        <v>0</v>
      </c>
    </row>
    <row r="383" spans="1:18">
      <c r="A383" s="2">
        <v>145</v>
      </c>
      <c r="B383" s="2">
        <v>0</v>
      </c>
      <c r="D383" s="2" t="s">
        <v>668</v>
      </c>
      <c r="E383" s="2">
        <v>447.57791440038483</v>
      </c>
      <c r="F383" s="2">
        <v>399.40028136384831</v>
      </c>
      <c r="G383" s="2">
        <v>200448.74145006598</v>
      </c>
      <c r="H383" s="2"/>
      <c r="I383" s="2">
        <v>72.272000000000006</v>
      </c>
      <c r="J383" s="2">
        <v>5965.1319999999996</v>
      </c>
      <c r="K383" s="2">
        <v>743.37676953907692</v>
      </c>
      <c r="L383" s="2">
        <v>10479.44</v>
      </c>
      <c r="M383" s="2">
        <v>125416900.3</v>
      </c>
      <c r="N383" s="2"/>
      <c r="O383" s="2">
        <v>0</v>
      </c>
      <c r="P383" s="2">
        <v>0</v>
      </c>
      <c r="R383" s="2">
        <v>0</v>
      </c>
    </row>
    <row r="384" spans="1:18">
      <c r="A384" s="2">
        <v>150</v>
      </c>
      <c r="B384" s="2">
        <v>0</v>
      </c>
      <c r="D384" s="2" t="s">
        <v>669</v>
      </c>
      <c r="E384" s="2">
        <v>447.9352309621712</v>
      </c>
      <c r="F384" s="2">
        <v>402.11119688652377</v>
      </c>
      <c r="G384" s="2">
        <v>200762.31946082579</v>
      </c>
      <c r="H384" s="2"/>
      <c r="I384" s="2">
        <v>70.164000000000001</v>
      </c>
      <c r="J384" s="2">
        <v>5906.232</v>
      </c>
      <c r="K384" s="2">
        <v>985.21553507014005</v>
      </c>
      <c r="L384" s="2">
        <v>10524.6</v>
      </c>
      <c r="M384" s="2">
        <v>132890220</v>
      </c>
      <c r="N384" s="2"/>
      <c r="O384" s="2">
        <v>0</v>
      </c>
      <c r="P384" s="2">
        <v>0</v>
      </c>
      <c r="R384" s="2">
        <v>0</v>
      </c>
    </row>
    <row r="388" spans="1:23">
      <c r="A388" s="2" t="s">
        <v>740</v>
      </c>
    </row>
    <row r="389" spans="1:23">
      <c r="A389" s="2" t="s">
        <v>0</v>
      </c>
      <c r="B389" s="2" t="s">
        <v>1</v>
      </c>
      <c r="C389" s="5" t="s">
        <v>2</v>
      </c>
      <c r="D389" s="2" t="s">
        <v>2</v>
      </c>
      <c r="E389" s="2" t="s">
        <v>35</v>
      </c>
      <c r="F389" s="2" t="s">
        <v>354</v>
      </c>
      <c r="G389" s="2" t="s">
        <v>36</v>
      </c>
      <c r="H389" s="2" t="s">
        <v>37</v>
      </c>
      <c r="I389" s="2" t="s">
        <v>4</v>
      </c>
      <c r="J389" s="2" t="s">
        <v>5</v>
      </c>
      <c r="K389" s="2" t="s">
        <v>6</v>
      </c>
      <c r="L389" s="2" t="s">
        <v>11</v>
      </c>
      <c r="M389" s="2" t="s">
        <v>3</v>
      </c>
      <c r="N389" s="2" t="s">
        <v>355</v>
      </c>
      <c r="O389" s="2" t="s">
        <v>38</v>
      </c>
      <c r="P389" s="2" t="s">
        <v>39</v>
      </c>
      <c r="Q389" s="2" t="s">
        <v>356</v>
      </c>
      <c r="R389" s="2" t="s">
        <v>7</v>
      </c>
    </row>
    <row r="390" spans="1:23">
      <c r="A390" s="2">
        <v>5</v>
      </c>
      <c r="B390" s="2">
        <v>0</v>
      </c>
      <c r="D390" s="2" t="s">
        <v>736</v>
      </c>
      <c r="E390" s="2">
        <v>558.94124239243013</v>
      </c>
      <c r="F390" s="2">
        <v>435.52162963018236</v>
      </c>
      <c r="G390" s="2">
        <v>316373.59114379069</v>
      </c>
      <c r="H390" s="2"/>
      <c r="I390" s="2">
        <v>500</v>
      </c>
      <c r="J390" s="2">
        <v>250000</v>
      </c>
      <c r="K390" s="2">
        <v>0</v>
      </c>
      <c r="L390" s="2">
        <v>977.74800000000005</v>
      </c>
      <c r="M390" s="2">
        <v>982913.36800000002</v>
      </c>
      <c r="N390" s="2"/>
      <c r="O390" s="2">
        <v>0</v>
      </c>
      <c r="P390" s="2">
        <v>0</v>
      </c>
      <c r="R390" s="2">
        <v>0</v>
      </c>
    </row>
    <row r="391" spans="1:23">
      <c r="A391" s="2">
        <v>10</v>
      </c>
      <c r="B391" s="2">
        <v>0</v>
      </c>
      <c r="D391" s="2" t="s">
        <v>737</v>
      </c>
      <c r="E391" s="2">
        <v>461.0900822077171</v>
      </c>
      <c r="F391" s="2">
        <v>402.97503238477401</v>
      </c>
      <c r="G391" s="2">
        <v>213440.87365250778</v>
      </c>
      <c r="H391" s="2"/>
      <c r="I391" s="2">
        <v>500</v>
      </c>
      <c r="J391" s="2">
        <v>250000</v>
      </c>
      <c r="K391" s="2">
        <v>0</v>
      </c>
      <c r="L391" s="2">
        <v>2545.98</v>
      </c>
      <c r="M391" s="2">
        <v>6594780.9440000001</v>
      </c>
      <c r="N391" s="2"/>
      <c r="O391" s="2">
        <v>0</v>
      </c>
      <c r="P391" s="2">
        <v>0</v>
      </c>
      <c r="R391" s="2">
        <v>0</v>
      </c>
    </row>
    <row r="392" spans="1:23">
      <c r="A392" s="2">
        <v>15</v>
      </c>
      <c r="B392" s="2">
        <v>0</v>
      </c>
      <c r="D392" s="2" t="s">
        <v>738</v>
      </c>
      <c r="E392" s="2">
        <v>427.58615125295552</v>
      </c>
      <c r="F392" s="2">
        <v>383.36433705036688</v>
      </c>
      <c r="G392" s="2">
        <v>183186.21959419656</v>
      </c>
      <c r="H392" s="2"/>
      <c r="I392" s="2">
        <v>500</v>
      </c>
      <c r="J392" s="2">
        <v>250000</v>
      </c>
      <c r="K392" s="2">
        <v>0</v>
      </c>
      <c r="L392" s="2">
        <v>4739.0439999999999</v>
      </c>
      <c r="M392" s="2">
        <v>22755707.816</v>
      </c>
      <c r="N392" s="2"/>
      <c r="O392" s="2">
        <v>0</v>
      </c>
      <c r="P392" s="2">
        <v>0</v>
      </c>
      <c r="R392" s="2">
        <v>0</v>
      </c>
    </row>
    <row r="393" spans="1:23">
      <c r="A393" s="2">
        <v>20</v>
      </c>
      <c r="B393" s="2">
        <v>0</v>
      </c>
      <c r="D393" s="2" t="s">
        <v>739</v>
      </c>
      <c r="E393" s="2">
        <v>411.31704069755131</v>
      </c>
      <c r="F393" s="2">
        <v>380.91716567388897</v>
      </c>
      <c r="G393" s="2">
        <v>169377.74902614471</v>
      </c>
      <c r="H393" s="2"/>
      <c r="I393" s="2">
        <v>500</v>
      </c>
      <c r="J393" s="2">
        <v>250000</v>
      </c>
      <c r="K393" s="2">
        <v>0</v>
      </c>
      <c r="L393" s="2">
        <v>7468.5460000000003</v>
      </c>
      <c r="M393" s="2">
        <v>56485111.913999997</v>
      </c>
      <c r="N393" s="2"/>
      <c r="O393" s="2">
        <v>0</v>
      </c>
      <c r="P393" s="2">
        <v>0</v>
      </c>
      <c r="R393" s="2">
        <v>0</v>
      </c>
    </row>
    <row r="396" spans="1:23" s="2" customFormat="1">
      <c r="A396" s="2" t="s">
        <v>592</v>
      </c>
      <c r="C396" s="5"/>
    </row>
    <row r="397" spans="1:23" s="2" customFormat="1">
      <c r="A397" s="2" t="s">
        <v>0</v>
      </c>
      <c r="B397" s="2" t="s">
        <v>1</v>
      </c>
      <c r="C397" s="5" t="s">
        <v>2</v>
      </c>
      <c r="D397" s="2" t="s">
        <v>2</v>
      </c>
      <c r="E397" s="2" t="s">
        <v>35</v>
      </c>
      <c r="F397" s="2" t="s">
        <v>354</v>
      </c>
      <c r="G397" s="2" t="s">
        <v>36</v>
      </c>
      <c r="H397" s="2" t="s">
        <v>37</v>
      </c>
      <c r="K397" s="2" t="s">
        <v>4</v>
      </c>
      <c r="L397" s="2" t="s">
        <v>5</v>
      </c>
      <c r="M397" s="2" t="s">
        <v>6</v>
      </c>
      <c r="N397" s="2" t="s">
        <v>11</v>
      </c>
      <c r="O397" s="2" t="s">
        <v>3</v>
      </c>
      <c r="P397" s="2" t="s">
        <v>355</v>
      </c>
      <c r="S397" s="2" t="s">
        <v>38</v>
      </c>
      <c r="T397" s="2" t="s">
        <v>39</v>
      </c>
      <c r="U397" s="2" t="s">
        <v>356</v>
      </c>
      <c r="V397" s="2" t="s">
        <v>7</v>
      </c>
      <c r="W397" s="2" t="s">
        <v>575</v>
      </c>
    </row>
    <row r="398" spans="1:23" s="2" customFormat="1">
      <c r="A398" s="2">
        <v>5</v>
      </c>
      <c r="B398" s="2">
        <v>0</v>
      </c>
      <c r="C398" s="5"/>
      <c r="D398" s="2" t="s">
        <v>561</v>
      </c>
      <c r="E398" s="2">
        <v>554.44730565335578</v>
      </c>
      <c r="F398" s="2">
        <v>427.33457744299716</v>
      </c>
      <c r="G398" s="2">
        <v>311418.58644740324</v>
      </c>
      <c r="H398" s="2">
        <f t="shared" ref="H398:H417" si="9">G398-E398*E398</f>
        <v>4006.7717011375353</v>
      </c>
      <c r="I398" s="2">
        <f>E398-2.68*SQRT(H398)/SQRT(500)</f>
        <v>546.86070732917256</v>
      </c>
      <c r="J398" s="2">
        <f>E398+2.68*SQRT(H398)/SQRT(500)</f>
        <v>562.03390397753901</v>
      </c>
      <c r="K398" s="2">
        <v>500</v>
      </c>
      <c r="L398" s="2">
        <v>250000</v>
      </c>
      <c r="M398" s="2">
        <v>0</v>
      </c>
      <c r="N398" s="2">
        <v>988.71</v>
      </c>
      <c r="O398" s="2">
        <v>1005735.558</v>
      </c>
      <c r="P398" s="2">
        <f t="shared" ref="P398:P417" si="10">O398-N398*N398</f>
        <v>28188.093899999862</v>
      </c>
      <c r="Q398" s="2">
        <f>N398-2.68*SQRT(P398)/SQRT(500)</f>
        <v>968.58746707656519</v>
      </c>
      <c r="R398" s="2">
        <f>N398+2.68*SQRT(P398)/SQRT(500)</f>
        <v>1008.8325329234349</v>
      </c>
      <c r="S398" s="2">
        <v>0</v>
      </c>
      <c r="T398" s="2">
        <v>0</v>
      </c>
      <c r="V398" s="2">
        <v>0</v>
      </c>
    </row>
    <row r="399" spans="1:23" s="2" customFormat="1">
      <c r="A399" s="2">
        <v>10</v>
      </c>
      <c r="B399" s="2">
        <v>0</v>
      </c>
      <c r="C399" s="5"/>
      <c r="D399" s="2" t="s">
        <v>565</v>
      </c>
      <c r="E399" s="2">
        <v>461.88209058514468</v>
      </c>
      <c r="F399" s="2">
        <v>391.59377154510111</v>
      </c>
      <c r="G399" s="2">
        <v>214358.22096978789</v>
      </c>
      <c r="H399" s="2">
        <f t="shared" si="9"/>
        <v>1023.1553664840758</v>
      </c>
      <c r="I399" s="2">
        <f t="shared" ref="I399:I417" si="11">E399-2.68*SQRT(H399)/SQRT(500)</f>
        <v>458.04836886748308</v>
      </c>
      <c r="J399" s="2">
        <f t="shared" ref="J399:J417" si="12">E399+2.68*SQRT(H399)/SQRT(500)</f>
        <v>465.71581230280628</v>
      </c>
      <c r="K399" s="2">
        <v>500</v>
      </c>
      <c r="L399" s="2">
        <v>250000</v>
      </c>
      <c r="M399" s="2">
        <v>0</v>
      </c>
      <c r="N399" s="2">
        <v>2564.134</v>
      </c>
      <c r="O399" s="2">
        <v>6677284.1380000003</v>
      </c>
      <c r="P399" s="2">
        <f t="shared" si="10"/>
        <v>102500.96804399975</v>
      </c>
      <c r="Q399" s="2">
        <f t="shared" ref="Q399:Q417" si="13">N399-2.68*SQRT(P399)/SQRT(500)</f>
        <v>2525.7620583530302</v>
      </c>
      <c r="R399" s="2">
        <f t="shared" ref="R399:R417" si="14">N399+2.68*SQRT(P399)/SQRT(500)</f>
        <v>2602.5059416469699</v>
      </c>
      <c r="S399" s="2">
        <v>0</v>
      </c>
      <c r="T399" s="2">
        <v>0</v>
      </c>
      <c r="V399" s="2">
        <v>0</v>
      </c>
    </row>
    <row r="400" spans="1:23" s="2" customFormat="1">
      <c r="A400" s="2">
        <v>15</v>
      </c>
      <c r="B400" s="2">
        <v>0</v>
      </c>
      <c r="C400" s="5"/>
      <c r="D400" s="2" t="s">
        <v>348</v>
      </c>
      <c r="E400" s="2">
        <v>427.91301317567741</v>
      </c>
      <c r="F400" s="2">
        <v>384.10748819650439</v>
      </c>
      <c r="G400" s="2">
        <v>183507.26192246919</v>
      </c>
      <c r="H400" s="2">
        <f t="shared" si="9"/>
        <v>397.71507738172659</v>
      </c>
      <c r="I400" s="2">
        <f t="shared" si="11"/>
        <v>425.52280449366384</v>
      </c>
      <c r="J400" s="2">
        <f t="shared" si="12"/>
        <v>430.30322185769097</v>
      </c>
      <c r="K400" s="2">
        <v>500</v>
      </c>
      <c r="L400" s="2">
        <v>250000</v>
      </c>
      <c r="M400" s="2">
        <v>0</v>
      </c>
      <c r="N400" s="2">
        <v>4741.8620000000001</v>
      </c>
      <c r="O400" s="2">
        <v>22824725.010000002</v>
      </c>
      <c r="P400" s="2">
        <f t="shared" si="10"/>
        <v>339469.78295600042</v>
      </c>
      <c r="Q400" s="2">
        <f t="shared" si="13"/>
        <v>4672.0306636372588</v>
      </c>
      <c r="R400" s="2">
        <f t="shared" si="14"/>
        <v>4811.6933363627413</v>
      </c>
      <c r="S400" s="2">
        <v>0</v>
      </c>
      <c r="T400" s="2">
        <v>0</v>
      </c>
      <c r="V400" s="2">
        <v>0</v>
      </c>
    </row>
    <row r="401" spans="1:22" s="2" customFormat="1">
      <c r="A401" s="2">
        <v>20</v>
      </c>
      <c r="B401" s="2">
        <v>0</v>
      </c>
      <c r="C401" s="5"/>
      <c r="D401" s="2" t="s">
        <v>574</v>
      </c>
      <c r="E401" s="2">
        <v>412.26805751524148</v>
      </c>
      <c r="F401" s="2">
        <v>378.6314741855482</v>
      </c>
      <c r="G401" s="2">
        <v>170175.96216277356</v>
      </c>
      <c r="H401" s="2">
        <f t="shared" si="9"/>
        <v>211.01091538311448</v>
      </c>
      <c r="I401" s="2">
        <f t="shared" si="11"/>
        <v>410.5270435585785</v>
      </c>
      <c r="J401" s="2">
        <f t="shared" si="12"/>
        <v>414.00907147190446</v>
      </c>
      <c r="K401" s="2">
        <v>500</v>
      </c>
      <c r="L401" s="2">
        <v>250000</v>
      </c>
      <c r="M401" s="2">
        <v>0</v>
      </c>
      <c r="N401" s="2">
        <v>7475.7340000000004</v>
      </c>
      <c r="O401" s="2">
        <v>56578492.917999998</v>
      </c>
      <c r="P401" s="2">
        <f t="shared" si="10"/>
        <v>691894.07924399525</v>
      </c>
      <c r="Q401" s="2">
        <f t="shared" si="13"/>
        <v>7376.0398674267935</v>
      </c>
      <c r="R401" s="2">
        <f t="shared" si="14"/>
        <v>7575.4281325732072</v>
      </c>
      <c r="S401" s="2">
        <v>0</v>
      </c>
      <c r="T401" s="2">
        <v>0</v>
      </c>
      <c r="V401" s="2">
        <v>0</v>
      </c>
    </row>
    <row r="402" spans="1:22" s="2" customFormat="1">
      <c r="A402" s="2">
        <v>25</v>
      </c>
      <c r="B402" s="2">
        <v>0</v>
      </c>
      <c r="C402" s="5"/>
      <c r="D402" s="2" t="s">
        <v>576</v>
      </c>
      <c r="E402" s="2">
        <v>404.03345728864429</v>
      </c>
      <c r="F402" s="2">
        <v>370.08626897786047</v>
      </c>
      <c r="G402" s="2">
        <v>163404.5481184425</v>
      </c>
      <c r="H402" s="2">
        <f t="shared" si="9"/>
        <v>161.5135098277533</v>
      </c>
      <c r="I402" s="2">
        <f t="shared" si="11"/>
        <v>402.51026679958073</v>
      </c>
      <c r="J402" s="2">
        <f t="shared" si="12"/>
        <v>405.55664777770784</v>
      </c>
      <c r="K402" s="2">
        <v>500</v>
      </c>
      <c r="L402" s="2">
        <v>250000</v>
      </c>
      <c r="M402" s="2">
        <v>0</v>
      </c>
      <c r="N402" s="2">
        <v>10422.118</v>
      </c>
      <c r="O402" s="2">
        <v>109654315.066</v>
      </c>
      <c r="P402" s="2">
        <f t="shared" si="10"/>
        <v>1033771.4600759894</v>
      </c>
      <c r="Q402" s="2">
        <f t="shared" si="13"/>
        <v>10300.257751068286</v>
      </c>
      <c r="R402" s="2">
        <f t="shared" si="14"/>
        <v>10543.978248931715</v>
      </c>
      <c r="S402" s="2">
        <v>0</v>
      </c>
      <c r="T402" s="2">
        <v>0</v>
      </c>
      <c r="V402" s="2">
        <v>0</v>
      </c>
    </row>
    <row r="403" spans="1:22" s="2" customFormat="1">
      <c r="A403" s="2">
        <v>30</v>
      </c>
      <c r="B403" s="2">
        <v>0</v>
      </c>
      <c r="C403" s="5"/>
      <c r="D403" s="2" t="s">
        <v>577</v>
      </c>
      <c r="E403" s="2">
        <v>396.67872640085261</v>
      </c>
      <c r="F403" s="2">
        <v>364.4621107752576</v>
      </c>
      <c r="G403" s="2">
        <v>157477.12646929937</v>
      </c>
      <c r="H403" s="2">
        <f t="shared" si="9"/>
        <v>123.11449029689538</v>
      </c>
      <c r="I403" s="2">
        <f t="shared" si="11"/>
        <v>395.34887113421007</v>
      </c>
      <c r="J403" s="2">
        <f t="shared" si="12"/>
        <v>398.00858166749515</v>
      </c>
      <c r="K403" s="2">
        <v>500</v>
      </c>
      <c r="L403" s="2">
        <v>250000</v>
      </c>
      <c r="M403" s="2">
        <v>0</v>
      </c>
      <c r="N403" s="2">
        <v>13655.236000000001</v>
      </c>
      <c r="O403" s="2">
        <v>187334888.292</v>
      </c>
      <c r="P403" s="2">
        <f t="shared" si="10"/>
        <v>869418.0763039887</v>
      </c>
      <c r="Q403" s="2">
        <f t="shared" si="13"/>
        <v>13543.481730361245</v>
      </c>
      <c r="R403" s="2">
        <f t="shared" si="14"/>
        <v>13766.990269638756</v>
      </c>
      <c r="S403" s="2">
        <v>0</v>
      </c>
      <c r="T403" s="2">
        <v>0</v>
      </c>
      <c r="V403" s="2">
        <v>0</v>
      </c>
    </row>
    <row r="404" spans="1:22" s="2" customFormat="1">
      <c r="A404" s="2">
        <v>35</v>
      </c>
      <c r="B404" s="2">
        <v>0</v>
      </c>
      <c r="C404" s="5"/>
      <c r="D404" s="2" t="s">
        <v>578</v>
      </c>
      <c r="E404" s="2">
        <v>393.36515755965513</v>
      </c>
      <c r="F404" s="2">
        <v>365.26915045496958</v>
      </c>
      <c r="G404" s="2">
        <v>154835.30889300629</v>
      </c>
      <c r="H404" s="2">
        <f t="shared" si="9"/>
        <v>99.161711073975312</v>
      </c>
      <c r="I404" s="2">
        <f t="shared" si="11"/>
        <v>392.17165927845173</v>
      </c>
      <c r="J404" s="2">
        <f t="shared" si="12"/>
        <v>394.55865584085853</v>
      </c>
      <c r="K404" s="2">
        <v>500</v>
      </c>
      <c r="L404" s="2">
        <v>250000</v>
      </c>
      <c r="M404" s="2">
        <v>0</v>
      </c>
      <c r="N404" s="2">
        <v>16693.058000000001</v>
      </c>
      <c r="O404" s="2">
        <v>279256052.09399998</v>
      </c>
      <c r="P404" s="2">
        <f t="shared" si="10"/>
        <v>597866.70263594389</v>
      </c>
      <c r="Q404" s="2">
        <f t="shared" si="13"/>
        <v>16600.385266091776</v>
      </c>
      <c r="R404" s="2">
        <f t="shared" si="14"/>
        <v>16785.730733908225</v>
      </c>
      <c r="S404" s="2">
        <v>0</v>
      </c>
      <c r="T404" s="2">
        <v>0</v>
      </c>
      <c r="V404" s="2">
        <v>0</v>
      </c>
    </row>
    <row r="405" spans="1:22" s="2" customFormat="1">
      <c r="A405" s="2">
        <v>40</v>
      </c>
      <c r="B405" s="2">
        <v>0</v>
      </c>
      <c r="C405" s="5"/>
      <c r="D405" s="2" t="s">
        <v>579</v>
      </c>
      <c r="E405" s="2">
        <v>390.25340382703695</v>
      </c>
      <c r="F405" s="2">
        <v>365.59759294114195</v>
      </c>
      <c r="G405" s="2">
        <v>152383.92931225619</v>
      </c>
      <c r="H405" s="2">
        <f t="shared" si="9"/>
        <v>86.210113667824771</v>
      </c>
      <c r="I405" s="2">
        <f t="shared" si="11"/>
        <v>389.14057363297519</v>
      </c>
      <c r="J405" s="2">
        <f t="shared" si="12"/>
        <v>391.36623402109871</v>
      </c>
      <c r="K405" s="2">
        <v>500</v>
      </c>
      <c r="L405" s="2">
        <v>250000</v>
      </c>
      <c r="M405" s="2">
        <v>0</v>
      </c>
      <c r="N405" s="2">
        <v>19521.498</v>
      </c>
      <c r="O405" s="2">
        <v>381406103.19800001</v>
      </c>
      <c r="P405" s="2">
        <f t="shared" si="10"/>
        <v>317219.03399604559</v>
      </c>
      <c r="Q405" s="2">
        <f t="shared" si="13"/>
        <v>19453.99401508395</v>
      </c>
      <c r="R405" s="2">
        <f t="shared" si="14"/>
        <v>19589.001984916049</v>
      </c>
      <c r="S405" s="2">
        <v>0</v>
      </c>
      <c r="T405" s="2">
        <v>0</v>
      </c>
      <c r="V405" s="2">
        <v>0</v>
      </c>
    </row>
    <row r="406" spans="1:22" s="2" customFormat="1">
      <c r="A406" s="2">
        <v>45</v>
      </c>
      <c r="B406" s="2">
        <v>0</v>
      </c>
      <c r="C406" s="5"/>
      <c r="D406" s="2" t="s">
        <v>580</v>
      </c>
      <c r="E406" s="2">
        <v>388.82687204146259</v>
      </c>
      <c r="F406" s="2">
        <v>367.38825839868196</v>
      </c>
      <c r="G406" s="2">
        <v>151258.48642239103</v>
      </c>
      <c r="H406" s="2">
        <f t="shared" si="9"/>
        <v>72.150000843103044</v>
      </c>
      <c r="I406" s="2">
        <f t="shared" si="11"/>
        <v>387.80882472816569</v>
      </c>
      <c r="J406" s="2">
        <f t="shared" si="12"/>
        <v>389.8449193547595</v>
      </c>
      <c r="K406" s="2">
        <v>500</v>
      </c>
      <c r="L406" s="2">
        <v>250000</v>
      </c>
      <c r="M406" s="2">
        <v>0</v>
      </c>
      <c r="N406" s="2">
        <v>22222.513999999999</v>
      </c>
      <c r="O406" s="2">
        <v>493985766.00999999</v>
      </c>
      <c r="P406" s="2">
        <f t="shared" si="10"/>
        <v>145637.52980405092</v>
      </c>
      <c r="Q406" s="2">
        <f t="shared" si="13"/>
        <v>22176.775023315673</v>
      </c>
      <c r="R406" s="2">
        <f t="shared" si="14"/>
        <v>22268.252976684325</v>
      </c>
      <c r="S406" s="2">
        <v>0</v>
      </c>
      <c r="T406" s="2">
        <v>0</v>
      </c>
      <c r="V406" s="2">
        <v>0</v>
      </c>
    </row>
    <row r="407" spans="1:22" s="2" customFormat="1">
      <c r="A407" s="2">
        <v>50</v>
      </c>
      <c r="B407" s="2">
        <v>0</v>
      </c>
      <c r="C407" s="5"/>
      <c r="D407" s="2" t="s">
        <v>581</v>
      </c>
      <c r="E407" s="2">
        <v>387.9392806776338</v>
      </c>
      <c r="F407" s="2">
        <v>361.82461133872079</v>
      </c>
      <c r="G407" s="2">
        <v>150561.8134241676</v>
      </c>
      <c r="H407" s="2">
        <f t="shared" si="9"/>
        <v>64.927931487647584</v>
      </c>
      <c r="I407" s="2">
        <f t="shared" si="11"/>
        <v>386.9735287683767</v>
      </c>
      <c r="J407" s="2">
        <f t="shared" si="12"/>
        <v>388.90503258689091</v>
      </c>
      <c r="K407" s="2">
        <v>500</v>
      </c>
      <c r="L407" s="2">
        <v>250000</v>
      </c>
      <c r="M407" s="2">
        <v>0</v>
      </c>
      <c r="N407" s="2">
        <v>24878.925999999999</v>
      </c>
      <c r="O407" s="2">
        <v>618999189.06200004</v>
      </c>
      <c r="P407" s="2">
        <f t="shared" si="10"/>
        <v>38230.148524045944</v>
      </c>
      <c r="Q407" s="2">
        <f t="shared" si="13"/>
        <v>24855.491656878883</v>
      </c>
      <c r="R407" s="2">
        <f t="shared" si="14"/>
        <v>24902.360343121116</v>
      </c>
      <c r="S407" s="2">
        <v>0</v>
      </c>
      <c r="T407" s="2">
        <v>0</v>
      </c>
      <c r="V407" s="2">
        <v>0</v>
      </c>
    </row>
    <row r="408" spans="1:22" s="2" customFormat="1">
      <c r="A408" s="2">
        <v>55</v>
      </c>
      <c r="B408" s="2">
        <v>0</v>
      </c>
      <c r="C408" s="5"/>
      <c r="D408" s="2" t="s">
        <v>582</v>
      </c>
      <c r="E408" s="2">
        <v>386.38881734447358</v>
      </c>
      <c r="F408" s="2">
        <v>363.0743672090988</v>
      </c>
      <c r="G408" s="2">
        <v>149361.54325212628</v>
      </c>
      <c r="H408" s="2">
        <f t="shared" si="9"/>
        <v>65.225083265308058</v>
      </c>
      <c r="I408" s="2">
        <f t="shared" si="11"/>
        <v>385.42085800850458</v>
      </c>
      <c r="J408" s="2">
        <f t="shared" si="12"/>
        <v>387.35677668044258</v>
      </c>
      <c r="K408" s="2">
        <v>500</v>
      </c>
      <c r="L408" s="2">
        <v>250000</v>
      </c>
      <c r="M408" s="2">
        <v>0</v>
      </c>
      <c r="N408" s="2">
        <v>27433.655999999999</v>
      </c>
      <c r="O408" s="2">
        <v>752618174.10399997</v>
      </c>
      <c r="P408" s="2">
        <f t="shared" si="10"/>
        <v>12692.577664017677</v>
      </c>
      <c r="Q408" s="2">
        <f t="shared" si="13"/>
        <v>27420.153172902385</v>
      </c>
      <c r="R408" s="2">
        <f t="shared" si="14"/>
        <v>27447.158827097614</v>
      </c>
      <c r="S408" s="2">
        <v>0</v>
      </c>
      <c r="T408" s="2">
        <v>0</v>
      </c>
      <c r="V408" s="2">
        <v>0</v>
      </c>
    </row>
    <row r="409" spans="1:22" s="2" customFormat="1">
      <c r="A409" s="2">
        <v>60</v>
      </c>
      <c r="B409" s="2">
        <v>0</v>
      </c>
      <c r="C409" s="5"/>
      <c r="D409" s="2" t="s">
        <v>583</v>
      </c>
      <c r="E409" s="2">
        <v>386.36608937431112</v>
      </c>
      <c r="F409" s="2">
        <v>365.80749367377331</v>
      </c>
      <c r="G409" s="2">
        <v>149338.03996245205</v>
      </c>
      <c r="H409" s="2">
        <f t="shared" si="9"/>
        <v>59.284944053884828</v>
      </c>
      <c r="I409" s="2">
        <f t="shared" si="11"/>
        <v>385.44325874827769</v>
      </c>
      <c r="J409" s="2">
        <f t="shared" si="12"/>
        <v>387.28892000034455</v>
      </c>
      <c r="K409" s="2">
        <v>500</v>
      </c>
      <c r="L409" s="2">
        <v>250000</v>
      </c>
      <c r="M409" s="2">
        <v>0</v>
      </c>
      <c r="N409" s="2">
        <v>29958.33</v>
      </c>
      <c r="O409" s="2">
        <v>897510461.21000004</v>
      </c>
      <c r="P409" s="2">
        <f t="shared" si="10"/>
        <v>8924.8210998773575</v>
      </c>
      <c r="Q409" s="2">
        <f t="shared" si="13"/>
        <v>29947.007311708985</v>
      </c>
      <c r="R409" s="2">
        <f t="shared" si="14"/>
        <v>29969.652688291018</v>
      </c>
      <c r="S409" s="2">
        <v>0</v>
      </c>
      <c r="T409" s="2">
        <v>0</v>
      </c>
      <c r="V409" s="2">
        <v>0</v>
      </c>
    </row>
    <row r="410" spans="1:22" s="2" customFormat="1">
      <c r="A410" s="2">
        <v>65</v>
      </c>
      <c r="B410" s="2">
        <v>0</v>
      </c>
      <c r="C410" s="5"/>
      <c r="D410" s="2" t="s">
        <v>584</v>
      </c>
      <c r="E410" s="2">
        <v>385.57247704291927</v>
      </c>
      <c r="F410" s="2">
        <v>362.22125976109203</v>
      </c>
      <c r="G410" s="2">
        <v>148719.84522424277</v>
      </c>
      <c r="H410" s="2">
        <f t="shared" si="9"/>
        <v>53.710171230253763</v>
      </c>
      <c r="I410" s="2">
        <f t="shared" si="11"/>
        <v>384.69410589830653</v>
      </c>
      <c r="J410" s="2">
        <f t="shared" si="12"/>
        <v>386.45084818753202</v>
      </c>
      <c r="K410" s="2">
        <v>500</v>
      </c>
      <c r="L410" s="2">
        <v>250000</v>
      </c>
      <c r="M410" s="2">
        <v>0</v>
      </c>
      <c r="N410" s="2">
        <v>32480.63</v>
      </c>
      <c r="O410" s="2">
        <v>1054992735.758</v>
      </c>
      <c r="P410" s="2">
        <f t="shared" si="10"/>
        <v>1410.5611000061035</v>
      </c>
      <c r="Q410" s="2">
        <f t="shared" si="13"/>
        <v>32476.128619312993</v>
      </c>
      <c r="R410" s="2">
        <f t="shared" si="14"/>
        <v>32485.131380687009</v>
      </c>
      <c r="S410" s="2">
        <v>0</v>
      </c>
      <c r="T410" s="2">
        <v>0</v>
      </c>
      <c r="V410" s="2">
        <v>0</v>
      </c>
    </row>
    <row r="411" spans="1:22" s="2" customFormat="1">
      <c r="A411" s="2">
        <v>70</v>
      </c>
      <c r="B411" s="2">
        <v>0</v>
      </c>
      <c r="C411" s="5"/>
      <c r="D411" s="2" t="s">
        <v>585</v>
      </c>
      <c r="E411" s="2">
        <v>385.80036071440395</v>
      </c>
      <c r="F411" s="2">
        <v>365.83466446563477</v>
      </c>
      <c r="G411" s="2">
        <v>148889.86939740062</v>
      </c>
      <c r="H411" s="2">
        <f t="shared" si="9"/>
        <v>47.951070036418969</v>
      </c>
      <c r="I411" s="2">
        <f t="shared" si="11"/>
        <v>384.97041642057508</v>
      </c>
      <c r="J411" s="2">
        <f t="shared" si="12"/>
        <v>386.63030500823282</v>
      </c>
      <c r="K411" s="2">
        <v>500</v>
      </c>
      <c r="L411" s="2">
        <v>250000</v>
      </c>
      <c r="M411" s="2">
        <v>0</v>
      </c>
      <c r="N411" s="2">
        <v>34991.966</v>
      </c>
      <c r="O411" s="2">
        <v>1224437941.7780001</v>
      </c>
      <c r="P411" s="2">
        <f t="shared" si="10"/>
        <v>257.23284411430359</v>
      </c>
      <c r="Q411" s="2">
        <f t="shared" si="13"/>
        <v>34990.043736136962</v>
      </c>
      <c r="R411" s="2">
        <f t="shared" si="14"/>
        <v>34993.888263863038</v>
      </c>
      <c r="S411" s="2">
        <v>0</v>
      </c>
      <c r="T411" s="2">
        <v>0</v>
      </c>
      <c r="V411" s="2">
        <v>0</v>
      </c>
    </row>
    <row r="412" spans="1:22" s="2" customFormat="1">
      <c r="A412" s="2">
        <v>75</v>
      </c>
      <c r="B412" s="2">
        <v>0</v>
      </c>
      <c r="C412" s="5"/>
      <c r="D412" s="2" t="s">
        <v>586</v>
      </c>
      <c r="E412" s="2">
        <v>384.81131192883987</v>
      </c>
      <c r="F412" s="2">
        <v>358.234640107438</v>
      </c>
      <c r="G412" s="2">
        <v>148132.54077198205</v>
      </c>
      <c r="H412" s="2">
        <f t="shared" si="9"/>
        <v>52.79498358714045</v>
      </c>
      <c r="I412" s="2">
        <f t="shared" si="11"/>
        <v>383.94045638385404</v>
      </c>
      <c r="J412" s="2">
        <f t="shared" si="12"/>
        <v>385.6821674738257</v>
      </c>
      <c r="K412" s="2">
        <v>500</v>
      </c>
      <c r="L412" s="2">
        <v>250000</v>
      </c>
      <c r="M412" s="2">
        <v>0</v>
      </c>
      <c r="N412" s="2">
        <v>37492.978000000003</v>
      </c>
      <c r="O412" s="2">
        <v>1405723646.418</v>
      </c>
      <c r="P412" s="2">
        <f t="shared" si="10"/>
        <v>247.10951566696167</v>
      </c>
      <c r="Q412" s="2">
        <f t="shared" si="13"/>
        <v>37491.093940879204</v>
      </c>
      <c r="R412" s="2">
        <f t="shared" si="14"/>
        <v>37494.862059120802</v>
      </c>
      <c r="S412" s="2">
        <v>0</v>
      </c>
      <c r="T412" s="2">
        <v>0</v>
      </c>
      <c r="V412" s="2">
        <v>0</v>
      </c>
    </row>
    <row r="413" spans="1:22" s="2" customFormat="1">
      <c r="A413" s="2">
        <v>80</v>
      </c>
      <c r="B413" s="2">
        <v>0</v>
      </c>
      <c r="C413" s="5"/>
      <c r="D413" s="2" t="s">
        <v>587</v>
      </c>
      <c r="E413" s="2">
        <v>384.74881232870149</v>
      </c>
      <c r="F413" s="2">
        <v>362.79135306926077</v>
      </c>
      <c r="G413" s="2">
        <v>148089.31524482256</v>
      </c>
      <c r="H413" s="2">
        <f t="shared" si="9"/>
        <v>57.666656476212665</v>
      </c>
      <c r="I413" s="2">
        <f t="shared" si="11"/>
        <v>383.83866399631302</v>
      </c>
      <c r="J413" s="2">
        <f t="shared" si="12"/>
        <v>385.65896066108996</v>
      </c>
      <c r="K413" s="2">
        <v>500</v>
      </c>
      <c r="L413" s="2">
        <v>250000</v>
      </c>
      <c r="M413" s="2">
        <v>0</v>
      </c>
      <c r="N413" s="2">
        <v>39995.534</v>
      </c>
      <c r="O413" s="2">
        <v>1599642922.494</v>
      </c>
      <c r="P413" s="2">
        <f t="shared" si="10"/>
        <v>182.5488440990448</v>
      </c>
      <c r="Q413" s="2">
        <f t="shared" si="13"/>
        <v>39993.914655183195</v>
      </c>
      <c r="R413" s="2">
        <f t="shared" si="14"/>
        <v>39997.153344816805</v>
      </c>
      <c r="S413" s="2">
        <v>0</v>
      </c>
      <c r="T413" s="2">
        <v>0</v>
      </c>
      <c r="V413" s="2">
        <v>0</v>
      </c>
    </row>
    <row r="414" spans="1:22" s="2" customFormat="1">
      <c r="A414" s="2">
        <v>85</v>
      </c>
      <c r="B414" s="2">
        <v>0</v>
      </c>
      <c r="C414" s="5"/>
      <c r="D414" s="2" t="s">
        <v>588</v>
      </c>
      <c r="E414" s="2">
        <v>384.71412970794802</v>
      </c>
      <c r="F414" s="2">
        <v>356.32362882989662</v>
      </c>
      <c r="G414" s="2">
        <v>148053.64149415022</v>
      </c>
      <c r="H414" s="2">
        <f t="shared" si="9"/>
        <v>48.679897206369787</v>
      </c>
      <c r="I414" s="2">
        <f t="shared" si="11"/>
        <v>383.87790187572165</v>
      </c>
      <c r="J414" s="2">
        <f t="shared" si="12"/>
        <v>385.55035754017439</v>
      </c>
      <c r="K414" s="2">
        <v>500</v>
      </c>
      <c r="L414" s="2">
        <v>250000</v>
      </c>
      <c r="M414" s="2">
        <v>0</v>
      </c>
      <c r="N414" s="2">
        <v>42498.014000000003</v>
      </c>
      <c r="O414" s="2">
        <v>1806081217.4860001</v>
      </c>
      <c r="P414" s="2">
        <f t="shared" si="10"/>
        <v>23.54180383682251</v>
      </c>
      <c r="Q414" s="2">
        <f t="shared" si="13"/>
        <v>42497.432473299195</v>
      </c>
      <c r="R414" s="2">
        <f t="shared" si="14"/>
        <v>42498.59552670081</v>
      </c>
      <c r="S414" s="2">
        <v>0</v>
      </c>
      <c r="T414" s="2">
        <v>0</v>
      </c>
      <c r="V414" s="2">
        <v>0</v>
      </c>
    </row>
    <row r="415" spans="1:22" s="2" customFormat="1">
      <c r="A415" s="2">
        <v>90</v>
      </c>
      <c r="B415" s="2">
        <v>0</v>
      </c>
      <c r="C415" s="5"/>
      <c r="D415" s="2" t="s">
        <v>589</v>
      </c>
      <c r="E415" s="2">
        <v>384.20010646582716</v>
      </c>
      <c r="F415" s="2">
        <v>358.56404102777435</v>
      </c>
      <c r="G415" s="2">
        <v>147660.41326831968</v>
      </c>
      <c r="H415" s="2">
        <f t="shared" si="9"/>
        <v>50.691459966765251</v>
      </c>
      <c r="I415" s="2">
        <f t="shared" si="11"/>
        <v>383.34677611705797</v>
      </c>
      <c r="J415" s="2">
        <f t="shared" si="12"/>
        <v>385.05343681459635</v>
      </c>
      <c r="K415" s="2">
        <v>500</v>
      </c>
      <c r="L415" s="2">
        <v>250000</v>
      </c>
      <c r="M415" s="2">
        <v>0</v>
      </c>
      <c r="N415" s="2">
        <v>44997.868000000002</v>
      </c>
      <c r="O415" s="2">
        <v>2024808210.052</v>
      </c>
      <c r="P415" s="2">
        <f t="shared" si="10"/>
        <v>85.5065758228302</v>
      </c>
      <c r="Q415" s="2">
        <f t="shared" si="13"/>
        <v>44996.759719863767</v>
      </c>
      <c r="R415" s="2">
        <f t="shared" si="14"/>
        <v>44998.976280136238</v>
      </c>
      <c r="S415" s="2">
        <v>0</v>
      </c>
      <c r="T415" s="2">
        <v>0</v>
      </c>
      <c r="V415" s="2">
        <v>0</v>
      </c>
    </row>
    <row r="416" spans="1:22" s="2" customFormat="1">
      <c r="A416" s="2">
        <v>95</v>
      </c>
      <c r="B416" s="2">
        <v>0</v>
      </c>
      <c r="C416" s="5"/>
      <c r="D416" s="2" t="s">
        <v>590</v>
      </c>
      <c r="E416" s="2">
        <v>384.09993526972573</v>
      </c>
      <c r="F416" s="2">
        <v>360.33998599964377</v>
      </c>
      <c r="G416" s="2">
        <v>147592.50881834954</v>
      </c>
      <c r="H416" s="2">
        <f t="shared" si="9"/>
        <v>59.74854414202855</v>
      </c>
      <c r="I416" s="2">
        <f t="shared" si="11"/>
        <v>383.17350346603405</v>
      </c>
      <c r="J416" s="2">
        <f t="shared" si="12"/>
        <v>385.02636707341742</v>
      </c>
      <c r="K416" s="2">
        <v>500</v>
      </c>
      <c r="L416" s="2">
        <v>250000</v>
      </c>
      <c r="M416" s="2">
        <v>0</v>
      </c>
      <c r="N416" s="2">
        <v>47499.184000000001</v>
      </c>
      <c r="O416" s="2">
        <v>2256172484.8439999</v>
      </c>
      <c r="P416" s="2">
        <f t="shared" si="10"/>
        <v>4.1781439781188965</v>
      </c>
      <c r="Q416" s="2">
        <f t="shared" si="13"/>
        <v>47498.939013872601</v>
      </c>
      <c r="R416" s="2">
        <f t="shared" si="14"/>
        <v>47499.428986127401</v>
      </c>
      <c r="S416" s="2">
        <v>0</v>
      </c>
      <c r="T416" s="2">
        <v>0</v>
      </c>
      <c r="V416" s="2">
        <v>0</v>
      </c>
    </row>
    <row r="417" spans="1:26" s="2" customFormat="1">
      <c r="A417" s="2">
        <v>100</v>
      </c>
      <c r="B417" s="2">
        <v>0</v>
      </c>
      <c r="C417" s="5"/>
      <c r="D417" s="2" t="s">
        <v>591</v>
      </c>
      <c r="E417" s="2">
        <v>383.66880537659188</v>
      </c>
      <c r="F417" s="2">
        <v>359.63773450000974</v>
      </c>
      <c r="G417" s="2">
        <v>147249.34473361267</v>
      </c>
      <c r="H417" s="2">
        <f t="shared" si="9"/>
        <v>47.592514511547051</v>
      </c>
      <c r="I417" s="2">
        <f t="shared" si="11"/>
        <v>382.84196987151518</v>
      </c>
      <c r="J417" s="2">
        <f t="shared" si="12"/>
        <v>384.49564088166858</v>
      </c>
      <c r="K417" s="2">
        <v>500</v>
      </c>
      <c r="L417" s="2">
        <v>250000</v>
      </c>
      <c r="M417" s="2">
        <v>0</v>
      </c>
      <c r="N417" s="2">
        <v>49999.345999999998</v>
      </c>
      <c r="O417" s="2">
        <v>2499934604.7859998</v>
      </c>
      <c r="P417" s="2">
        <f t="shared" si="10"/>
        <v>4.3582839965820313</v>
      </c>
      <c r="Q417" s="2">
        <f t="shared" si="13"/>
        <v>49999.095788333696</v>
      </c>
      <c r="R417" s="2">
        <f t="shared" si="14"/>
        <v>49999.596211666299</v>
      </c>
      <c r="S417" s="2">
        <v>0</v>
      </c>
      <c r="T417" s="2">
        <v>0</v>
      </c>
      <c r="V417" s="2">
        <v>0</v>
      </c>
    </row>
    <row r="420" spans="1:26">
      <c r="A420" s="2" t="s">
        <v>0</v>
      </c>
      <c r="B420" s="2" t="s">
        <v>1</v>
      </c>
      <c r="C420" s="5" t="s">
        <v>2</v>
      </c>
      <c r="D420" s="2" t="s">
        <v>2</v>
      </c>
      <c r="E420" s="2" t="s">
        <v>35</v>
      </c>
      <c r="F420" s="2" t="s">
        <v>354</v>
      </c>
      <c r="G420" s="2" t="s">
        <v>36</v>
      </c>
      <c r="H420" s="2" t="s">
        <v>37</v>
      </c>
      <c r="K420" s="2" t="s">
        <v>762</v>
      </c>
      <c r="M420" s="2" t="s">
        <v>4</v>
      </c>
      <c r="N420" s="2" t="s">
        <v>5</v>
      </c>
      <c r="O420" s="2" t="s">
        <v>6</v>
      </c>
      <c r="R420" s="2" t="s">
        <v>11</v>
      </c>
      <c r="S420" s="2" t="s">
        <v>3</v>
      </c>
      <c r="T420" s="2" t="s">
        <v>355</v>
      </c>
      <c r="U420" s="2"/>
      <c r="V420" s="2"/>
      <c r="W420" s="2" t="s">
        <v>38</v>
      </c>
      <c r="X420" s="2" t="s">
        <v>39</v>
      </c>
      <c r="Y420" s="2" t="s">
        <v>356</v>
      </c>
      <c r="Z420" s="2" t="s">
        <v>7</v>
      </c>
    </row>
    <row r="421" spans="1:26">
      <c r="A421" s="2">
        <v>5</v>
      </c>
      <c r="B421" s="2">
        <v>1</v>
      </c>
      <c r="C421" s="5">
        <f>1-B421</f>
        <v>0</v>
      </c>
      <c r="D421" s="2" t="s">
        <v>79</v>
      </c>
      <c r="E421" s="2">
        <v>0</v>
      </c>
      <c r="F421" s="2">
        <v>1E+17</v>
      </c>
      <c r="G421" s="2">
        <v>0</v>
      </c>
      <c r="H421" s="2">
        <f t="shared" ref="H421" si="15">G421-E421*E421</f>
        <v>0</v>
      </c>
      <c r="I421" s="2">
        <f>E421-2.68*SQRT(H421)/SQRT(500)</f>
        <v>0</v>
      </c>
      <c r="J421" s="2">
        <f>E421+2.68*SQRT(H421)/SQRT(500)</f>
        <v>0</v>
      </c>
      <c r="K421">
        <f>E421-3*SQRT(H421)</f>
        <v>0</v>
      </c>
      <c r="L421">
        <f>E421+3*SQRT(H421)</f>
        <v>0</v>
      </c>
      <c r="M421" s="2">
        <v>0</v>
      </c>
      <c r="N421" s="2">
        <v>0</v>
      </c>
      <c r="O421" s="2">
        <f t="shared" ref="O421" si="16">N421-M421*M421</f>
        <v>0</v>
      </c>
      <c r="P421" s="2">
        <f t="shared" ref="P421" si="17">M421-2.68*SQRT(O421)/SQRT(500)</f>
        <v>0</v>
      </c>
      <c r="Q421" s="2">
        <f t="shared" ref="Q421" si="18">M421+2.68*SQRT(O421)/SQRT(500)</f>
        <v>0</v>
      </c>
      <c r="R421" s="2">
        <v>0</v>
      </c>
      <c r="S421" s="2">
        <v>0</v>
      </c>
      <c r="T421" s="2">
        <f t="shared" ref="T421" si="19">S421-R421*R421</f>
        <v>0</v>
      </c>
      <c r="U421" s="2">
        <f>R421-2.68*SQRT(T421)/SQRT(500)</f>
        <v>0</v>
      </c>
      <c r="V421" s="2">
        <f>R421+2.68*SQRT(T421)/SQRT(500)</f>
        <v>0</v>
      </c>
      <c r="W421" s="2">
        <v>0</v>
      </c>
      <c r="X421" s="2">
        <v>0</v>
      </c>
      <c r="Y421" s="2"/>
      <c r="Z421" s="2">
        <v>0</v>
      </c>
    </row>
    <row r="422" spans="1:26">
      <c r="A422" s="2">
        <v>10</v>
      </c>
      <c r="B422" s="2">
        <v>1</v>
      </c>
      <c r="C422" s="5">
        <f t="shared" ref="C422:C440" si="20">1-B422</f>
        <v>0</v>
      </c>
      <c r="D422" s="2" t="s">
        <v>79</v>
      </c>
      <c r="E422" s="2">
        <v>0</v>
      </c>
      <c r="F422" s="2">
        <v>1E+17</v>
      </c>
      <c r="G422" s="2">
        <v>0</v>
      </c>
      <c r="H422" s="2">
        <f t="shared" ref="H422:H435" si="21">G422-E422*E422</f>
        <v>0</v>
      </c>
      <c r="I422" s="2">
        <f t="shared" ref="I422:I435" si="22">E422-2.68*SQRT(H422)/SQRT(500)</f>
        <v>0</v>
      </c>
      <c r="J422" s="2">
        <f t="shared" ref="J422:J435" si="23">E422+2.68*SQRT(H422)/SQRT(500)</f>
        <v>0</v>
      </c>
      <c r="K422" s="2">
        <f t="shared" ref="K422:K440" si="24">E422-3*SQRT(H422)</f>
        <v>0</v>
      </c>
      <c r="L422" s="2">
        <f t="shared" ref="L422:L440" si="25">E422+3*SQRT(H422)</f>
        <v>0</v>
      </c>
      <c r="M422" s="2">
        <v>0</v>
      </c>
      <c r="N422" s="2">
        <v>0</v>
      </c>
      <c r="O422" s="2">
        <f t="shared" ref="O422" si="26">N422-M422*M422</f>
        <v>0</v>
      </c>
      <c r="P422" s="2">
        <f t="shared" ref="P422:P423" si="27">M422-2.68*SQRT(O422)/SQRT(500)</f>
        <v>0</v>
      </c>
      <c r="Q422" s="2">
        <f t="shared" ref="Q422:Q423" si="28">M422+2.68*SQRT(O422)/SQRT(500)</f>
        <v>0</v>
      </c>
      <c r="R422" s="2">
        <v>0</v>
      </c>
      <c r="S422" s="2">
        <v>0</v>
      </c>
      <c r="T422" s="2">
        <f t="shared" ref="T422:T435" si="29">S422-R422*R422</f>
        <v>0</v>
      </c>
      <c r="U422" s="2">
        <f t="shared" ref="U422:U435" si="30">R422-2.68*SQRT(T422)/SQRT(500)</f>
        <v>0</v>
      </c>
      <c r="V422" s="2">
        <f t="shared" ref="V422:V435" si="31">R422+2.68*SQRT(T422)/SQRT(500)</f>
        <v>0</v>
      </c>
      <c r="W422" s="2">
        <v>0</v>
      </c>
      <c r="X422" s="2">
        <v>0</v>
      </c>
      <c r="Y422" s="2"/>
      <c r="Z422" s="2">
        <v>0</v>
      </c>
    </row>
    <row r="423" spans="1:26">
      <c r="A423" s="2">
        <v>15</v>
      </c>
      <c r="B423" s="2">
        <v>0.99399999999999999</v>
      </c>
      <c r="C423" s="5">
        <f t="shared" si="20"/>
        <v>6.0000000000000053E-3</v>
      </c>
      <c r="D423" s="2" t="s">
        <v>744</v>
      </c>
      <c r="E423" s="2">
        <v>388.18406949240097</v>
      </c>
      <c r="F423" s="2">
        <v>386.90734046246962</v>
      </c>
      <c r="G423" s="2">
        <v>150687.75556776402</v>
      </c>
      <c r="H423" s="2">
        <f t="shared" si="21"/>
        <v>0.88376008282648399</v>
      </c>
      <c r="I423" s="2">
        <f t="shared" si="22"/>
        <v>388.07139723832842</v>
      </c>
      <c r="J423" s="2">
        <f t="shared" si="23"/>
        <v>388.29674174647351</v>
      </c>
      <c r="K423" s="2">
        <f t="shared" si="24"/>
        <v>385.36381405265115</v>
      </c>
      <c r="L423" s="2">
        <f t="shared" si="25"/>
        <v>391.00432493215078</v>
      </c>
      <c r="M423" s="2">
        <v>259.33333333333331</v>
      </c>
      <c r="N423" s="2">
        <v>67527.333333333328</v>
      </c>
      <c r="O423" s="2">
        <f>N423-M423*M423</f>
        <v>273.55555555556202</v>
      </c>
      <c r="P423" s="2">
        <f t="shared" si="27"/>
        <v>257.35101881629913</v>
      </c>
      <c r="Q423" s="2">
        <f t="shared" si="28"/>
        <v>261.3156478503675</v>
      </c>
      <c r="R423" s="2">
        <v>3882.6666666666665</v>
      </c>
      <c r="S423" s="2">
        <v>15137243.333333334</v>
      </c>
      <c r="T423" s="2">
        <f t="shared" si="29"/>
        <v>62142.888888889924</v>
      </c>
      <c r="U423" s="2">
        <f t="shared" si="30"/>
        <v>3852.7890802462221</v>
      </c>
      <c r="V423" s="2">
        <f t="shared" si="31"/>
        <v>3912.544253087111</v>
      </c>
      <c r="W423" s="2">
        <v>0</v>
      </c>
      <c r="X423" s="2">
        <v>0</v>
      </c>
      <c r="Y423" s="2"/>
      <c r="Z423" s="2">
        <v>0</v>
      </c>
    </row>
    <row r="424" spans="1:26">
      <c r="A424" s="2">
        <v>20</v>
      </c>
      <c r="B424" s="2">
        <v>0.95799999999999996</v>
      </c>
      <c r="C424" s="5">
        <f t="shared" si="20"/>
        <v>4.2000000000000037E-2</v>
      </c>
      <c r="D424" s="2" t="s">
        <v>745</v>
      </c>
      <c r="E424" s="2">
        <v>386.94901523996401</v>
      </c>
      <c r="F424" s="2">
        <v>379.05264090616197</v>
      </c>
      <c r="G424" s="2">
        <v>149738.70389099009</v>
      </c>
      <c r="H424" s="2">
        <f t="shared" si="21"/>
        <v>9.1634958121867385</v>
      </c>
      <c r="I424" s="2">
        <f t="shared" si="22"/>
        <v>386.58620429106236</v>
      </c>
      <c r="J424" s="2">
        <f t="shared" si="23"/>
        <v>387.31182618886567</v>
      </c>
      <c r="K424" s="2">
        <f t="shared" si="24"/>
        <v>377.86763526169636</v>
      </c>
      <c r="L424" s="2">
        <f t="shared" si="25"/>
        <v>396.03039521823166</v>
      </c>
      <c r="M424" s="2">
        <v>271.42857142857144</v>
      </c>
      <c r="N424" s="2">
        <v>78269.71428571429</v>
      </c>
      <c r="O424" s="2">
        <f t="shared" ref="O424:O440" si="32">N424-M424*M424</f>
        <v>4596.2448979591718</v>
      </c>
      <c r="P424" s="2">
        <f t="shared" ref="P424:P440" si="33">M424-2.68*SQRT(O424)/SQRT(500)</f>
        <v>263.30304752483431</v>
      </c>
      <c r="Q424" s="2">
        <f t="shared" ref="Q424:Q440" si="34">M424+2.68*SQRT(O424)/SQRT(500)</f>
        <v>279.55409533230858</v>
      </c>
      <c r="R424" s="2">
        <v>5358.2380952380954</v>
      </c>
      <c r="S424" s="2">
        <v>30375288.80952381</v>
      </c>
      <c r="T424" s="2">
        <f t="shared" si="29"/>
        <v>1664573.3242630363</v>
      </c>
      <c r="U424" s="2">
        <f t="shared" si="30"/>
        <v>5203.6054244069492</v>
      </c>
      <c r="V424" s="2">
        <f t="shared" si="31"/>
        <v>5512.8707660692417</v>
      </c>
      <c r="W424" s="2">
        <v>0</v>
      </c>
      <c r="X424" s="2">
        <v>0</v>
      </c>
      <c r="Y424" s="2"/>
      <c r="Z424" s="2">
        <v>0</v>
      </c>
    </row>
    <row r="425" spans="1:26">
      <c r="A425" s="2">
        <v>25</v>
      </c>
      <c r="B425" s="2">
        <v>0.88400000000000001</v>
      </c>
      <c r="C425" s="5">
        <f t="shared" si="20"/>
        <v>0.11599999999999999</v>
      </c>
      <c r="D425" s="2" t="s">
        <v>746</v>
      </c>
      <c r="E425" s="2">
        <v>386.76683059587924</v>
      </c>
      <c r="F425" s="2">
        <v>378.38563993090349</v>
      </c>
      <c r="G425" s="2">
        <v>149596.2161288955</v>
      </c>
      <c r="H425" s="2">
        <f t="shared" si="21"/>
        <v>7.6348797139362432</v>
      </c>
      <c r="I425" s="2">
        <f t="shared" si="22"/>
        <v>386.43566066953514</v>
      </c>
      <c r="J425" s="2">
        <f t="shared" si="23"/>
        <v>387.09800052222334</v>
      </c>
      <c r="K425" s="2">
        <f t="shared" si="24"/>
        <v>378.47744476667413</v>
      </c>
      <c r="L425" s="2">
        <f t="shared" si="25"/>
        <v>395.05621642508436</v>
      </c>
      <c r="M425" s="2">
        <v>340.0344827586207</v>
      </c>
      <c r="N425" s="2">
        <v>120568.3448275862</v>
      </c>
      <c r="O425" s="2">
        <f t="shared" si="32"/>
        <v>4944.8953626634902</v>
      </c>
      <c r="P425" s="2">
        <f t="shared" si="33"/>
        <v>331.60640866630348</v>
      </c>
      <c r="Q425" s="2">
        <f t="shared" si="34"/>
        <v>348.46255685093791</v>
      </c>
      <c r="R425" s="2">
        <v>8391.0689655172409</v>
      </c>
      <c r="S425" s="2">
        <v>73142741.275862068</v>
      </c>
      <c r="T425" s="2">
        <f t="shared" si="29"/>
        <v>2732702.8917954862</v>
      </c>
      <c r="U425" s="2">
        <f t="shared" si="30"/>
        <v>8192.9408996102029</v>
      </c>
      <c r="V425" s="2">
        <f t="shared" si="31"/>
        <v>8589.197031424279</v>
      </c>
      <c r="W425" s="2">
        <v>0</v>
      </c>
      <c r="X425" s="2">
        <v>0</v>
      </c>
      <c r="Y425" s="2"/>
      <c r="Z425" s="2">
        <v>0</v>
      </c>
    </row>
    <row r="426" spans="1:26">
      <c r="A426" s="2">
        <v>30</v>
      </c>
      <c r="B426" s="2">
        <v>0.72799999999999998</v>
      </c>
      <c r="C426" s="5">
        <f t="shared" si="20"/>
        <v>0.27200000000000002</v>
      </c>
      <c r="D426" s="2" t="s">
        <v>747</v>
      </c>
      <c r="E426" s="2">
        <v>386.43824986745852</v>
      </c>
      <c r="F426" s="2">
        <v>364.92004211695729</v>
      </c>
      <c r="G426" s="2">
        <v>149348.06584061959</v>
      </c>
      <c r="H426" s="2">
        <f t="shared" si="21"/>
        <v>13.544879995286465</v>
      </c>
      <c r="I426" s="2">
        <f t="shared" si="22"/>
        <v>385.99714954762607</v>
      </c>
      <c r="J426" s="2">
        <f t="shared" si="23"/>
        <v>386.87935018729098</v>
      </c>
      <c r="K426" s="2">
        <f t="shared" si="24"/>
        <v>375.39723904608996</v>
      </c>
      <c r="L426" s="2">
        <f t="shared" si="25"/>
        <v>397.47926068882708</v>
      </c>
      <c r="M426" s="2">
        <v>356.03676470588238</v>
      </c>
      <c r="N426" s="2">
        <v>135502.21323529413</v>
      </c>
      <c r="O426" s="2">
        <f t="shared" si="32"/>
        <v>8740.0354130622727</v>
      </c>
      <c r="P426" s="2">
        <f t="shared" si="33"/>
        <v>344.83190590705959</v>
      </c>
      <c r="Q426" s="2">
        <f t="shared" si="34"/>
        <v>367.24162350470516</v>
      </c>
      <c r="R426" s="2">
        <v>10549.867647058823</v>
      </c>
      <c r="S426" s="2">
        <v>118308212.61764705</v>
      </c>
      <c r="T426" s="2">
        <f t="shared" si="29"/>
        <v>7008505.247188583</v>
      </c>
      <c r="U426" s="2">
        <f t="shared" si="30"/>
        <v>10232.573184178025</v>
      </c>
      <c r="V426" s="2">
        <f t="shared" si="31"/>
        <v>10867.162109939622</v>
      </c>
      <c r="W426" s="2">
        <v>0</v>
      </c>
      <c r="X426" s="2">
        <v>0</v>
      </c>
      <c r="Y426" s="2"/>
      <c r="Z426" s="2">
        <v>0</v>
      </c>
    </row>
    <row r="427" spans="1:26">
      <c r="A427" s="2">
        <v>35</v>
      </c>
      <c r="B427" s="2">
        <v>0.60599999999999998</v>
      </c>
      <c r="C427" s="5">
        <f t="shared" si="20"/>
        <v>0.39400000000000002</v>
      </c>
      <c r="D427" s="2" t="s">
        <v>748</v>
      </c>
      <c r="E427" s="2">
        <v>386.69332269931016</v>
      </c>
      <c r="F427" s="2">
        <v>375.28653434831796</v>
      </c>
      <c r="G427" s="2">
        <v>149541.1039148597</v>
      </c>
      <c r="H427" s="2">
        <f t="shared" si="21"/>
        <v>9.3780946268816479</v>
      </c>
      <c r="I427" s="2">
        <f t="shared" si="22"/>
        <v>386.32628802288809</v>
      </c>
      <c r="J427" s="2">
        <f t="shared" si="23"/>
        <v>387.06035737573222</v>
      </c>
      <c r="K427" s="2">
        <f t="shared" si="24"/>
        <v>377.50622023760144</v>
      </c>
      <c r="L427" s="2">
        <f t="shared" si="25"/>
        <v>395.88042516101888</v>
      </c>
      <c r="M427" s="2">
        <v>367.39086294416245</v>
      </c>
      <c r="N427" s="2">
        <v>143302.60913705584</v>
      </c>
      <c r="O427" s="2">
        <f t="shared" si="32"/>
        <v>8326.562962199474</v>
      </c>
      <c r="P427" s="2">
        <f t="shared" si="33"/>
        <v>356.45425416267068</v>
      </c>
      <c r="Q427" s="2">
        <f t="shared" si="34"/>
        <v>378.32747172565422</v>
      </c>
      <c r="R427" s="2">
        <v>12730.253807106599</v>
      </c>
      <c r="S427" s="2">
        <v>171245464.52791879</v>
      </c>
      <c r="T427" s="2">
        <f t="shared" si="29"/>
        <v>9186102.5345667303</v>
      </c>
      <c r="U427" s="2">
        <f t="shared" si="30"/>
        <v>12366.995599093972</v>
      </c>
      <c r="V427" s="2">
        <f t="shared" si="31"/>
        <v>13093.512015119226</v>
      </c>
      <c r="W427" s="2">
        <v>0</v>
      </c>
      <c r="X427" s="2">
        <v>0</v>
      </c>
      <c r="Y427" s="2"/>
      <c r="Z427" s="2">
        <v>0</v>
      </c>
    </row>
    <row r="428" spans="1:26">
      <c r="A428" s="2">
        <v>40</v>
      </c>
      <c r="B428" s="2">
        <v>0.442</v>
      </c>
      <c r="C428" s="5">
        <f t="shared" si="20"/>
        <v>0.55800000000000005</v>
      </c>
      <c r="D428" s="2" t="s">
        <v>749</v>
      </c>
      <c r="E428" s="2">
        <v>386.09945515427916</v>
      </c>
      <c r="F428" s="2">
        <v>349.92191562897142</v>
      </c>
      <c r="G428" s="2">
        <v>149095.22287981314</v>
      </c>
      <c r="H428" s="2">
        <f t="shared" si="21"/>
        <v>22.433609381929273</v>
      </c>
      <c r="I428" s="2">
        <f t="shared" si="22"/>
        <v>385.53178067709217</v>
      </c>
      <c r="J428" s="2">
        <f t="shared" si="23"/>
        <v>386.66712963146614</v>
      </c>
      <c r="K428" s="2">
        <f t="shared" si="24"/>
        <v>371.8902157503785</v>
      </c>
      <c r="L428" s="2">
        <f t="shared" si="25"/>
        <v>400.30869455817981</v>
      </c>
      <c r="M428" s="2">
        <v>380.22939068100357</v>
      </c>
      <c r="N428" s="2">
        <v>153553.7634408602</v>
      </c>
      <c r="O428" s="2">
        <f t="shared" si="32"/>
        <v>8979.3739032129524</v>
      </c>
      <c r="P428" s="2">
        <f t="shared" si="33"/>
        <v>368.87215024836001</v>
      </c>
      <c r="Q428" s="2">
        <f t="shared" si="34"/>
        <v>391.58663111364712</v>
      </c>
      <c r="R428" s="2">
        <v>15108.964157706094</v>
      </c>
      <c r="S428" s="2">
        <v>241325181.17921147</v>
      </c>
      <c r="T428" s="2">
        <f t="shared" si="29"/>
        <v>13044383.260364056</v>
      </c>
      <c r="U428" s="2">
        <f t="shared" si="30"/>
        <v>14676.090092118333</v>
      </c>
      <c r="V428" s="2">
        <f t="shared" si="31"/>
        <v>15541.838223293855</v>
      </c>
      <c r="W428" s="2">
        <v>0</v>
      </c>
      <c r="X428" s="2">
        <v>0</v>
      </c>
      <c r="Y428" s="2"/>
      <c r="Z428" s="2">
        <v>0</v>
      </c>
    </row>
    <row r="429" spans="1:26">
      <c r="A429" s="2">
        <v>45</v>
      </c>
      <c r="B429" s="2">
        <v>0.34200000000000003</v>
      </c>
      <c r="C429" s="5">
        <f t="shared" si="20"/>
        <v>0.65799999999999992</v>
      </c>
      <c r="D429" s="2" t="s">
        <v>750</v>
      </c>
      <c r="E429" s="2">
        <v>386.02868756712911</v>
      </c>
      <c r="F429" s="2">
        <v>363.46775150602144</v>
      </c>
      <c r="G429" s="2">
        <v>149036.1531473583</v>
      </c>
      <c r="H429" s="2">
        <f t="shared" si="21"/>
        <v>18.005522558116354</v>
      </c>
      <c r="I429" s="2">
        <f t="shared" si="22"/>
        <v>385.52011532010533</v>
      </c>
      <c r="J429" s="2">
        <f t="shared" si="23"/>
        <v>386.53725981415289</v>
      </c>
      <c r="K429" s="2">
        <f t="shared" si="24"/>
        <v>373.298813136364</v>
      </c>
      <c r="L429" s="2">
        <f t="shared" si="25"/>
        <v>398.75856199789422</v>
      </c>
      <c r="M429" s="2">
        <v>389.49848024316111</v>
      </c>
      <c r="N429" s="2">
        <v>161862.97568389057</v>
      </c>
      <c r="O429" s="2">
        <f t="shared" si="32"/>
        <v>10153.909572158416</v>
      </c>
      <c r="P429" s="2">
        <f t="shared" si="33"/>
        <v>377.42127525930243</v>
      </c>
      <c r="Q429" s="2">
        <f t="shared" si="34"/>
        <v>401.57568522701979</v>
      </c>
      <c r="R429" s="2">
        <v>17458.772036474165</v>
      </c>
      <c r="S429" s="2">
        <v>324544587.45896655</v>
      </c>
      <c r="T429" s="2">
        <f t="shared" si="29"/>
        <v>19735866.437394261</v>
      </c>
      <c r="U429" s="2">
        <f t="shared" si="30"/>
        <v>16926.323189917162</v>
      </c>
      <c r="V429" s="2">
        <f t="shared" si="31"/>
        <v>17991.220883031168</v>
      </c>
      <c r="W429" s="2">
        <v>0</v>
      </c>
      <c r="X429" s="2">
        <v>0</v>
      </c>
      <c r="Y429" s="2"/>
      <c r="Z429" s="2">
        <v>0</v>
      </c>
    </row>
    <row r="430" spans="1:26">
      <c r="A430" s="2">
        <v>50</v>
      </c>
      <c r="B430" s="2">
        <v>0.25</v>
      </c>
      <c r="C430" s="5">
        <f t="shared" si="20"/>
        <v>0.75</v>
      </c>
      <c r="D430" s="2" t="s">
        <v>751</v>
      </c>
      <c r="E430" s="2">
        <v>386.18628885297795</v>
      </c>
      <c r="F430" s="2">
        <v>367.30348104830654</v>
      </c>
      <c r="G430" s="2">
        <v>149154.95237751477</v>
      </c>
      <c r="H430" s="2">
        <f t="shared" si="21"/>
        <v>15.102679479052313</v>
      </c>
      <c r="I430" s="2">
        <f t="shared" si="22"/>
        <v>385.72051318789801</v>
      </c>
      <c r="J430" s="2">
        <f t="shared" si="23"/>
        <v>386.6520645180579</v>
      </c>
      <c r="K430" s="2">
        <f t="shared" si="24"/>
        <v>374.5276390464407</v>
      </c>
      <c r="L430" s="2">
        <f t="shared" si="25"/>
        <v>397.84493865951521</v>
      </c>
      <c r="M430" s="2">
        <v>391.49066666666664</v>
      </c>
      <c r="N430" s="2">
        <v>164816.37066666665</v>
      </c>
      <c r="O430" s="2">
        <f t="shared" si="32"/>
        <v>11551.428579555562</v>
      </c>
      <c r="P430" s="2">
        <f t="shared" si="33"/>
        <v>378.60913099503182</v>
      </c>
      <c r="Q430" s="2">
        <f t="shared" si="34"/>
        <v>404.37220233830146</v>
      </c>
      <c r="R430" s="2">
        <v>19493.144</v>
      </c>
      <c r="S430" s="2">
        <v>407263493.37333333</v>
      </c>
      <c r="T430" s="2">
        <f t="shared" si="29"/>
        <v>27280830.368597329</v>
      </c>
      <c r="U430" s="2">
        <f t="shared" si="30"/>
        <v>18867.137872171505</v>
      </c>
      <c r="V430" s="2">
        <f t="shared" si="31"/>
        <v>20119.150127828496</v>
      </c>
      <c r="W430" s="2">
        <v>0</v>
      </c>
      <c r="X430" s="2">
        <v>0</v>
      </c>
      <c r="Y430" s="2"/>
      <c r="Z430" s="2">
        <v>0</v>
      </c>
    </row>
    <row r="431" spans="1:26">
      <c r="A431" s="2">
        <v>55</v>
      </c>
      <c r="B431" s="2">
        <v>0.17399999999999999</v>
      </c>
      <c r="C431" s="5">
        <f t="shared" si="20"/>
        <v>0.82600000000000007</v>
      </c>
      <c r="D431" s="2" t="s">
        <v>752</v>
      </c>
      <c r="E431" s="2">
        <v>385.95972344580679</v>
      </c>
      <c r="F431" s="2">
        <v>362.6284712831968</v>
      </c>
      <c r="G431" s="2">
        <v>148981.89793287381</v>
      </c>
      <c r="H431" s="2">
        <f t="shared" si="21"/>
        <v>16.989810510160169</v>
      </c>
      <c r="I431" s="2">
        <f t="shared" si="22"/>
        <v>385.46570398261088</v>
      </c>
      <c r="J431" s="2">
        <f t="shared" si="23"/>
        <v>386.4537429090027</v>
      </c>
      <c r="K431" s="2">
        <f t="shared" si="24"/>
        <v>373.59411409602376</v>
      </c>
      <c r="L431" s="2">
        <f t="shared" si="25"/>
        <v>398.32533279558982</v>
      </c>
      <c r="M431" s="2">
        <v>392.02905569007299</v>
      </c>
      <c r="N431" s="2">
        <v>185274.64406779662</v>
      </c>
      <c r="O431" s="2">
        <f t="shared" si="32"/>
        <v>31587.863562546263</v>
      </c>
      <c r="P431" s="2">
        <f t="shared" si="33"/>
        <v>370.72756882874648</v>
      </c>
      <c r="Q431" s="2">
        <f t="shared" si="34"/>
        <v>413.3305425513995</v>
      </c>
      <c r="R431" s="2">
        <v>22672.22033898305</v>
      </c>
      <c r="S431" s="2">
        <v>553737954.61743343</v>
      </c>
      <c r="T431" s="2">
        <f t="shared" si="29"/>
        <v>39708379.518036723</v>
      </c>
      <c r="U431" s="2">
        <f t="shared" si="30"/>
        <v>21916.970095619505</v>
      </c>
      <c r="V431" s="2">
        <f t="shared" si="31"/>
        <v>23427.470582346596</v>
      </c>
      <c r="W431" s="2">
        <v>0</v>
      </c>
      <c r="X431" s="2">
        <v>0</v>
      </c>
      <c r="Y431" s="2"/>
      <c r="Z431" s="2">
        <v>0</v>
      </c>
    </row>
    <row r="432" spans="1:26">
      <c r="A432" s="2">
        <v>60</v>
      </c>
      <c r="B432" s="2">
        <v>0.126</v>
      </c>
      <c r="C432" s="5">
        <f t="shared" si="20"/>
        <v>0.874</v>
      </c>
      <c r="D432" s="2" t="s">
        <v>753</v>
      </c>
      <c r="E432" s="2">
        <v>385.67215981496616</v>
      </c>
      <c r="F432" s="2">
        <v>367.29820767156809</v>
      </c>
      <c r="G432" s="2">
        <v>148759.74755324528</v>
      </c>
      <c r="H432" s="2">
        <f t="shared" si="21"/>
        <v>16.73269690448069</v>
      </c>
      <c r="I432" s="2">
        <f t="shared" si="22"/>
        <v>385.18189269951432</v>
      </c>
      <c r="J432" s="2">
        <f t="shared" si="23"/>
        <v>386.16242693041801</v>
      </c>
      <c r="K432" s="2">
        <f t="shared" si="24"/>
        <v>373.4004740244838</v>
      </c>
      <c r="L432" s="2">
        <f t="shared" si="25"/>
        <v>397.94384560544853</v>
      </c>
      <c r="M432" s="2">
        <v>391.77116704805491</v>
      </c>
      <c r="N432" s="2">
        <v>166571.83066361555</v>
      </c>
      <c r="O432" s="2">
        <f t="shared" si="32"/>
        <v>13087.183333420602</v>
      </c>
      <c r="P432" s="2">
        <f t="shared" si="33"/>
        <v>378.0600485251947</v>
      </c>
      <c r="Q432" s="2">
        <f t="shared" si="34"/>
        <v>405.48228557091511</v>
      </c>
      <c r="R432" s="2">
        <v>23436.686498855834</v>
      </c>
      <c r="S432" s="2">
        <v>594246044.24256289</v>
      </c>
      <c r="T432" s="2">
        <f t="shared" si="29"/>
        <v>44967770.196911573</v>
      </c>
      <c r="U432" s="2">
        <f t="shared" si="30"/>
        <v>22632.974470001845</v>
      </c>
      <c r="V432" s="2">
        <f t="shared" si="31"/>
        <v>24240.398527709822</v>
      </c>
      <c r="W432" s="2">
        <v>0</v>
      </c>
      <c r="X432" s="2">
        <v>0</v>
      </c>
      <c r="Y432" s="2"/>
      <c r="Z432" s="2">
        <v>0</v>
      </c>
    </row>
    <row r="433" spans="1:26">
      <c r="A433" s="2">
        <v>65</v>
      </c>
      <c r="B433" s="2">
        <v>8.7999999999999995E-2</v>
      </c>
      <c r="C433" s="5">
        <f t="shared" si="20"/>
        <v>0.91200000000000003</v>
      </c>
      <c r="D433" s="2" t="s">
        <v>754</v>
      </c>
      <c r="E433" s="2">
        <v>385.7561746761728</v>
      </c>
      <c r="F433" s="2">
        <v>364.98083225567791</v>
      </c>
      <c r="G433" s="2">
        <v>148824.01393260408</v>
      </c>
      <c r="H433" s="2">
        <f t="shared" si="21"/>
        <v>16.187631810142193</v>
      </c>
      <c r="I433" s="2">
        <f t="shared" si="22"/>
        <v>385.27395885993872</v>
      </c>
      <c r="J433" s="2">
        <f t="shared" si="23"/>
        <v>386.23839049240689</v>
      </c>
      <c r="K433" s="2">
        <f t="shared" si="24"/>
        <v>373.68601782999718</v>
      </c>
      <c r="L433" s="2">
        <f t="shared" si="25"/>
        <v>397.82633152234843</v>
      </c>
      <c r="M433" s="2">
        <v>395.5</v>
      </c>
      <c r="N433" s="2">
        <v>169523.00438596492</v>
      </c>
      <c r="O433" s="2">
        <f t="shared" si="32"/>
        <v>13102.754385964916</v>
      </c>
      <c r="P433" s="2">
        <f t="shared" si="33"/>
        <v>381.7807271984442</v>
      </c>
      <c r="Q433" s="2">
        <f t="shared" si="34"/>
        <v>409.2192728015558</v>
      </c>
      <c r="R433" s="2">
        <v>25674.449561403508</v>
      </c>
      <c r="S433" s="2">
        <v>713629728.9188596</v>
      </c>
      <c r="T433" s="2">
        <f t="shared" si="29"/>
        <v>54452368.637806773</v>
      </c>
      <c r="U433" s="2">
        <f t="shared" si="30"/>
        <v>24790.030325402637</v>
      </c>
      <c r="V433" s="2">
        <f t="shared" si="31"/>
        <v>26558.868797404379</v>
      </c>
      <c r="W433" s="2">
        <v>0</v>
      </c>
      <c r="X433" s="2">
        <v>0</v>
      </c>
      <c r="Y433" s="2"/>
      <c r="Z433" s="2">
        <v>0</v>
      </c>
    </row>
    <row r="434" spans="1:26">
      <c r="A434" s="2">
        <v>70</v>
      </c>
      <c r="B434" s="2">
        <v>8.5999999999999993E-2</v>
      </c>
      <c r="C434" s="5">
        <f t="shared" si="20"/>
        <v>0.91400000000000003</v>
      </c>
      <c r="D434" s="2" t="s">
        <v>755</v>
      </c>
      <c r="E434" s="2">
        <v>385.61007315393033</v>
      </c>
      <c r="F434" s="2">
        <v>356.19525958226035</v>
      </c>
      <c r="G434" s="2">
        <v>148715.74211072322</v>
      </c>
      <c r="H434" s="2">
        <f t="shared" si="21"/>
        <v>20.6135929437296</v>
      </c>
      <c r="I434" s="2">
        <f t="shared" si="22"/>
        <v>385.06591312239726</v>
      </c>
      <c r="J434" s="2">
        <f t="shared" si="23"/>
        <v>386.1542331854634</v>
      </c>
      <c r="K434" s="2">
        <f t="shared" si="24"/>
        <v>371.98941470826162</v>
      </c>
      <c r="L434" s="2">
        <f t="shared" si="25"/>
        <v>399.23073159959904</v>
      </c>
      <c r="M434" s="2">
        <v>404.5207877461707</v>
      </c>
      <c r="N434" s="2">
        <v>179391.81181619255</v>
      </c>
      <c r="O434" s="2">
        <f t="shared" si="32"/>
        <v>15754.744097410061</v>
      </c>
      <c r="P434" s="2">
        <f t="shared" si="33"/>
        <v>389.4770598833544</v>
      </c>
      <c r="Q434" s="2">
        <f t="shared" si="34"/>
        <v>419.56451560898699</v>
      </c>
      <c r="R434" s="2">
        <v>28240.800875273522</v>
      </c>
      <c r="S434" s="2">
        <v>871656173.96936548</v>
      </c>
      <c r="T434" s="2">
        <f t="shared" si="29"/>
        <v>74113339.892515779</v>
      </c>
      <c r="U434" s="2">
        <f t="shared" si="30"/>
        <v>27208.995028765559</v>
      </c>
      <c r="V434" s="2">
        <f t="shared" si="31"/>
        <v>29272.606721781485</v>
      </c>
      <c r="W434" s="2">
        <v>0</v>
      </c>
      <c r="X434" s="2">
        <v>0</v>
      </c>
      <c r="Y434" s="2"/>
      <c r="Z434" s="2">
        <v>0</v>
      </c>
    </row>
    <row r="435" spans="1:26" s="6" customFormat="1">
      <c r="A435" s="6">
        <v>75</v>
      </c>
      <c r="B435" s="6">
        <v>7.3999999999999996E-2</v>
      </c>
      <c r="C435" s="5">
        <f t="shared" si="20"/>
        <v>0.92600000000000005</v>
      </c>
      <c r="D435" s="6" t="s">
        <v>756</v>
      </c>
      <c r="E435" s="6">
        <v>385.13812392495538</v>
      </c>
      <c r="F435" s="6">
        <v>362.48628177118712</v>
      </c>
      <c r="G435" s="6">
        <v>148352.30597480625</v>
      </c>
      <c r="H435" s="6">
        <f t="shared" si="21"/>
        <v>20.931474371958757</v>
      </c>
      <c r="I435" s="6">
        <f t="shared" si="22"/>
        <v>384.58978420994441</v>
      </c>
      <c r="J435" s="6">
        <f t="shared" si="23"/>
        <v>385.68646363996635</v>
      </c>
      <c r="K435" s="6">
        <f t="shared" si="24"/>
        <v>371.41284544517111</v>
      </c>
      <c r="L435" s="6">
        <f t="shared" si="25"/>
        <v>398.86340240473965</v>
      </c>
      <c r="M435" s="6">
        <v>401.6501079913607</v>
      </c>
      <c r="N435" s="6">
        <v>175560.01295896329</v>
      </c>
      <c r="O435" s="6">
        <f t="shared" si="32"/>
        <v>14237.203709491587</v>
      </c>
      <c r="P435" s="6">
        <f t="shared" si="33"/>
        <v>387.3492484421551</v>
      </c>
      <c r="Q435" s="6">
        <f t="shared" si="34"/>
        <v>415.9509675405663</v>
      </c>
      <c r="R435" s="6">
        <v>30080.317494600433</v>
      </c>
      <c r="S435" s="6">
        <v>973117237.43196547</v>
      </c>
      <c r="T435" s="6">
        <f t="shared" si="29"/>
        <v>68291736.856000662</v>
      </c>
      <c r="U435" s="6">
        <f t="shared" si="30"/>
        <v>29089.864496427839</v>
      </c>
      <c r="V435" s="6">
        <f t="shared" si="31"/>
        <v>31070.770492773026</v>
      </c>
      <c r="W435" s="6">
        <v>0</v>
      </c>
      <c r="X435" s="6">
        <v>0</v>
      </c>
      <c r="Z435" s="6">
        <v>0</v>
      </c>
    </row>
    <row r="436" spans="1:26">
      <c r="A436" s="2">
        <v>80</v>
      </c>
      <c r="B436" s="2">
        <v>5.6000000000000001E-2</v>
      </c>
      <c r="C436" s="5">
        <f t="shared" si="20"/>
        <v>0.94399999999999995</v>
      </c>
      <c r="D436" s="2" t="s">
        <v>757</v>
      </c>
      <c r="E436" s="2">
        <v>385.73664881324191</v>
      </c>
      <c r="F436" s="2">
        <v>366.6463807444693</v>
      </c>
      <c r="G436" s="2">
        <v>148807.70012734667</v>
      </c>
      <c r="H436" s="2">
        <f t="shared" ref="H436:H440" si="35">G436-E436*E436</f>
        <v>14.937889676337363</v>
      </c>
      <c r="I436" s="2">
        <f t="shared" ref="I436:I440" si="36">E436-2.68*SQRT(H436)/SQRT(500)</f>
        <v>385.2734212259561</v>
      </c>
      <c r="J436" s="2">
        <f t="shared" ref="J436:J440" si="37">E436+2.68*SQRT(H436)/SQRT(500)</f>
        <v>386.19987640052773</v>
      </c>
      <c r="K436" s="2">
        <f t="shared" si="24"/>
        <v>374.14177895252175</v>
      </c>
      <c r="L436" s="2">
        <f t="shared" si="25"/>
        <v>397.33151867396208</v>
      </c>
      <c r="M436" s="2">
        <v>404.18220338983053</v>
      </c>
      <c r="N436" s="2">
        <v>177299.63135593222</v>
      </c>
      <c r="O436" s="2">
        <f t="shared" si="32"/>
        <v>13936.37781887388</v>
      </c>
      <c r="P436" s="2">
        <f t="shared" si="33"/>
        <v>390.03323593306681</v>
      </c>
      <c r="Q436" s="2">
        <f t="shared" si="34"/>
        <v>418.33117084659426</v>
      </c>
      <c r="R436" s="2">
        <v>32293.805084745763</v>
      </c>
      <c r="S436" s="2">
        <v>1120851920.0508475</v>
      </c>
      <c r="T436" s="2">
        <f t="shared" ref="T436:T438" si="38">S436-R436*R436</f>
        <v>77962073.199296236</v>
      </c>
      <c r="U436" s="2">
        <f t="shared" ref="U436:U439" si="39">R436-2.68*SQRT(T436)/SQRT(500)</f>
        <v>31235.547276320402</v>
      </c>
      <c r="V436" s="2">
        <f t="shared" ref="V436:V440" si="40">R436+2.68*SQRT(T436)/SQRT(500)</f>
        <v>33352.062893171125</v>
      </c>
      <c r="W436" s="2">
        <v>0</v>
      </c>
      <c r="X436" s="2">
        <v>0</v>
      </c>
    </row>
    <row r="437" spans="1:26">
      <c r="A437" s="2">
        <v>85</v>
      </c>
      <c r="B437" s="2">
        <v>2.5999999999999999E-2</v>
      </c>
      <c r="C437" s="5">
        <f t="shared" si="20"/>
        <v>0.97399999999999998</v>
      </c>
      <c r="D437" s="2" t="s">
        <v>758</v>
      </c>
      <c r="E437" s="2">
        <v>385.28304971474313</v>
      </c>
      <c r="F437" s="2">
        <v>360.48998502811418</v>
      </c>
      <c r="G437" s="2">
        <v>148463.68427887119</v>
      </c>
      <c r="H437" s="2">
        <f t="shared" si="35"/>
        <v>20.655881377955666</v>
      </c>
      <c r="I437" s="2">
        <f t="shared" si="36"/>
        <v>384.73833180167429</v>
      </c>
      <c r="J437" s="2">
        <f t="shared" si="37"/>
        <v>385.82776762781197</v>
      </c>
      <c r="K437" s="2">
        <f t="shared" si="24"/>
        <v>371.64842715298511</v>
      </c>
      <c r="L437" s="2">
        <f t="shared" si="25"/>
        <v>398.91767227650115</v>
      </c>
      <c r="M437" s="2">
        <v>407.90965092402462</v>
      </c>
      <c r="N437" s="2">
        <v>181852.90349075975</v>
      </c>
      <c r="O437" s="2">
        <f t="shared" si="32"/>
        <v>15462.620173800125</v>
      </c>
      <c r="P437" s="2">
        <f t="shared" si="33"/>
        <v>393.00604578054998</v>
      </c>
      <c r="Q437" s="2">
        <f t="shared" si="34"/>
        <v>422.81325606749925</v>
      </c>
      <c r="R437" s="2">
        <v>34642.433264887062</v>
      </c>
      <c r="S437" s="2">
        <v>1301461574.0390143</v>
      </c>
      <c r="T437" s="2">
        <f t="shared" si="38"/>
        <v>101363391.52686071</v>
      </c>
      <c r="U437" s="2">
        <f t="shared" si="39"/>
        <v>33435.75814431606</v>
      </c>
      <c r="V437" s="2">
        <f t="shared" si="40"/>
        <v>35849.108385458065</v>
      </c>
      <c r="W437" s="2">
        <v>0</v>
      </c>
      <c r="X437" s="2">
        <v>0</v>
      </c>
    </row>
    <row r="438" spans="1:26">
      <c r="A438" s="2">
        <v>90</v>
      </c>
      <c r="B438" s="2">
        <v>2.1999999999999999E-2</v>
      </c>
      <c r="C438" s="5">
        <f t="shared" si="20"/>
        <v>0.97799999999999998</v>
      </c>
      <c r="D438" s="2" t="s">
        <v>759</v>
      </c>
      <c r="E438" s="2">
        <v>385.20894273770375</v>
      </c>
      <c r="F438" s="2">
        <v>364.86876712143481</v>
      </c>
      <c r="G438" s="2">
        <v>148406.13268520584</v>
      </c>
      <c r="H438" s="2">
        <f t="shared" si="35"/>
        <v>20.203120106307324</v>
      </c>
      <c r="I438" s="2">
        <f t="shared" si="36"/>
        <v>384.6702278040857</v>
      </c>
      <c r="J438" s="2">
        <f t="shared" si="37"/>
        <v>385.7476576713218</v>
      </c>
      <c r="K438" s="2">
        <f t="shared" si="24"/>
        <v>371.72457842355215</v>
      </c>
      <c r="L438" s="2">
        <f t="shared" si="25"/>
        <v>398.69330705185536</v>
      </c>
      <c r="M438" s="2">
        <v>403.754601226994</v>
      </c>
      <c r="N438" s="2">
        <v>171710.34355828221</v>
      </c>
      <c r="O438" s="2">
        <f t="shared" si="32"/>
        <v>8692.5655463132716</v>
      </c>
      <c r="P438" s="2">
        <f t="shared" si="33"/>
        <v>392.58021240434778</v>
      </c>
      <c r="Q438" s="2">
        <f t="shared" si="34"/>
        <v>414.92899004964022</v>
      </c>
      <c r="R438" s="2">
        <v>35790.341513292435</v>
      </c>
      <c r="S438" s="2">
        <v>1354759376.807771</v>
      </c>
      <c r="T438" s="2">
        <f t="shared" si="38"/>
        <v>73810831.169667244</v>
      </c>
      <c r="U438" s="2">
        <f t="shared" si="39"/>
        <v>34760.643583030345</v>
      </c>
      <c r="V438" s="2">
        <f t="shared" si="40"/>
        <v>36820.039443554524</v>
      </c>
      <c r="W438" s="2">
        <v>0</v>
      </c>
      <c r="X438" s="2">
        <v>0</v>
      </c>
    </row>
    <row r="439" spans="1:26">
      <c r="A439" s="2">
        <v>95</v>
      </c>
      <c r="B439" s="2">
        <v>0.03</v>
      </c>
      <c r="C439" s="5">
        <f t="shared" si="20"/>
        <v>0.97</v>
      </c>
      <c r="D439" s="2" t="s">
        <v>760</v>
      </c>
      <c r="E439" s="2">
        <v>385.46972533260873</v>
      </c>
      <c r="F439" s="2">
        <v>369.57732775167716</v>
      </c>
      <c r="G439" s="2">
        <v>148604.89359303628</v>
      </c>
      <c r="H439" s="2">
        <f t="shared" si="35"/>
        <v>17.98444503947394</v>
      </c>
      <c r="I439" s="2">
        <f t="shared" si="36"/>
        <v>384.96145084367282</v>
      </c>
      <c r="J439" s="2">
        <f t="shared" si="37"/>
        <v>385.97799982154464</v>
      </c>
      <c r="K439" s="2">
        <f t="shared" si="24"/>
        <v>372.74730396891914</v>
      </c>
      <c r="L439" s="2">
        <f t="shared" si="25"/>
        <v>398.19214669629832</v>
      </c>
      <c r="M439" s="2">
        <v>410.7216494845361</v>
      </c>
      <c r="N439" s="2">
        <v>183907.00618556701</v>
      </c>
      <c r="O439" s="2">
        <f t="shared" si="32"/>
        <v>15214.732830268884</v>
      </c>
      <c r="P439" s="2">
        <f t="shared" si="33"/>
        <v>395.93798978335769</v>
      </c>
      <c r="Q439" s="2">
        <f t="shared" si="34"/>
        <v>425.50530918571451</v>
      </c>
      <c r="R439" s="2">
        <v>38987.573195876292</v>
      </c>
      <c r="S439" s="2">
        <v>1531179259.3257732</v>
      </c>
      <c r="T439" s="2">
        <f>S439-R439*R439</f>
        <v>11148395.621961832</v>
      </c>
      <c r="U439" s="2">
        <f t="shared" si="39"/>
        <v>38587.392644836691</v>
      </c>
      <c r="V439" s="2">
        <f t="shared" si="40"/>
        <v>39387.753746915892</v>
      </c>
      <c r="W439" s="2">
        <v>0</v>
      </c>
      <c r="X439" s="2">
        <v>0</v>
      </c>
    </row>
    <row r="440" spans="1:26">
      <c r="A440" s="2">
        <v>100</v>
      </c>
      <c r="B440" s="2">
        <v>0.01</v>
      </c>
      <c r="C440" s="5">
        <f t="shared" si="20"/>
        <v>0.99</v>
      </c>
      <c r="D440" s="2" t="s">
        <v>761</v>
      </c>
      <c r="E440" s="2">
        <v>385.12799580709981</v>
      </c>
      <c r="F440" s="2">
        <v>352.43191462017882</v>
      </c>
      <c r="G440" s="2">
        <v>148345.99627682823</v>
      </c>
      <c r="H440" s="2">
        <f t="shared" si="35"/>
        <v>22.42312243473134</v>
      </c>
      <c r="I440" s="2">
        <f t="shared" si="36"/>
        <v>384.56045402965043</v>
      </c>
      <c r="J440" s="2">
        <f t="shared" si="37"/>
        <v>385.69553758454919</v>
      </c>
      <c r="K440" s="2">
        <f t="shared" si="24"/>
        <v>370.92207795880216</v>
      </c>
      <c r="L440" s="2">
        <f t="shared" si="25"/>
        <v>399.33391365539745</v>
      </c>
      <c r="M440" s="2">
        <v>405.87676767676766</v>
      </c>
      <c r="N440" s="2">
        <v>180151.02828282828</v>
      </c>
      <c r="O440" s="2">
        <f t="shared" si="32"/>
        <v>15415.077743087459</v>
      </c>
      <c r="P440" s="2">
        <f t="shared" si="33"/>
        <v>390.99609199439681</v>
      </c>
      <c r="Q440" s="2">
        <f t="shared" si="34"/>
        <v>420.75744335913851</v>
      </c>
      <c r="R440" s="2">
        <v>40560.147474747471</v>
      </c>
      <c r="S440" s="2">
        <v>1759285294.8787899</v>
      </c>
      <c r="T440" s="2">
        <f>S440-R440*R440</f>
        <v>114159731.70552611</v>
      </c>
      <c r="U440" s="2">
        <f>R440-2.68*SQRT(T440)/SQRT(500)</f>
        <v>39279.568811016288</v>
      </c>
      <c r="V440" s="2">
        <f t="shared" si="40"/>
        <v>41840.726138478654</v>
      </c>
      <c r="W440" s="2">
        <v>0</v>
      </c>
      <c r="X440" s="2">
        <v>0</v>
      </c>
    </row>
    <row r="441" spans="1:26">
      <c r="O441"/>
      <c r="R441"/>
      <c r="S441" s="2"/>
      <c r="T441" s="2"/>
    </row>
    <row r="442" spans="1:26">
      <c r="A442" s="2" t="s">
        <v>821</v>
      </c>
      <c r="O442"/>
      <c r="R442"/>
      <c r="S442" s="2"/>
      <c r="T442" s="2"/>
    </row>
    <row r="443" spans="1:26">
      <c r="A443" s="2" t="s">
        <v>0</v>
      </c>
      <c r="B443" s="2" t="s">
        <v>1</v>
      </c>
      <c r="C443" s="5" t="s">
        <v>2</v>
      </c>
      <c r="D443" s="2" t="s">
        <v>2</v>
      </c>
      <c r="E443" s="2" t="s">
        <v>35</v>
      </c>
      <c r="F443" s="2" t="s">
        <v>354</v>
      </c>
      <c r="G443" s="2" t="s">
        <v>36</v>
      </c>
      <c r="H443" s="2" t="s">
        <v>37</v>
      </c>
      <c r="M443" s="2" t="s">
        <v>4</v>
      </c>
      <c r="N443" s="2" t="s">
        <v>5</v>
      </c>
      <c r="O443" s="2" t="s">
        <v>6</v>
      </c>
      <c r="R443" s="2" t="s">
        <v>11</v>
      </c>
      <c r="S443" s="2" t="s">
        <v>3</v>
      </c>
      <c r="T443" s="2" t="s">
        <v>355</v>
      </c>
      <c r="W443" s="2" t="s">
        <v>38</v>
      </c>
      <c r="X443" s="2" t="s">
        <v>39</v>
      </c>
      <c r="Y443" s="2" t="s">
        <v>356</v>
      </c>
      <c r="Z443" s="2" t="s">
        <v>7</v>
      </c>
    </row>
    <row r="444" spans="1:26">
      <c r="A444" s="2">
        <v>5</v>
      </c>
      <c r="B444" s="2">
        <v>1</v>
      </c>
      <c r="C444" s="5">
        <f>1-B444</f>
        <v>0</v>
      </c>
      <c r="D444" s="2" t="s">
        <v>79</v>
      </c>
      <c r="E444" s="2">
        <v>0</v>
      </c>
      <c r="F444" s="2">
        <v>1E+17</v>
      </c>
      <c r="G444" s="2">
        <v>0</v>
      </c>
      <c r="H444" s="2">
        <f t="shared" ref="H444:H461" si="41">G444-E444*E444</f>
        <v>0</v>
      </c>
      <c r="I444" s="2">
        <f t="shared" ref="I444:I461" si="42">E444-2.68*SQRT(H444)/SQRT(500)</f>
        <v>0</v>
      </c>
      <c r="J444" s="2">
        <f t="shared" ref="J444:J461" si="43">E444+2.68*SQRT(H444)/SQRT(500)</f>
        <v>0</v>
      </c>
      <c r="K444" s="2">
        <f t="shared" ref="K444:K461" si="44">E444-3*SQRT(H444)</f>
        <v>0</v>
      </c>
      <c r="L444" s="2">
        <f t="shared" ref="L444:L461" si="45">E444+3*SQRT(H444)</f>
        <v>0</v>
      </c>
      <c r="M444" s="2">
        <v>0</v>
      </c>
      <c r="N444" s="2">
        <v>0</v>
      </c>
      <c r="O444" s="2">
        <v>0</v>
      </c>
      <c r="P444" s="2">
        <f t="shared" ref="P444:P461" si="46">M444-2.68*SQRT(O444)/SQRT(500)</f>
        <v>0</v>
      </c>
      <c r="Q444" s="2">
        <f t="shared" ref="Q444:Q461" si="47">M444+2.68*SQRT(O444)/SQRT(500)</f>
        <v>0</v>
      </c>
      <c r="R444" s="2">
        <v>0</v>
      </c>
      <c r="S444" s="2">
        <v>0</v>
      </c>
      <c r="T444" s="2">
        <f t="shared" ref="T444:T461" si="48">S444-R444*R444</f>
        <v>0</v>
      </c>
      <c r="U444" s="2">
        <f t="shared" ref="U444:U461" si="49">R444-2.68*SQRT(T444)/SQRT(500)</f>
        <v>0</v>
      </c>
      <c r="V444" s="2">
        <f t="shared" ref="V444:V461" si="50">R444+2.68*SQRT(T444)/SQRT(500)</f>
        <v>0</v>
      </c>
      <c r="W444" s="2">
        <v>0</v>
      </c>
      <c r="X444" s="2">
        <v>0</v>
      </c>
      <c r="Y444" s="2"/>
      <c r="Z444" s="2">
        <v>0</v>
      </c>
    </row>
    <row r="445" spans="1:26">
      <c r="A445" s="2">
        <v>10</v>
      </c>
      <c r="B445" s="2">
        <v>1</v>
      </c>
      <c r="C445" s="5">
        <f t="shared" ref="C445:C463" si="51">1-B445</f>
        <v>0</v>
      </c>
      <c r="D445" s="2" t="s">
        <v>79</v>
      </c>
      <c r="E445" s="2">
        <v>0</v>
      </c>
      <c r="F445" s="2">
        <v>1E+17</v>
      </c>
      <c r="G445" s="2">
        <v>0</v>
      </c>
      <c r="H445" s="2">
        <f t="shared" si="41"/>
        <v>0</v>
      </c>
      <c r="I445" s="2">
        <f t="shared" si="42"/>
        <v>0</v>
      </c>
      <c r="J445" s="2">
        <f t="shared" si="43"/>
        <v>0</v>
      </c>
      <c r="K445" s="2">
        <f t="shared" si="44"/>
        <v>0</v>
      </c>
      <c r="L445" s="2">
        <f t="shared" si="45"/>
        <v>0</v>
      </c>
      <c r="M445" s="2">
        <v>0</v>
      </c>
      <c r="N445" s="2">
        <v>0</v>
      </c>
      <c r="O445" s="2">
        <v>0</v>
      </c>
      <c r="P445" s="2">
        <f t="shared" si="46"/>
        <v>0</v>
      </c>
      <c r="Q445" s="2">
        <f t="shared" si="47"/>
        <v>0</v>
      </c>
      <c r="R445" s="2">
        <v>0</v>
      </c>
      <c r="S445" s="2">
        <v>0</v>
      </c>
      <c r="T445" s="2">
        <f t="shared" si="48"/>
        <v>0</v>
      </c>
      <c r="U445" s="2">
        <f t="shared" si="49"/>
        <v>0</v>
      </c>
      <c r="V445" s="2">
        <f t="shared" si="50"/>
        <v>0</v>
      </c>
      <c r="W445" s="2">
        <v>0</v>
      </c>
      <c r="X445" s="2">
        <v>0</v>
      </c>
      <c r="Y445" s="2"/>
      <c r="Z445" s="2">
        <v>0</v>
      </c>
    </row>
    <row r="446" spans="1:26">
      <c r="A446" s="2">
        <v>15</v>
      </c>
      <c r="B446" s="2">
        <v>0.98599999999999999</v>
      </c>
      <c r="C446" s="5">
        <f t="shared" si="51"/>
        <v>1.4000000000000012E-2</v>
      </c>
      <c r="D446" s="2" t="s">
        <v>805</v>
      </c>
      <c r="E446" s="2">
        <v>387.04017617417867</v>
      </c>
      <c r="F446" s="2">
        <v>377.94222814232552</v>
      </c>
      <c r="G446" s="2">
        <v>149814.71337085942</v>
      </c>
      <c r="H446" s="2">
        <f t="shared" si="41"/>
        <v>14.61539792016265</v>
      </c>
      <c r="I446" s="2">
        <f t="shared" si="42"/>
        <v>386.58197614357681</v>
      </c>
      <c r="J446" s="2">
        <f t="shared" si="43"/>
        <v>387.49837620478053</v>
      </c>
      <c r="K446" s="2">
        <f t="shared" si="44"/>
        <v>375.57114913255634</v>
      </c>
      <c r="L446" s="2">
        <f t="shared" si="45"/>
        <v>398.50920321580099</v>
      </c>
      <c r="M446" s="2">
        <v>576.85714285714289</v>
      </c>
      <c r="N446" s="2">
        <v>422372.57142857142</v>
      </c>
      <c r="O446" s="2">
        <v>104543.14285714281</v>
      </c>
      <c r="P446" s="2">
        <f t="shared" si="46"/>
        <v>538.10483533211561</v>
      </c>
      <c r="Q446" s="2">
        <f t="shared" si="47"/>
        <v>615.60945038217017</v>
      </c>
      <c r="R446" s="2">
        <v>7992.4285714285716</v>
      </c>
      <c r="S446" s="2">
        <v>79291881.857142851</v>
      </c>
      <c r="T446" s="2">
        <f t="shared" si="48"/>
        <v>15412967.387755096</v>
      </c>
      <c r="U446" s="2">
        <f t="shared" si="49"/>
        <v>7521.8925006203663</v>
      </c>
      <c r="V446" s="2">
        <f t="shared" si="50"/>
        <v>8462.9646422367769</v>
      </c>
      <c r="W446" s="2">
        <v>0.8571428571428571</v>
      </c>
      <c r="X446" s="2">
        <v>1.4285714285714286</v>
      </c>
      <c r="Y446" s="2"/>
      <c r="Z446" s="2">
        <v>0</v>
      </c>
    </row>
    <row r="447" spans="1:26">
      <c r="A447" s="2">
        <v>20</v>
      </c>
      <c r="B447" s="2">
        <v>0.92600000000000005</v>
      </c>
      <c r="C447" s="5">
        <f t="shared" si="51"/>
        <v>7.3999999999999955E-2</v>
      </c>
      <c r="D447" s="2" t="s">
        <v>806</v>
      </c>
      <c r="E447" s="2">
        <v>387.25069278631531</v>
      </c>
      <c r="F447" s="2">
        <v>374.97741111880271</v>
      </c>
      <c r="G447" s="2">
        <v>149972.78123152771</v>
      </c>
      <c r="H447" s="2">
        <f t="shared" si="41"/>
        <v>9.6821680465363897</v>
      </c>
      <c r="I447" s="2">
        <f t="shared" si="42"/>
        <v>386.8777552479059</v>
      </c>
      <c r="J447" s="2">
        <f t="shared" si="43"/>
        <v>387.62363032472473</v>
      </c>
      <c r="K447" s="2">
        <f t="shared" si="44"/>
        <v>377.91583807834974</v>
      </c>
      <c r="L447" s="2">
        <f t="shared" si="45"/>
        <v>396.58554749428089</v>
      </c>
      <c r="M447" s="2">
        <v>438.81081081081084</v>
      </c>
      <c r="N447" s="2">
        <v>243088</v>
      </c>
      <c r="O447" s="2">
        <v>51936.76876876875</v>
      </c>
      <c r="P447" s="2">
        <f t="shared" si="46"/>
        <v>411.49668816318388</v>
      </c>
      <c r="Q447" s="2">
        <f t="shared" si="47"/>
        <v>466.12493345843779</v>
      </c>
      <c r="R447" s="2">
        <v>8316.0270270270266</v>
      </c>
      <c r="S447" s="2">
        <v>84835511.108108103</v>
      </c>
      <c r="T447" s="2">
        <f t="shared" si="48"/>
        <v>15679205.593864143</v>
      </c>
      <c r="U447" s="2">
        <f t="shared" si="49"/>
        <v>7841.4444182909501</v>
      </c>
      <c r="V447" s="2">
        <f t="shared" si="50"/>
        <v>8790.6096357631031</v>
      </c>
      <c r="W447" s="2">
        <v>0.3783783783783784</v>
      </c>
      <c r="X447" s="2">
        <v>0.43243243243243246</v>
      </c>
      <c r="Y447" s="2"/>
      <c r="Z447" s="2">
        <v>0</v>
      </c>
    </row>
    <row r="448" spans="1:26">
      <c r="A448" s="2">
        <v>25</v>
      </c>
      <c r="B448" s="2">
        <v>0.75800000000000001</v>
      </c>
      <c r="C448" s="5">
        <f t="shared" si="51"/>
        <v>0.24199999999999999</v>
      </c>
      <c r="D448" s="2" t="s">
        <v>807</v>
      </c>
      <c r="E448" s="2">
        <v>386.70636879653739</v>
      </c>
      <c r="F448" s="2">
        <v>372.88669065538323</v>
      </c>
      <c r="G448" s="2">
        <v>149554.22766586512</v>
      </c>
      <c r="H448" s="2">
        <f t="shared" si="41"/>
        <v>12.411998061550548</v>
      </c>
      <c r="I448" s="2">
        <f t="shared" si="42"/>
        <v>386.28411784064201</v>
      </c>
      <c r="J448" s="2">
        <f t="shared" si="43"/>
        <v>387.12861975243277</v>
      </c>
      <c r="K448" s="2">
        <f t="shared" si="44"/>
        <v>376.13716908445156</v>
      </c>
      <c r="L448" s="2">
        <f t="shared" si="45"/>
        <v>397.27556850862322</v>
      </c>
      <c r="M448" s="2">
        <v>526.5454545454545</v>
      </c>
      <c r="N448" s="2">
        <v>334225.40495867771</v>
      </c>
      <c r="O448" s="2">
        <v>57450.083333333409</v>
      </c>
      <c r="P448" s="2">
        <f t="shared" si="46"/>
        <v>497.81813380253334</v>
      </c>
      <c r="Q448" s="2">
        <f t="shared" si="47"/>
        <v>555.27277528837567</v>
      </c>
      <c r="R448" s="2">
        <v>12365.504132231405</v>
      </c>
      <c r="S448" s="2">
        <v>179901920.64462811</v>
      </c>
      <c r="T448" s="2">
        <f t="shared" si="48"/>
        <v>26996228.20039618</v>
      </c>
      <c r="U448" s="2">
        <f t="shared" si="49"/>
        <v>11742.771911406875</v>
      </c>
      <c r="V448" s="2">
        <f t="shared" si="50"/>
        <v>12988.236353055934</v>
      </c>
      <c r="W448" s="2">
        <v>0.4049586776859504</v>
      </c>
      <c r="X448" s="2">
        <v>0.4049586776859504</v>
      </c>
      <c r="Y448" s="2"/>
      <c r="Z448" s="2">
        <v>0</v>
      </c>
    </row>
    <row r="449" spans="1:26">
      <c r="A449" s="2">
        <v>30</v>
      </c>
      <c r="B449" s="2">
        <v>0.55400000000000005</v>
      </c>
      <c r="C449" s="5">
        <f t="shared" si="51"/>
        <v>0.44599999999999995</v>
      </c>
      <c r="D449" s="2" t="s">
        <v>808</v>
      </c>
      <c r="E449" s="2">
        <v>386.62482378933993</v>
      </c>
      <c r="F449" s="2">
        <v>373.13072444709098</v>
      </c>
      <c r="G449" s="2">
        <v>149490.24088860609</v>
      </c>
      <c r="H449" s="2">
        <f t="shared" si="41"/>
        <v>11.4865184679511</v>
      </c>
      <c r="I449" s="2">
        <f t="shared" si="42"/>
        <v>386.21861997290239</v>
      </c>
      <c r="J449" s="2">
        <f t="shared" si="43"/>
        <v>387.03102760577747</v>
      </c>
      <c r="K449" s="2">
        <f t="shared" si="44"/>
        <v>376.45729379373336</v>
      </c>
      <c r="L449" s="2">
        <f t="shared" si="45"/>
        <v>396.7923537849465</v>
      </c>
      <c r="M449" s="2">
        <v>555.64573991031386</v>
      </c>
      <c r="N449" s="2">
        <v>377983.71748878923</v>
      </c>
      <c r="O449" s="2">
        <v>69553.427988526688</v>
      </c>
      <c r="P449" s="2">
        <f t="shared" si="46"/>
        <v>524.03686327147102</v>
      </c>
      <c r="Q449" s="2">
        <f t="shared" si="47"/>
        <v>587.25461654915671</v>
      </c>
      <c r="R449" s="2">
        <v>15671.035874439462</v>
      </c>
      <c r="S449" s="2">
        <v>293064520.68609864</v>
      </c>
      <c r="T449" s="2">
        <f t="shared" si="48"/>
        <v>47483155.308130056</v>
      </c>
      <c r="U449" s="2">
        <f t="shared" si="49"/>
        <v>14845.150876773185</v>
      </c>
      <c r="V449" s="2">
        <f t="shared" si="50"/>
        <v>16496.92087210574</v>
      </c>
      <c r="W449" s="2">
        <v>0.3991031390134529</v>
      </c>
      <c r="X449" s="2">
        <v>0.3991031390134529</v>
      </c>
      <c r="Y449" s="2"/>
      <c r="Z449" s="2">
        <v>0</v>
      </c>
    </row>
    <row r="450" spans="1:26">
      <c r="A450" s="2">
        <v>35</v>
      </c>
      <c r="B450" s="2">
        <v>0.44400000000000001</v>
      </c>
      <c r="C450" s="5">
        <f t="shared" si="51"/>
        <v>0.55600000000000005</v>
      </c>
      <c r="D450" s="2" t="s">
        <v>809</v>
      </c>
      <c r="E450" s="2">
        <v>386.50022891356127</v>
      </c>
      <c r="F450" s="2">
        <v>371.67408792671102</v>
      </c>
      <c r="G450" s="2">
        <v>149394.71823815032</v>
      </c>
      <c r="H450" s="2">
        <f t="shared" si="41"/>
        <v>12.291287915053545</v>
      </c>
      <c r="I450" s="2">
        <f t="shared" si="42"/>
        <v>386.08003622842483</v>
      </c>
      <c r="J450" s="2">
        <f t="shared" si="43"/>
        <v>386.92042159869771</v>
      </c>
      <c r="K450" s="2">
        <f t="shared" si="44"/>
        <v>375.98254897759239</v>
      </c>
      <c r="L450" s="2">
        <f t="shared" si="45"/>
        <v>397.01790884953016</v>
      </c>
      <c r="M450" s="2">
        <v>486.14028776978415</v>
      </c>
      <c r="N450" s="2">
        <v>292066.73741007195</v>
      </c>
      <c r="O450" s="2">
        <v>55935.565085837487</v>
      </c>
      <c r="P450" s="2">
        <f t="shared" si="46"/>
        <v>457.79415566423864</v>
      </c>
      <c r="Q450" s="2">
        <f t="shared" si="47"/>
        <v>514.48641987532972</v>
      </c>
      <c r="R450" s="2">
        <v>16230.611510791367</v>
      </c>
      <c r="S450" s="2">
        <v>314193019.13669068</v>
      </c>
      <c r="T450" s="2">
        <f t="shared" si="48"/>
        <v>50760269.122457474</v>
      </c>
      <c r="U450" s="2">
        <f t="shared" si="49"/>
        <v>15376.702198340519</v>
      </c>
      <c r="V450" s="2">
        <f t="shared" si="50"/>
        <v>17084.520823242212</v>
      </c>
      <c r="W450" s="2">
        <v>0.21223021582733814</v>
      </c>
      <c r="X450" s="2">
        <v>0.21223021582733814</v>
      </c>
      <c r="Y450" s="2"/>
      <c r="Z450" s="2">
        <v>0</v>
      </c>
    </row>
    <row r="451" spans="1:26">
      <c r="A451" s="2">
        <v>40</v>
      </c>
      <c r="B451" s="2">
        <v>0.33200000000000002</v>
      </c>
      <c r="C451" s="5">
        <f t="shared" si="51"/>
        <v>0.66799999999999993</v>
      </c>
      <c r="D451" s="2" t="s">
        <v>810</v>
      </c>
      <c r="E451" s="2">
        <v>386.20349065600197</v>
      </c>
      <c r="F451" s="2">
        <v>354.05129915225507</v>
      </c>
      <c r="G451" s="2">
        <v>149168.41859071652</v>
      </c>
      <c r="H451" s="2">
        <f t="shared" si="41"/>
        <v>15.282395835907664</v>
      </c>
      <c r="I451" s="2">
        <f t="shared" si="42"/>
        <v>385.73495190658667</v>
      </c>
      <c r="J451" s="2">
        <f t="shared" si="43"/>
        <v>386.67202940541728</v>
      </c>
      <c r="K451" s="2">
        <f t="shared" si="44"/>
        <v>374.47567915840494</v>
      </c>
      <c r="L451" s="2">
        <f t="shared" si="45"/>
        <v>397.93130215359901</v>
      </c>
      <c r="M451" s="2">
        <v>453.19461077844312</v>
      </c>
      <c r="N451" s="2">
        <v>252055.44610778443</v>
      </c>
      <c r="O451" s="2">
        <v>46810.241292190389</v>
      </c>
      <c r="P451" s="2">
        <f t="shared" si="46"/>
        <v>427.26355306546009</v>
      </c>
      <c r="Q451" s="2">
        <f t="shared" si="47"/>
        <v>479.12566849142615</v>
      </c>
      <c r="R451" s="2">
        <v>17495.706586826349</v>
      </c>
      <c r="S451" s="2">
        <v>361636770.7185629</v>
      </c>
      <c r="T451" s="2">
        <f t="shared" si="48"/>
        <v>55537021.746244013</v>
      </c>
      <c r="U451" s="2">
        <f t="shared" si="49"/>
        <v>16602.52227774986</v>
      </c>
      <c r="V451" s="2">
        <f t="shared" si="50"/>
        <v>18388.890895902838</v>
      </c>
      <c r="W451" s="2">
        <v>0.1497005988023952</v>
      </c>
      <c r="X451" s="2">
        <v>0.1497005988023952</v>
      </c>
      <c r="Y451" s="2"/>
      <c r="Z451" s="2">
        <v>0</v>
      </c>
    </row>
    <row r="452" spans="1:26">
      <c r="A452" s="2">
        <v>45</v>
      </c>
      <c r="B452" s="2">
        <v>0.27400000000000002</v>
      </c>
      <c r="C452" s="5">
        <f t="shared" si="51"/>
        <v>0.72599999999999998</v>
      </c>
      <c r="D452" s="2" t="s">
        <v>811</v>
      </c>
      <c r="E452" s="2">
        <v>385.96165852669526</v>
      </c>
      <c r="F452" s="2">
        <v>358.67297010053352</v>
      </c>
      <c r="G452" s="2">
        <v>148984.20719995652</v>
      </c>
      <c r="H452" s="2">
        <f t="shared" si="41"/>
        <v>17.805347279208945</v>
      </c>
      <c r="I452" s="2">
        <f t="shared" si="42"/>
        <v>385.45592119111842</v>
      </c>
      <c r="J452" s="2">
        <f t="shared" si="43"/>
        <v>386.4673958622721</v>
      </c>
      <c r="K452" s="2">
        <f t="shared" si="44"/>
        <v>373.30274366352944</v>
      </c>
      <c r="L452" s="2">
        <f t="shared" si="45"/>
        <v>398.62057338986108</v>
      </c>
      <c r="M452" s="2">
        <v>420.74931129476585</v>
      </c>
      <c r="N452" s="2">
        <v>201465.92837465566</v>
      </c>
      <c r="O452" s="2">
        <v>24503.448031292337</v>
      </c>
      <c r="P452" s="2">
        <f t="shared" si="46"/>
        <v>401.98799123780003</v>
      </c>
      <c r="Q452" s="2">
        <f t="shared" si="47"/>
        <v>439.51063135173166</v>
      </c>
      <c r="R452" s="2">
        <v>18555.523415977961</v>
      </c>
      <c r="S452" s="2">
        <v>381658342.22314048</v>
      </c>
      <c r="T452" s="2">
        <f t="shared" si="48"/>
        <v>37350892.982234061</v>
      </c>
      <c r="U452" s="2">
        <f t="shared" si="49"/>
        <v>17823.035800034049</v>
      </c>
      <c r="V452" s="2">
        <f t="shared" si="50"/>
        <v>19288.011031921873</v>
      </c>
      <c r="W452" s="2">
        <v>5.7851239669421489E-2</v>
      </c>
      <c r="X452" s="2">
        <v>5.7851239669421489E-2</v>
      </c>
      <c r="Y452" s="2"/>
      <c r="Z452" s="2">
        <v>0</v>
      </c>
    </row>
    <row r="453" spans="1:26">
      <c r="A453" s="2">
        <v>50</v>
      </c>
      <c r="B453" s="2">
        <v>0.20799999999999999</v>
      </c>
      <c r="C453" s="5">
        <f t="shared" si="51"/>
        <v>0.79200000000000004</v>
      </c>
      <c r="D453" s="2" t="s">
        <v>812</v>
      </c>
      <c r="E453" s="2">
        <v>386.08920243594059</v>
      </c>
      <c r="F453" s="2">
        <v>366.48879187272388</v>
      </c>
      <c r="G453" s="2">
        <v>149079.05265713448</v>
      </c>
      <c r="H453" s="2">
        <f t="shared" si="41"/>
        <v>14.180419513781089</v>
      </c>
      <c r="I453" s="2">
        <f t="shared" si="42"/>
        <v>385.63787230152502</v>
      </c>
      <c r="J453" s="2">
        <f t="shared" si="43"/>
        <v>386.54053257035616</v>
      </c>
      <c r="K453" s="2">
        <f t="shared" si="44"/>
        <v>374.79213309809774</v>
      </c>
      <c r="L453" s="2">
        <f t="shared" si="45"/>
        <v>397.38627177378345</v>
      </c>
      <c r="M453" s="2">
        <v>401.95202020202021</v>
      </c>
      <c r="N453" s="2">
        <v>183842.12373737374</v>
      </c>
      <c r="O453" s="2">
        <v>22333.093894642625</v>
      </c>
      <c r="P453" s="2">
        <f t="shared" si="46"/>
        <v>384.04083857774532</v>
      </c>
      <c r="Q453" s="2">
        <f t="shared" si="47"/>
        <v>419.8632018262951</v>
      </c>
      <c r="R453" s="2">
        <v>19837.050505050505</v>
      </c>
      <c r="S453" s="2">
        <v>438885201.92929292</v>
      </c>
      <c r="T453" s="2">
        <f t="shared" si="48"/>
        <v>45376629.189368427</v>
      </c>
      <c r="U453" s="2">
        <f t="shared" si="49"/>
        <v>19029.692961591947</v>
      </c>
      <c r="V453" s="2">
        <f t="shared" si="50"/>
        <v>20644.408048509064</v>
      </c>
      <c r="W453" s="2">
        <v>3.2828282828282832E-2</v>
      </c>
      <c r="X453" s="2">
        <v>3.2828282828282832E-2</v>
      </c>
      <c r="Y453" s="2"/>
      <c r="Z453" s="2">
        <v>0</v>
      </c>
    </row>
    <row r="454" spans="1:26">
      <c r="A454" s="2">
        <v>55</v>
      </c>
      <c r="B454" s="2">
        <v>0.17199999999999999</v>
      </c>
      <c r="C454" s="5">
        <f t="shared" si="51"/>
        <v>0.82800000000000007</v>
      </c>
      <c r="D454" s="2" t="s">
        <v>813</v>
      </c>
      <c r="E454" s="2">
        <v>385.97788827739976</v>
      </c>
      <c r="F454" s="2">
        <v>359.67953631748816</v>
      </c>
      <c r="G454" s="2">
        <v>148994.75094175918</v>
      </c>
      <c r="H454" s="2">
        <f t="shared" si="41"/>
        <v>15.820702678291127</v>
      </c>
      <c r="I454" s="2">
        <f t="shared" si="42"/>
        <v>385.50116904154589</v>
      </c>
      <c r="J454" s="2">
        <f t="shared" si="43"/>
        <v>386.45460751325362</v>
      </c>
      <c r="K454" s="2">
        <f t="shared" si="44"/>
        <v>374.04531420033572</v>
      </c>
      <c r="L454" s="2">
        <f t="shared" si="45"/>
        <v>397.91046235446379</v>
      </c>
      <c r="M454" s="2">
        <v>406.02415458937196</v>
      </c>
      <c r="N454" s="2">
        <v>181473.15458937199</v>
      </c>
      <c r="O454" s="2">
        <v>16657.776654852583</v>
      </c>
      <c r="P454" s="2">
        <f t="shared" si="46"/>
        <v>390.55529457670048</v>
      </c>
      <c r="Q454" s="2">
        <f t="shared" si="47"/>
        <v>421.49301460204344</v>
      </c>
      <c r="R454" s="2">
        <v>22183.398550724636</v>
      </c>
      <c r="S454" s="2">
        <v>536410049.03140098</v>
      </c>
      <c r="T454" s="2">
        <f t="shared" si="48"/>
        <v>44306877.771109104</v>
      </c>
      <c r="U454" s="2">
        <f t="shared" si="49"/>
        <v>21385.614471034882</v>
      </c>
      <c r="V454" s="2">
        <f t="shared" si="50"/>
        <v>22981.182630414391</v>
      </c>
      <c r="W454" s="2">
        <v>1.4492753623188406E-2</v>
      </c>
      <c r="X454" s="2">
        <v>1.4492753623188406E-2</v>
      </c>
      <c r="Y454" s="2"/>
      <c r="Z454" s="2">
        <v>0</v>
      </c>
    </row>
    <row r="455" spans="1:26">
      <c r="A455" s="2">
        <v>60</v>
      </c>
      <c r="B455" s="2">
        <v>0.13600000000000001</v>
      </c>
      <c r="C455" s="5">
        <f t="shared" si="51"/>
        <v>0.86399999999999999</v>
      </c>
      <c r="D455" s="2" t="s">
        <v>814</v>
      </c>
      <c r="E455" s="2">
        <v>386.03899412048423</v>
      </c>
      <c r="F455" s="2">
        <v>367.20812951218932</v>
      </c>
      <c r="G455" s="2">
        <v>149039.83117107296</v>
      </c>
      <c r="H455" s="2">
        <f t="shared" si="41"/>
        <v>13.726189517707098</v>
      </c>
      <c r="I455" s="2">
        <f t="shared" si="42"/>
        <v>385.59495136670489</v>
      </c>
      <c r="J455" s="2">
        <f t="shared" si="43"/>
        <v>386.48303687426358</v>
      </c>
      <c r="K455" s="2">
        <f t="shared" si="44"/>
        <v>374.92433237757166</v>
      </c>
      <c r="L455" s="2">
        <f t="shared" si="45"/>
        <v>397.15365586339681</v>
      </c>
      <c r="M455" s="2">
        <v>404.3125</v>
      </c>
      <c r="N455" s="2">
        <v>179790.74305555556</v>
      </c>
      <c r="O455" s="2">
        <v>16360.015806264508</v>
      </c>
      <c r="P455" s="2">
        <f t="shared" si="46"/>
        <v>388.98251777385804</v>
      </c>
      <c r="Q455" s="2">
        <f t="shared" si="47"/>
        <v>419.64248222614196</v>
      </c>
      <c r="R455" s="2">
        <v>24146.189814814814</v>
      </c>
      <c r="S455" s="2">
        <v>637678338.17129624</v>
      </c>
      <c r="T455" s="2">
        <f t="shared" si="48"/>
        <v>54639855.598229527</v>
      </c>
      <c r="U455" s="2">
        <f t="shared" si="49"/>
        <v>23260.249298923682</v>
      </c>
      <c r="V455" s="2">
        <f t="shared" si="50"/>
        <v>25032.130330705946</v>
      </c>
      <c r="W455" s="2">
        <v>4.6296296296296294E-3</v>
      </c>
      <c r="X455" s="2">
        <v>4.6296296296296294E-3</v>
      </c>
      <c r="Y455" s="2"/>
      <c r="Z455" s="2">
        <v>0</v>
      </c>
    </row>
    <row r="456" spans="1:26">
      <c r="A456" s="2">
        <v>65</v>
      </c>
      <c r="B456" s="2">
        <v>9.4E-2</v>
      </c>
      <c r="C456" s="5">
        <f t="shared" si="51"/>
        <v>0.90600000000000003</v>
      </c>
      <c r="D456" s="2" t="s">
        <v>815</v>
      </c>
      <c r="E456" s="2">
        <v>385.5563730414504</v>
      </c>
      <c r="F456" s="2">
        <v>359.67373694548877</v>
      </c>
      <c r="G456" s="2">
        <v>148672.2321382091</v>
      </c>
      <c r="H456" s="2">
        <f t="shared" si="41"/>
        <v>18.515345331048593</v>
      </c>
      <c r="I456" s="2">
        <f t="shared" si="42"/>
        <v>385.0406509916877</v>
      </c>
      <c r="J456" s="2">
        <f t="shared" si="43"/>
        <v>386.0720950912131</v>
      </c>
      <c r="K456" s="2">
        <f t="shared" si="44"/>
        <v>372.6475346746787</v>
      </c>
      <c r="L456" s="2">
        <f t="shared" si="45"/>
        <v>398.4652114082221</v>
      </c>
      <c r="M456" s="2">
        <v>410.78587196467993</v>
      </c>
      <c r="N456" s="2">
        <v>183763.48785871966</v>
      </c>
      <c r="O456" s="2">
        <v>15051.681923850827</v>
      </c>
      <c r="P456" s="2">
        <f t="shared" si="46"/>
        <v>396.08164126396889</v>
      </c>
      <c r="Q456" s="2">
        <f t="shared" si="47"/>
        <v>425.49010266539096</v>
      </c>
      <c r="R456" s="2">
        <v>26623.924944812363</v>
      </c>
      <c r="S456" s="2">
        <v>769017248.82560706</v>
      </c>
      <c r="T456" s="2">
        <f t="shared" si="48"/>
        <v>60183869.358605027</v>
      </c>
      <c r="U456" s="2">
        <f t="shared" si="49"/>
        <v>25694.124295983547</v>
      </c>
      <c r="V456" s="2">
        <f t="shared" si="50"/>
        <v>27553.725593641178</v>
      </c>
      <c r="W456" s="2">
        <v>2.2075055187637969E-3</v>
      </c>
      <c r="X456" s="2">
        <v>2.2075055187637969E-3</v>
      </c>
      <c r="Y456" s="2"/>
      <c r="Z456" s="2">
        <v>0</v>
      </c>
    </row>
    <row r="457" spans="1:26">
      <c r="A457" s="2">
        <v>70</v>
      </c>
      <c r="B457" s="2">
        <v>0.06</v>
      </c>
      <c r="C457" s="5">
        <f t="shared" si="51"/>
        <v>0.94</v>
      </c>
      <c r="D457" s="2" t="s">
        <v>816</v>
      </c>
      <c r="E457" s="2">
        <v>385.54649834893689</v>
      </c>
      <c r="F457" s="2">
        <v>364.08490919984717</v>
      </c>
      <c r="G457" s="2">
        <v>148665.31315232301</v>
      </c>
      <c r="H457" s="2">
        <f t="shared" si="41"/>
        <v>19.210763196198968</v>
      </c>
      <c r="I457" s="2">
        <f t="shared" si="42"/>
        <v>385.021180567817</v>
      </c>
      <c r="J457" s="2">
        <f t="shared" si="43"/>
        <v>386.07181613005679</v>
      </c>
      <c r="K457" s="2">
        <f t="shared" si="44"/>
        <v>372.39747295669622</v>
      </c>
      <c r="L457" s="2">
        <f t="shared" si="45"/>
        <v>398.69552374117757</v>
      </c>
      <c r="M457" s="2">
        <v>400.55957446808509</v>
      </c>
      <c r="N457" s="2">
        <v>174405.9170212766</v>
      </c>
      <c r="O457" s="2">
        <v>13987.705398539241</v>
      </c>
      <c r="P457" s="2">
        <f t="shared" si="46"/>
        <v>386.38457568470113</v>
      </c>
      <c r="Q457" s="2">
        <f t="shared" si="47"/>
        <v>414.73457325146904</v>
      </c>
      <c r="R457" s="2">
        <v>27982.780851063832</v>
      </c>
      <c r="S457" s="2">
        <v>849247547.27021277</v>
      </c>
      <c r="T457" s="2">
        <f t="shared" si="48"/>
        <v>66211523.111548066</v>
      </c>
      <c r="U457" s="2">
        <f t="shared" si="49"/>
        <v>27007.529454144675</v>
      </c>
      <c r="V457" s="2">
        <f t="shared" si="50"/>
        <v>28958.032247982988</v>
      </c>
      <c r="W457" s="2">
        <v>0</v>
      </c>
      <c r="X457" s="2">
        <v>0</v>
      </c>
      <c r="Y457" s="2"/>
      <c r="Z457" s="2">
        <v>0</v>
      </c>
    </row>
    <row r="458" spans="1:26" s="6" customFormat="1">
      <c r="A458" s="6">
        <v>75</v>
      </c>
      <c r="B458" s="6">
        <v>5.6000000000000001E-2</v>
      </c>
      <c r="C458" s="5">
        <f t="shared" si="51"/>
        <v>0.94399999999999995</v>
      </c>
      <c r="D458" s="6" t="s">
        <v>817</v>
      </c>
      <c r="E458" s="6">
        <v>385.60032909985978</v>
      </c>
      <c r="F458" s="6">
        <v>360.97680890124627</v>
      </c>
      <c r="G458" s="6">
        <v>148706.97089025262</v>
      </c>
      <c r="H458" s="6">
        <f t="shared" si="41"/>
        <v>19.3570883324428</v>
      </c>
      <c r="I458" s="6">
        <f t="shared" si="42"/>
        <v>385.0730144855375</v>
      </c>
      <c r="J458" s="6">
        <f t="shared" si="43"/>
        <v>386.12764371418206</v>
      </c>
      <c r="K458" s="6">
        <f t="shared" si="44"/>
        <v>372.40132175112382</v>
      </c>
      <c r="L458" s="6">
        <f t="shared" si="45"/>
        <v>398.79933644859574</v>
      </c>
      <c r="M458" s="6">
        <v>408.02118644067798</v>
      </c>
      <c r="N458" s="6">
        <v>182105.23305084746</v>
      </c>
      <c r="O458" s="6">
        <v>15657.116323005492</v>
      </c>
      <c r="P458" s="6">
        <f t="shared" si="46"/>
        <v>393.0241419132816</v>
      </c>
      <c r="Q458" s="6">
        <f t="shared" si="47"/>
        <v>423.01823096807436</v>
      </c>
      <c r="R458" s="6">
        <v>30531.567796610168</v>
      </c>
      <c r="S458" s="6">
        <v>1016204247.8008474</v>
      </c>
      <c r="T458" s="6">
        <f t="shared" si="48"/>
        <v>84027615.681844354</v>
      </c>
      <c r="U458" s="6">
        <f t="shared" si="49"/>
        <v>29432.914123359787</v>
      </c>
      <c r="V458" s="6">
        <f t="shared" si="50"/>
        <v>31630.221469860549</v>
      </c>
      <c r="W458" s="6">
        <v>0</v>
      </c>
      <c r="X458" s="6">
        <v>0</v>
      </c>
      <c r="Z458" s="6">
        <v>0</v>
      </c>
    </row>
    <row r="459" spans="1:26">
      <c r="A459" s="2">
        <v>80</v>
      </c>
      <c r="B459" s="2">
        <v>4.5999999999999999E-2</v>
      </c>
      <c r="C459" s="5">
        <f t="shared" si="51"/>
        <v>0.95399999999999996</v>
      </c>
      <c r="D459" s="2" t="s">
        <v>818</v>
      </c>
      <c r="E459" s="2">
        <v>385.28874121822332</v>
      </c>
      <c r="F459" s="2">
        <v>367.94386526613198</v>
      </c>
      <c r="G459" s="2">
        <v>148464.73698040345</v>
      </c>
      <c r="H459" s="2">
        <f t="shared" si="41"/>
        <v>17.322870880394476</v>
      </c>
      <c r="I459" s="2">
        <f t="shared" si="42"/>
        <v>384.7899029923197</v>
      </c>
      <c r="J459" s="2">
        <f t="shared" si="43"/>
        <v>385.78757944412695</v>
      </c>
      <c r="K459" s="2">
        <f t="shared" si="44"/>
        <v>372.80251529028374</v>
      </c>
      <c r="L459" s="2">
        <f t="shared" si="45"/>
        <v>397.77496714616291</v>
      </c>
      <c r="M459" s="2">
        <v>391.03144654088049</v>
      </c>
      <c r="N459" s="2">
        <v>166971.42976939204</v>
      </c>
      <c r="O459" s="2">
        <v>14095.387664499774</v>
      </c>
      <c r="P459" s="2">
        <f t="shared" si="46"/>
        <v>376.80199030661043</v>
      </c>
      <c r="Q459" s="2">
        <f t="shared" si="47"/>
        <v>405.26090277515056</v>
      </c>
      <c r="R459" s="2">
        <v>31262.563941299792</v>
      </c>
      <c r="S459" s="2">
        <v>1066399787.7337526</v>
      </c>
      <c r="T459" s="2">
        <f t="shared" si="48"/>
        <v>89051883.549894691</v>
      </c>
      <c r="U459" s="2">
        <f t="shared" si="49"/>
        <v>30131.541175473423</v>
      </c>
      <c r="V459" s="2">
        <f t="shared" si="50"/>
        <v>32393.58670712616</v>
      </c>
      <c r="W459" s="2">
        <v>0</v>
      </c>
      <c r="X459" s="2">
        <v>0</v>
      </c>
      <c r="Y459" s="2"/>
      <c r="Z459" s="2">
        <v>0</v>
      </c>
    </row>
    <row r="460" spans="1:26">
      <c r="A460" s="2">
        <v>85</v>
      </c>
      <c r="B460" s="2">
        <v>2.8000000000000001E-2</v>
      </c>
      <c r="C460" s="5">
        <f t="shared" si="51"/>
        <v>0.97199999999999998</v>
      </c>
      <c r="D460" s="2" t="s">
        <v>819</v>
      </c>
      <c r="E460" s="2">
        <v>385.34180044601874</v>
      </c>
      <c r="F460" s="2">
        <v>360.1806824317523</v>
      </c>
      <c r="G460" s="2">
        <v>148507.30396590536</v>
      </c>
      <c r="H460" s="2">
        <f t="shared" si="41"/>
        <v>19.000794926047092</v>
      </c>
      <c r="I460" s="2">
        <f t="shared" si="42"/>
        <v>384.81936134052063</v>
      </c>
      <c r="J460" s="2">
        <f t="shared" si="43"/>
        <v>385.86423955151685</v>
      </c>
      <c r="K460" s="2">
        <f t="shared" si="44"/>
        <v>372.26483006544419</v>
      </c>
      <c r="L460" s="2">
        <f t="shared" si="45"/>
        <v>398.41877082659329</v>
      </c>
      <c r="M460" s="2">
        <v>411.4320987654321</v>
      </c>
      <c r="N460" s="2">
        <v>184871.99176954731</v>
      </c>
      <c r="O460" s="2">
        <v>15627.775792287117</v>
      </c>
      <c r="P460" s="2">
        <f t="shared" si="46"/>
        <v>396.44911262444384</v>
      </c>
      <c r="Q460" s="2">
        <f t="shared" si="47"/>
        <v>426.41508490642036</v>
      </c>
      <c r="R460" s="2">
        <v>34944.592592592591</v>
      </c>
      <c r="S460" s="2">
        <v>1297064766.9423869</v>
      </c>
      <c r="T460" s="2">
        <f t="shared" si="48"/>
        <v>75940215.48010993</v>
      </c>
      <c r="U460" s="2">
        <f t="shared" si="49"/>
        <v>33900.147281755933</v>
      </c>
      <c r="V460" s="2">
        <f t="shared" si="50"/>
        <v>35989.037903429249</v>
      </c>
      <c r="W460" s="2">
        <v>0</v>
      </c>
      <c r="X460" s="2">
        <v>0</v>
      </c>
      <c r="Y460" s="2"/>
      <c r="Z460" s="2">
        <v>0</v>
      </c>
    </row>
    <row r="461" spans="1:26">
      <c r="A461" s="2">
        <v>90</v>
      </c>
      <c r="B461" s="2">
        <v>2.1999999999999999E-2</v>
      </c>
      <c r="C461" s="5">
        <f t="shared" si="51"/>
        <v>0.97799999999999998</v>
      </c>
      <c r="D461" s="2" t="s">
        <v>820</v>
      </c>
      <c r="E461" s="2">
        <v>385.51069283390962</v>
      </c>
      <c r="F461" s="2">
        <v>362.76835861253147</v>
      </c>
      <c r="G461" s="2">
        <v>148638.44367721715</v>
      </c>
      <c r="H461" s="2">
        <f t="shared" si="41"/>
        <v>19.949387936125277</v>
      </c>
      <c r="I461" s="2">
        <f t="shared" si="42"/>
        <v>384.97537146517413</v>
      </c>
      <c r="J461" s="2">
        <f t="shared" si="43"/>
        <v>386.0460142026451</v>
      </c>
      <c r="K461" s="2">
        <f t="shared" si="44"/>
        <v>372.11127152457215</v>
      </c>
      <c r="L461" s="2">
        <f t="shared" si="45"/>
        <v>398.91011414324709</v>
      </c>
      <c r="M461" s="2">
        <v>409.30265848670757</v>
      </c>
      <c r="N461" s="2">
        <v>182339.79754601227</v>
      </c>
      <c r="O461" s="2">
        <v>14841.481980622879</v>
      </c>
      <c r="P461" s="2">
        <f t="shared" si="46"/>
        <v>394.70146263310534</v>
      </c>
      <c r="Q461" s="2">
        <f t="shared" si="47"/>
        <v>423.90385434030981</v>
      </c>
      <c r="R461" s="2">
        <v>36825.644171779139</v>
      </c>
      <c r="S461" s="2">
        <v>1449175405.0961146</v>
      </c>
      <c r="T461" s="2">
        <f t="shared" si="48"/>
        <v>93047336.429623842</v>
      </c>
      <c r="U461" s="2">
        <f t="shared" si="49"/>
        <v>35669.527232043256</v>
      </c>
      <c r="V461" s="2">
        <f t="shared" si="50"/>
        <v>37981.761111515021</v>
      </c>
      <c r="W461" s="2">
        <v>0</v>
      </c>
      <c r="X461" s="2">
        <v>0</v>
      </c>
      <c r="Y461" s="2"/>
      <c r="Z461" s="2">
        <v>0</v>
      </c>
    </row>
    <row r="462" spans="1:26" s="2" customFormat="1">
      <c r="A462" s="6">
        <v>95</v>
      </c>
      <c r="B462" s="2">
        <v>0.03</v>
      </c>
      <c r="C462" s="5">
        <f t="shared" si="51"/>
        <v>0.97</v>
      </c>
      <c r="D462" s="2" t="s">
        <v>760</v>
      </c>
      <c r="E462" s="2">
        <v>385.46972533260873</v>
      </c>
      <c r="F462" s="2">
        <v>369.57732775167716</v>
      </c>
      <c r="G462" s="2">
        <v>148604.89359303628</v>
      </c>
      <c r="H462" s="2">
        <f t="shared" ref="H462:H463" si="52">G462-E462*E462</f>
        <v>17.98444503947394</v>
      </c>
      <c r="I462" s="2">
        <f t="shared" ref="I462:I463" si="53">E462-2.68*SQRT(H462)/SQRT(500)</f>
        <v>384.96145084367282</v>
      </c>
      <c r="J462" s="2">
        <f t="shared" ref="J462:J463" si="54">E462+2.68*SQRT(H462)/SQRT(500)</f>
        <v>385.97799982154464</v>
      </c>
      <c r="K462" s="2">
        <f t="shared" ref="K462:K463" si="55">E462-3*SQRT(H462)</f>
        <v>372.74730396891914</v>
      </c>
      <c r="L462" s="2">
        <f t="shared" ref="L462:L463" si="56">E462+3*SQRT(H462)</f>
        <v>398.19214669629832</v>
      </c>
      <c r="M462" s="2">
        <v>410.7216494845361</v>
      </c>
      <c r="N462" s="2">
        <v>183907.00618556701</v>
      </c>
      <c r="O462" s="2">
        <f t="shared" ref="O462:O463" si="57">N462-M462*M462</f>
        <v>15214.732830268884</v>
      </c>
      <c r="P462" s="2">
        <f t="shared" ref="P462:P463" si="58">M462-2.68*SQRT(O462)/SQRT(500)</f>
        <v>395.93798978335769</v>
      </c>
      <c r="Q462" s="2">
        <f t="shared" ref="Q462:Q463" si="59">M462+2.68*SQRT(O462)/SQRT(500)</f>
        <v>425.50530918571451</v>
      </c>
      <c r="R462" s="2">
        <v>38987.573195876292</v>
      </c>
      <c r="S462" s="2">
        <v>1531179259.3257732</v>
      </c>
      <c r="T462" s="2">
        <f>S462-R462*R462</f>
        <v>11148395.621961832</v>
      </c>
      <c r="U462" s="2">
        <f t="shared" ref="U462" si="60">R462-2.68*SQRT(T462)/SQRT(500)</f>
        <v>38587.392644836691</v>
      </c>
      <c r="V462" s="2">
        <f t="shared" ref="V462:V463" si="61">R462+2.68*SQRT(T462)/SQRT(500)</f>
        <v>39387.753746915892</v>
      </c>
      <c r="W462" s="2">
        <v>0</v>
      </c>
      <c r="X462" s="2">
        <v>0</v>
      </c>
    </row>
    <row r="463" spans="1:26" s="2" customFormat="1">
      <c r="A463" s="6">
        <v>100</v>
      </c>
      <c r="B463" s="2">
        <v>0.01</v>
      </c>
      <c r="C463" s="5">
        <f t="shared" si="51"/>
        <v>0.99</v>
      </c>
      <c r="D463" s="2" t="s">
        <v>761</v>
      </c>
      <c r="E463" s="2">
        <v>385.12799580709981</v>
      </c>
      <c r="F463" s="2">
        <v>352.43191462017882</v>
      </c>
      <c r="G463" s="2">
        <v>148345.99627682823</v>
      </c>
      <c r="H463" s="2">
        <f t="shared" si="52"/>
        <v>22.42312243473134</v>
      </c>
      <c r="I463" s="2">
        <f t="shared" si="53"/>
        <v>384.56045402965043</v>
      </c>
      <c r="J463" s="2">
        <f t="shared" si="54"/>
        <v>385.69553758454919</v>
      </c>
      <c r="K463" s="2">
        <f t="shared" si="55"/>
        <v>370.92207795880216</v>
      </c>
      <c r="L463" s="2">
        <f t="shared" si="56"/>
        <v>399.33391365539745</v>
      </c>
      <c r="M463" s="2">
        <v>405.87676767676766</v>
      </c>
      <c r="N463" s="2">
        <v>180151.02828282828</v>
      </c>
      <c r="O463" s="2">
        <f t="shared" si="57"/>
        <v>15415.077743087459</v>
      </c>
      <c r="P463" s="2">
        <f t="shared" si="58"/>
        <v>390.99609199439681</v>
      </c>
      <c r="Q463" s="2">
        <f t="shared" si="59"/>
        <v>420.75744335913851</v>
      </c>
      <c r="R463" s="2">
        <v>40560.147474747471</v>
      </c>
      <c r="S463" s="2">
        <v>1759285294.8787899</v>
      </c>
      <c r="T463" s="2">
        <f>S463-R463*R463</f>
        <v>114159731.70552611</v>
      </c>
      <c r="U463" s="2">
        <f>R463-2.68*SQRT(T463)/SQRT(500)</f>
        <v>39279.568811016288</v>
      </c>
      <c r="V463" s="2">
        <f t="shared" si="61"/>
        <v>41840.726138478654</v>
      </c>
      <c r="W463" s="2">
        <v>0</v>
      </c>
      <c r="X463" s="2">
        <v>0</v>
      </c>
    </row>
    <row r="465" spans="1:26">
      <c r="A465" s="2" t="s">
        <v>824</v>
      </c>
    </row>
    <row r="466" spans="1:26">
      <c r="A466" s="2" t="s">
        <v>0</v>
      </c>
      <c r="B466" s="2" t="s">
        <v>1</v>
      </c>
      <c r="C466" s="5" t="s">
        <v>2</v>
      </c>
      <c r="D466" s="2" t="s">
        <v>2</v>
      </c>
      <c r="E466" s="2" t="s">
        <v>35</v>
      </c>
      <c r="F466" s="2" t="s">
        <v>354</v>
      </c>
      <c r="G466" s="2" t="s">
        <v>36</v>
      </c>
      <c r="H466" s="2" t="s">
        <v>37</v>
      </c>
      <c r="M466" s="2" t="s">
        <v>4</v>
      </c>
      <c r="N466" s="2" t="s">
        <v>5</v>
      </c>
      <c r="O466" s="2" t="s">
        <v>6</v>
      </c>
      <c r="R466" s="2" t="s">
        <v>11</v>
      </c>
      <c r="S466" s="2" t="s">
        <v>3</v>
      </c>
      <c r="T466" s="2" t="s">
        <v>355</v>
      </c>
      <c r="W466" s="2" t="s">
        <v>38</v>
      </c>
      <c r="X466" s="2" t="s">
        <v>39</v>
      </c>
      <c r="Y466" s="2" t="s">
        <v>356</v>
      </c>
      <c r="Z466" s="2" t="s">
        <v>7</v>
      </c>
    </row>
    <row r="467" spans="1:26">
      <c r="A467" s="2">
        <v>5</v>
      </c>
      <c r="B467" s="2">
        <v>1</v>
      </c>
      <c r="C467" s="5">
        <f>1-B467</f>
        <v>0</v>
      </c>
      <c r="D467" s="2" t="s">
        <v>79</v>
      </c>
      <c r="E467" s="2">
        <v>0</v>
      </c>
      <c r="F467" s="2">
        <v>1E+17</v>
      </c>
      <c r="G467" s="2">
        <v>0</v>
      </c>
      <c r="H467" s="2">
        <f t="shared" ref="H467" si="62">G467-E467*E467</f>
        <v>0</v>
      </c>
      <c r="I467" s="2">
        <f t="shared" ref="I467" si="63">E467-2.68*SQRT(H467)/SQRT(500)</f>
        <v>0</v>
      </c>
      <c r="J467" s="2">
        <f t="shared" ref="J467" si="64">E467+2.68*SQRT(H467)/SQRT(500)</f>
        <v>0</v>
      </c>
      <c r="K467" s="2">
        <f t="shared" ref="K467" si="65">E467-3*SQRT(H467)</f>
        <v>0</v>
      </c>
      <c r="L467" s="2">
        <f t="shared" ref="L467" si="66">E467+3*SQRT(H467)</f>
        <v>0</v>
      </c>
      <c r="M467" s="2">
        <v>0</v>
      </c>
      <c r="N467" s="2">
        <v>0</v>
      </c>
      <c r="O467" s="2">
        <f t="shared" ref="O467" si="67">N467-M467*M467</f>
        <v>0</v>
      </c>
      <c r="P467" s="2">
        <f t="shared" ref="P467" si="68">M467-2.68*SQRT(O467)/SQRT(500)</f>
        <v>0</v>
      </c>
      <c r="Q467" s="2">
        <f t="shared" ref="Q467" si="69">M467+2.68*SQRT(O467)/SQRT(500)</f>
        <v>0</v>
      </c>
      <c r="R467" s="2">
        <v>0</v>
      </c>
      <c r="S467" s="2">
        <v>0</v>
      </c>
      <c r="T467" s="2">
        <f t="shared" ref="T467" si="70">S467-R467*R467</f>
        <v>0</v>
      </c>
      <c r="U467" s="2">
        <f t="shared" ref="U467" si="71">R467-2.68*SQRT(T467)/SQRT(500)</f>
        <v>0</v>
      </c>
      <c r="V467" s="2">
        <f t="shared" ref="V467" si="72">R467+2.68*SQRT(T467)/SQRT(500)</f>
        <v>0</v>
      </c>
      <c r="W467" s="2">
        <v>0</v>
      </c>
      <c r="X467" s="2">
        <v>0</v>
      </c>
      <c r="Y467" s="2"/>
      <c r="Z467" s="2">
        <v>0</v>
      </c>
    </row>
    <row r="468" spans="1:26">
      <c r="A468" s="2">
        <v>10</v>
      </c>
      <c r="B468" s="2">
        <v>1</v>
      </c>
      <c r="C468" s="5">
        <f t="shared" ref="C468:C486" si="73">1-B468</f>
        <v>0</v>
      </c>
      <c r="D468" s="2" t="s">
        <v>79</v>
      </c>
      <c r="E468" s="2">
        <v>0</v>
      </c>
      <c r="F468" s="2">
        <v>1E+17</v>
      </c>
      <c r="G468" s="2">
        <v>0</v>
      </c>
      <c r="H468" s="2">
        <f t="shared" ref="H468:H481" si="74">G468-E468*E468</f>
        <v>0</v>
      </c>
      <c r="I468" s="2">
        <f t="shared" ref="I468:I481" si="75">E468-2.68*SQRT(H468)/SQRT(500)</f>
        <v>0</v>
      </c>
      <c r="J468" s="2">
        <f t="shared" ref="J468:J481" si="76">E468+2.68*SQRT(H468)/SQRT(500)</f>
        <v>0</v>
      </c>
      <c r="K468" s="2">
        <f t="shared" ref="K468:K481" si="77">E468-3*SQRT(H468)</f>
        <v>0</v>
      </c>
      <c r="L468" s="2">
        <f t="shared" ref="L468:L481" si="78">E468+3*SQRT(H468)</f>
        <v>0</v>
      </c>
      <c r="M468" s="2">
        <v>0</v>
      </c>
      <c r="N468" s="2">
        <v>0</v>
      </c>
      <c r="O468" s="2">
        <f t="shared" ref="O468:O481" si="79">N468-M468*M468</f>
        <v>0</v>
      </c>
      <c r="P468" s="2">
        <f t="shared" ref="P468:P481" si="80">M468-2.68*SQRT(O468)/SQRT(500)</f>
        <v>0</v>
      </c>
      <c r="Q468" s="2">
        <f t="shared" ref="Q468:Q481" si="81">M468+2.68*SQRT(O468)/SQRT(500)</f>
        <v>0</v>
      </c>
      <c r="R468" s="2">
        <v>0</v>
      </c>
      <c r="S468" s="2">
        <v>0</v>
      </c>
      <c r="T468" s="2">
        <f t="shared" ref="T468:T481" si="82">S468-R468*R468</f>
        <v>0</v>
      </c>
      <c r="U468" s="2">
        <f t="shared" ref="U468:U481" si="83">R468-2.68*SQRT(T468)/SQRT(500)</f>
        <v>0</v>
      </c>
      <c r="V468" s="2">
        <f t="shared" ref="V468:V481" si="84">R468+2.68*SQRT(T468)/SQRT(500)</f>
        <v>0</v>
      </c>
      <c r="W468" s="2">
        <v>0</v>
      </c>
      <c r="X468" s="2">
        <v>0</v>
      </c>
      <c r="Y468" s="2"/>
      <c r="Z468" s="2">
        <v>0</v>
      </c>
    </row>
    <row r="469" spans="1:26">
      <c r="A469" s="2">
        <v>15</v>
      </c>
      <c r="B469" s="2">
        <v>0.99</v>
      </c>
      <c r="C469" s="5">
        <f t="shared" si="73"/>
        <v>1.0000000000000009E-2</v>
      </c>
      <c r="D469" s="2" t="s">
        <v>120</v>
      </c>
      <c r="E469" s="2">
        <v>386.71170044107782</v>
      </c>
      <c r="F469" s="2">
        <v>383.89926698697946</v>
      </c>
      <c r="G469" s="2">
        <v>149550.90076771929</v>
      </c>
      <c r="H469" s="2">
        <f t="shared" si="74"/>
        <v>4.9615096893685404</v>
      </c>
      <c r="I469" s="2">
        <f t="shared" si="75"/>
        <v>386.44473397429624</v>
      </c>
      <c r="J469" s="2">
        <f t="shared" si="76"/>
        <v>386.97866690785941</v>
      </c>
      <c r="K469" s="2">
        <f t="shared" si="77"/>
        <v>380.02936647723578</v>
      </c>
      <c r="L469" s="2">
        <f t="shared" si="78"/>
        <v>393.39403440491986</v>
      </c>
      <c r="M469" s="2">
        <v>411</v>
      </c>
      <c r="N469" s="2">
        <v>209450.2</v>
      </c>
      <c r="O469" s="2">
        <f t="shared" si="79"/>
        <v>40529.200000000012</v>
      </c>
      <c r="P469" s="2">
        <f t="shared" si="80"/>
        <v>386.87130645559108</v>
      </c>
      <c r="Q469" s="2">
        <f t="shared" si="81"/>
        <v>435.12869354440892</v>
      </c>
      <c r="R469" s="2">
        <v>5303</v>
      </c>
      <c r="S469" s="2">
        <v>32163524.600000001</v>
      </c>
      <c r="T469" s="2">
        <f t="shared" si="82"/>
        <v>4041715.6000000015</v>
      </c>
      <c r="U469" s="2">
        <f t="shared" si="83"/>
        <v>5062.0468173049376</v>
      </c>
      <c r="V469" s="2">
        <f t="shared" si="84"/>
        <v>5543.9531826950624</v>
      </c>
      <c r="W469" s="2">
        <v>0.4</v>
      </c>
      <c r="X469" s="2">
        <v>0.4</v>
      </c>
      <c r="Y469" s="2"/>
      <c r="Z469" s="2">
        <v>0</v>
      </c>
    </row>
    <row r="470" spans="1:26">
      <c r="A470" s="2">
        <v>20</v>
      </c>
      <c r="B470" s="2">
        <v>0.91600000000000004</v>
      </c>
      <c r="C470" s="5">
        <f t="shared" si="73"/>
        <v>8.3999999999999964E-2</v>
      </c>
      <c r="D470" s="2" t="s">
        <v>822</v>
      </c>
      <c r="E470" s="2">
        <v>386.94394044742654</v>
      </c>
      <c r="F470" s="2">
        <v>370.86138579394384</v>
      </c>
      <c r="G470" s="2">
        <v>149736.62030904269</v>
      </c>
      <c r="H470" s="2">
        <f t="shared" si="74"/>
        <v>11.007260061101988</v>
      </c>
      <c r="I470" s="2">
        <f t="shared" si="75"/>
        <v>386.54630105133288</v>
      </c>
      <c r="J470" s="2">
        <f t="shared" si="76"/>
        <v>387.34157984352021</v>
      </c>
      <c r="K470" s="2">
        <f t="shared" si="77"/>
        <v>376.99078313178455</v>
      </c>
      <c r="L470" s="2">
        <f t="shared" si="78"/>
        <v>396.89709776306853</v>
      </c>
      <c r="M470" s="2">
        <v>512.47619047619048</v>
      </c>
      <c r="N470" s="2">
        <v>330789</v>
      </c>
      <c r="O470" s="2">
        <f t="shared" si="79"/>
        <v>68157.154195011361</v>
      </c>
      <c r="P470" s="2">
        <f t="shared" si="80"/>
        <v>481.18619385457833</v>
      </c>
      <c r="Q470" s="2">
        <f t="shared" si="81"/>
        <v>543.76618709780257</v>
      </c>
      <c r="R470" s="2">
        <v>8623.8095238095229</v>
      </c>
      <c r="S470" s="2">
        <v>86021096.666666672</v>
      </c>
      <c r="T470" s="2">
        <f t="shared" si="82"/>
        <v>11651005.963718846</v>
      </c>
      <c r="U470" s="2">
        <f t="shared" si="83"/>
        <v>8214.7076166181378</v>
      </c>
      <c r="V470" s="2">
        <f t="shared" si="84"/>
        <v>9032.9114310009081</v>
      </c>
      <c r="W470" s="2">
        <v>0.38095238095238093</v>
      </c>
      <c r="X470" s="2">
        <v>0.38095238095238093</v>
      </c>
      <c r="Y470" s="2"/>
      <c r="Z470" s="2">
        <v>0</v>
      </c>
    </row>
    <row r="471" spans="1:26">
      <c r="A471" s="2">
        <v>25</v>
      </c>
      <c r="B471" s="2">
        <v>0.83799999999999997</v>
      </c>
      <c r="C471" s="5">
        <f t="shared" si="73"/>
        <v>0.16200000000000003</v>
      </c>
      <c r="D471" s="2" t="s">
        <v>823</v>
      </c>
      <c r="E471" s="2">
        <v>387.34630928260816</v>
      </c>
      <c r="F471" s="2">
        <v>376.06322703959489</v>
      </c>
      <c r="G471" s="2">
        <v>150045.2700910859</v>
      </c>
      <c r="H471" s="2">
        <f t="shared" si="74"/>
        <v>8.1067762279708404</v>
      </c>
      <c r="I471" s="2">
        <f t="shared" si="75"/>
        <v>387.00505832047099</v>
      </c>
      <c r="J471" s="2">
        <f t="shared" si="76"/>
        <v>387.68756024474533</v>
      </c>
      <c r="K471" s="2">
        <f t="shared" si="77"/>
        <v>378.80458896104898</v>
      </c>
      <c r="L471" s="2">
        <f t="shared" si="78"/>
        <v>395.88802960416734</v>
      </c>
      <c r="M471" s="2">
        <v>503.82716049382714</v>
      </c>
      <c r="N471" s="2">
        <v>321061.2839506173</v>
      </c>
      <c r="O471" s="2">
        <f t="shared" si="79"/>
        <v>67219.476299344649</v>
      </c>
      <c r="P471" s="2">
        <f t="shared" si="80"/>
        <v>472.7531467018365</v>
      </c>
      <c r="Q471" s="2">
        <f t="shared" si="81"/>
        <v>534.90117428581777</v>
      </c>
      <c r="R471" s="2">
        <v>10922.012345679012</v>
      </c>
      <c r="S471" s="2">
        <v>136793843.04938272</v>
      </c>
      <c r="T471" s="2">
        <f t="shared" si="82"/>
        <v>17503489.370217979</v>
      </c>
      <c r="U471" s="2">
        <f t="shared" si="83"/>
        <v>10420.580272407558</v>
      </c>
      <c r="V471" s="2">
        <f t="shared" si="84"/>
        <v>11423.444418950465</v>
      </c>
      <c r="W471" s="2">
        <v>0.27160493827160492</v>
      </c>
      <c r="X471" s="2">
        <v>0.27160493827160492</v>
      </c>
      <c r="Y471" s="2"/>
      <c r="Z471" s="2">
        <v>0</v>
      </c>
    </row>
    <row r="472" spans="1:26" s="2" customFormat="1">
      <c r="A472" s="2">
        <v>30</v>
      </c>
      <c r="B472" s="2">
        <v>0.69599999999999995</v>
      </c>
      <c r="C472" s="5">
        <f t="shared" si="73"/>
        <v>0.30400000000000005</v>
      </c>
      <c r="D472" s="2" t="s">
        <v>825</v>
      </c>
      <c r="E472" s="2">
        <v>386.39360414512998</v>
      </c>
      <c r="F472" s="2">
        <v>371.74488719802247</v>
      </c>
      <c r="G472" s="2">
        <v>149309.97407729804</v>
      </c>
      <c r="H472" s="2">
        <f t="shared" si="74"/>
        <v>9.9567530346394051</v>
      </c>
      <c r="I472" s="2">
        <f t="shared" si="75"/>
        <v>386.01541534837366</v>
      </c>
      <c r="J472" s="2">
        <f t="shared" si="76"/>
        <v>386.7717929418863</v>
      </c>
      <c r="K472" s="2">
        <f t="shared" si="77"/>
        <v>376.92730722860796</v>
      </c>
      <c r="L472" s="2">
        <f t="shared" si="78"/>
        <v>395.85990106165201</v>
      </c>
      <c r="M472" s="2">
        <v>427.70394736842104</v>
      </c>
      <c r="N472" s="2">
        <v>226621.86184210525</v>
      </c>
      <c r="O472" s="2">
        <f t="shared" si="79"/>
        <v>43691.195247576165</v>
      </c>
      <c r="P472" s="2">
        <f t="shared" si="80"/>
        <v>402.65169634196872</v>
      </c>
      <c r="Q472" s="2">
        <f t="shared" si="81"/>
        <v>452.75619839487337</v>
      </c>
      <c r="R472" s="2">
        <v>11895.401315789473</v>
      </c>
      <c r="S472" s="2">
        <v>160261404.28289473</v>
      </c>
      <c r="T472" s="2">
        <f t="shared" si="82"/>
        <v>18760831.819208801</v>
      </c>
      <c r="U472" s="2">
        <f t="shared" si="83"/>
        <v>11376.271662507588</v>
      </c>
      <c r="V472" s="2">
        <f t="shared" si="84"/>
        <v>12414.530969071358</v>
      </c>
      <c r="W472" s="2">
        <v>0.125</v>
      </c>
      <c r="X472" s="2">
        <v>0.125</v>
      </c>
      <c r="Z472" s="2">
        <v>0</v>
      </c>
    </row>
    <row r="473" spans="1:26" s="2" customFormat="1">
      <c r="A473" s="2">
        <v>35</v>
      </c>
      <c r="B473" s="2">
        <v>0.57599999999999996</v>
      </c>
      <c r="C473" s="5">
        <f t="shared" si="73"/>
        <v>0.42400000000000004</v>
      </c>
      <c r="D473" s="2" t="s">
        <v>826</v>
      </c>
      <c r="E473" s="2">
        <v>386.2318729382946</v>
      </c>
      <c r="F473" s="2">
        <v>370.1837721290479</v>
      </c>
      <c r="G473" s="2">
        <v>149190.19792120074</v>
      </c>
      <c r="H473" s="2">
        <f t="shared" si="74"/>
        <v>15.138247777795186</v>
      </c>
      <c r="I473" s="2">
        <f t="shared" si="75"/>
        <v>385.76554912196258</v>
      </c>
      <c r="J473" s="2">
        <f t="shared" si="76"/>
        <v>386.69819675462662</v>
      </c>
      <c r="K473" s="2">
        <f t="shared" si="77"/>
        <v>374.55950257062051</v>
      </c>
      <c r="L473" s="2">
        <f t="shared" si="78"/>
        <v>397.90424330596869</v>
      </c>
      <c r="M473" s="2">
        <v>381.42452830188677</v>
      </c>
      <c r="N473" s="2">
        <v>166468.7358490566</v>
      </c>
      <c r="O473" s="2">
        <f t="shared" si="79"/>
        <v>20984.065058739769</v>
      </c>
      <c r="P473" s="2">
        <f t="shared" si="80"/>
        <v>364.06273410440286</v>
      </c>
      <c r="Q473" s="2">
        <f t="shared" si="81"/>
        <v>398.78632249937067</v>
      </c>
      <c r="R473" s="2">
        <v>12943.150943396226</v>
      </c>
      <c r="S473" s="2">
        <v>183071662.8490566</v>
      </c>
      <c r="T473" s="2">
        <f t="shared" si="82"/>
        <v>15546506.505517989</v>
      </c>
      <c r="U473" s="2">
        <f t="shared" si="83"/>
        <v>12470.580888641944</v>
      </c>
      <c r="V473" s="2">
        <f t="shared" si="84"/>
        <v>13415.720998150508</v>
      </c>
      <c r="W473" s="2">
        <v>3.3018867924528301E-2</v>
      </c>
      <c r="X473" s="2">
        <v>3.3018867924528301E-2</v>
      </c>
      <c r="Z473" s="2">
        <v>0</v>
      </c>
    </row>
    <row r="474" spans="1:26">
      <c r="A474" s="2">
        <v>40</v>
      </c>
      <c r="B474" s="2">
        <v>0.436</v>
      </c>
      <c r="C474" s="5">
        <f t="shared" si="73"/>
        <v>0.56400000000000006</v>
      </c>
      <c r="D474" s="2" t="s">
        <v>827</v>
      </c>
      <c r="E474" s="2">
        <v>386.01928844069079</v>
      </c>
      <c r="F474" s="2">
        <v>368.62718487505111</v>
      </c>
      <c r="G474" s="2">
        <v>149024.88687467156</v>
      </c>
      <c r="H474" s="2">
        <f t="shared" si="74"/>
        <v>13.995826414320618</v>
      </c>
      <c r="I474" s="2">
        <f t="shared" si="75"/>
        <v>385.57090551586379</v>
      </c>
      <c r="J474" s="2">
        <f t="shared" si="76"/>
        <v>386.46767136551779</v>
      </c>
      <c r="K474" s="2">
        <f t="shared" si="77"/>
        <v>374.79598956162295</v>
      </c>
      <c r="L474" s="2">
        <f t="shared" si="78"/>
        <v>397.24258731975863</v>
      </c>
      <c r="M474" s="2">
        <v>387.71631205673759</v>
      </c>
      <c r="N474" s="2">
        <v>161261.75177304965</v>
      </c>
      <c r="O474" s="2">
        <f t="shared" si="79"/>
        <v>10937.813138172118</v>
      </c>
      <c r="P474" s="2">
        <f t="shared" si="80"/>
        <v>375.18158038161926</v>
      </c>
      <c r="Q474" s="2">
        <f t="shared" si="81"/>
        <v>400.25104373185593</v>
      </c>
      <c r="R474" s="2">
        <v>15334.7304964539</v>
      </c>
      <c r="S474" s="2">
        <v>249095451.61702126</v>
      </c>
      <c r="T474" s="2">
        <f t="shared" si="82"/>
        <v>13941492.218147993</v>
      </c>
      <c r="U474" s="2">
        <f t="shared" si="83"/>
        <v>14887.218767652015</v>
      </c>
      <c r="V474" s="2">
        <f t="shared" si="84"/>
        <v>15782.242225255784</v>
      </c>
      <c r="W474" s="2">
        <v>7.0921985815602835E-3</v>
      </c>
      <c r="X474" s="2">
        <v>7.0921985815602835E-3</v>
      </c>
      <c r="Y474" s="2"/>
      <c r="Z474" s="2">
        <v>0</v>
      </c>
    </row>
    <row r="475" spans="1:26">
      <c r="A475" s="2">
        <v>45</v>
      </c>
      <c r="B475" s="2">
        <v>0.35399999999999998</v>
      </c>
      <c r="C475" s="5">
        <f t="shared" si="73"/>
        <v>0.64600000000000002</v>
      </c>
      <c r="D475" s="2" t="s">
        <v>828</v>
      </c>
      <c r="E475" s="2">
        <v>386.49495429800703</v>
      </c>
      <c r="F475" s="2">
        <v>368.42168248183197</v>
      </c>
      <c r="G475" s="2">
        <v>149390.87404323297</v>
      </c>
      <c r="H475" s="2">
        <f t="shared" si="74"/>
        <v>12.524345414421987</v>
      </c>
      <c r="I475" s="2">
        <f t="shared" si="75"/>
        <v>386.07079664216536</v>
      </c>
      <c r="J475" s="2">
        <f t="shared" si="76"/>
        <v>386.9191119538487</v>
      </c>
      <c r="K475" s="2">
        <f t="shared" si="77"/>
        <v>375.87802871995962</v>
      </c>
      <c r="L475" s="2">
        <f t="shared" si="78"/>
        <v>397.11187987605445</v>
      </c>
      <c r="M475" s="2">
        <v>396.24148606811144</v>
      </c>
      <c r="N475" s="2">
        <v>168493.14551083592</v>
      </c>
      <c r="O475" s="2">
        <f t="shared" si="79"/>
        <v>11485.830229370564</v>
      </c>
      <c r="P475" s="2">
        <f t="shared" si="80"/>
        <v>383.39657835809413</v>
      </c>
      <c r="Q475" s="2">
        <f t="shared" si="81"/>
        <v>409.08639377812875</v>
      </c>
      <c r="R475" s="2">
        <v>17700.018575851394</v>
      </c>
      <c r="S475" s="2">
        <v>333917904.52631581</v>
      </c>
      <c r="T475" s="2">
        <f t="shared" si="82"/>
        <v>20627246.940831363</v>
      </c>
      <c r="U475" s="2">
        <f t="shared" si="83"/>
        <v>17155.678354247611</v>
      </c>
      <c r="V475" s="2">
        <f t="shared" si="84"/>
        <v>18244.358797455177</v>
      </c>
      <c r="W475" s="2">
        <v>0</v>
      </c>
      <c r="X475" s="2">
        <v>0</v>
      </c>
      <c r="Y475" s="2"/>
      <c r="Z475" s="2">
        <v>0</v>
      </c>
    </row>
    <row r="476" spans="1:26">
      <c r="A476" s="2">
        <v>50</v>
      </c>
      <c r="B476" s="2">
        <v>0.22800000000000001</v>
      </c>
      <c r="C476" s="5">
        <f t="shared" si="73"/>
        <v>0.77200000000000002</v>
      </c>
      <c r="D476" s="2" t="s">
        <v>829</v>
      </c>
      <c r="E476" s="2">
        <v>385.93936337328751</v>
      </c>
      <c r="F476" s="2">
        <v>350.4987880614683</v>
      </c>
      <c r="G476" s="2">
        <v>148967.17194276245</v>
      </c>
      <c r="H476" s="2">
        <f t="shared" si="74"/>
        <v>17.979741783987265</v>
      </c>
      <c r="I476" s="2">
        <f t="shared" si="75"/>
        <v>385.43115535015266</v>
      </c>
      <c r="J476" s="2">
        <f t="shared" si="76"/>
        <v>386.44757139642235</v>
      </c>
      <c r="K476" s="2">
        <f t="shared" si="77"/>
        <v>373.2186056892545</v>
      </c>
      <c r="L476" s="2">
        <f t="shared" si="78"/>
        <v>398.66012105732051</v>
      </c>
      <c r="M476" s="2">
        <v>399.56994818652851</v>
      </c>
      <c r="N476" s="2">
        <v>173061.63730569949</v>
      </c>
      <c r="O476" s="2">
        <f t="shared" si="79"/>
        <v>13405.493811914406</v>
      </c>
      <c r="P476" s="2">
        <f t="shared" si="80"/>
        <v>385.69308840092179</v>
      </c>
      <c r="Q476" s="2">
        <f t="shared" si="81"/>
        <v>413.44680797213522</v>
      </c>
      <c r="R476" s="2">
        <v>19882.559585492229</v>
      </c>
      <c r="S476" s="2">
        <v>426733349.99481863</v>
      </c>
      <c r="T476" s="2">
        <f t="shared" si="82"/>
        <v>31417174.324169755</v>
      </c>
      <c r="U476" s="2">
        <f t="shared" si="83"/>
        <v>19210.769867104224</v>
      </c>
      <c r="V476" s="2">
        <f t="shared" si="84"/>
        <v>20554.349303880233</v>
      </c>
      <c r="W476" s="2">
        <v>0</v>
      </c>
      <c r="X476" s="2">
        <v>0</v>
      </c>
      <c r="Y476" s="2"/>
      <c r="Z476" s="2">
        <v>0</v>
      </c>
    </row>
    <row r="477" spans="1:26">
      <c r="A477" s="2">
        <v>55</v>
      </c>
      <c r="B477" s="2">
        <v>0.16800000000000001</v>
      </c>
      <c r="C477" s="5">
        <f t="shared" si="73"/>
        <v>0.83199999999999996</v>
      </c>
      <c r="D477" s="2" t="s">
        <v>830</v>
      </c>
      <c r="E477" s="2">
        <v>385.69896128580399</v>
      </c>
      <c r="F477" s="2">
        <v>363.65186549123854</v>
      </c>
      <c r="G477" s="2">
        <v>148780.24387119396</v>
      </c>
      <c r="H477" s="2">
        <f t="shared" si="74"/>
        <v>16.555134245834779</v>
      </c>
      <c r="I477" s="2">
        <f t="shared" si="75"/>
        <v>385.21130239640019</v>
      </c>
      <c r="J477" s="2">
        <f t="shared" si="76"/>
        <v>386.18662017520779</v>
      </c>
      <c r="K477" s="2">
        <f t="shared" si="77"/>
        <v>373.4925609887257</v>
      </c>
      <c r="L477" s="2">
        <f t="shared" si="78"/>
        <v>397.90536158288228</v>
      </c>
      <c r="M477" s="2">
        <v>398.75480769230768</v>
      </c>
      <c r="N477" s="2">
        <v>171056.29326923078</v>
      </c>
      <c r="O477" s="2">
        <f t="shared" si="79"/>
        <v>12050.896611501492</v>
      </c>
      <c r="P477" s="2">
        <f t="shared" si="80"/>
        <v>385.59772900268604</v>
      </c>
      <c r="Q477" s="2">
        <f t="shared" si="81"/>
        <v>411.91188638192932</v>
      </c>
      <c r="R477" s="2">
        <v>21851.415865384617</v>
      </c>
      <c r="S477" s="2">
        <v>511995932.72836536</v>
      </c>
      <c r="T477" s="2">
        <f t="shared" si="82"/>
        <v>34511557.406382799</v>
      </c>
      <c r="U477" s="2">
        <f t="shared" si="83"/>
        <v>21147.319551070155</v>
      </c>
      <c r="V477" s="2">
        <f t="shared" si="84"/>
        <v>22555.512179699079</v>
      </c>
      <c r="W477" s="2">
        <v>0</v>
      </c>
      <c r="X477" s="2">
        <v>0</v>
      </c>
      <c r="Y477" s="2"/>
      <c r="Z477" s="2">
        <v>0</v>
      </c>
    </row>
    <row r="478" spans="1:26">
      <c r="A478" s="2">
        <v>60</v>
      </c>
      <c r="B478" s="2">
        <v>0.13600000000000001</v>
      </c>
      <c r="C478" s="5">
        <f t="shared" si="73"/>
        <v>0.86399999999999999</v>
      </c>
      <c r="D478" s="2" t="s">
        <v>831</v>
      </c>
      <c r="E478" s="2">
        <v>385.73445822604975</v>
      </c>
      <c r="F478" s="2">
        <v>365.68222157023405</v>
      </c>
      <c r="G478" s="2">
        <v>148807.36471587414</v>
      </c>
      <c r="H478" s="2">
        <f t="shared" si="74"/>
        <v>16.29245293000713</v>
      </c>
      <c r="I478" s="2">
        <f t="shared" si="75"/>
        <v>385.25068366300519</v>
      </c>
      <c r="J478" s="2">
        <f t="shared" si="76"/>
        <v>386.21823278909432</v>
      </c>
      <c r="K478" s="2">
        <f t="shared" si="77"/>
        <v>373.62528499374093</v>
      </c>
      <c r="L478" s="2">
        <f t="shared" si="78"/>
        <v>397.84363145835857</v>
      </c>
      <c r="M478" s="2">
        <v>403.16203703703701</v>
      </c>
      <c r="N478" s="2">
        <v>175804.31944444444</v>
      </c>
      <c r="O478" s="2">
        <f t="shared" si="79"/>
        <v>13264.691336591233</v>
      </c>
      <c r="P478" s="2">
        <f t="shared" si="80"/>
        <v>389.35824632173473</v>
      </c>
      <c r="Q478" s="2">
        <f t="shared" si="81"/>
        <v>416.96582775233929</v>
      </c>
      <c r="R478" s="2">
        <v>24127.372685185186</v>
      </c>
      <c r="S478" s="2">
        <v>628355470.83101857</v>
      </c>
      <c r="T478" s="2">
        <f t="shared" si="82"/>
        <v>46225358.141198397</v>
      </c>
      <c r="U478" s="2">
        <f t="shared" si="83"/>
        <v>23312.499673835144</v>
      </c>
      <c r="V478" s="2">
        <f t="shared" si="84"/>
        <v>24942.245696535228</v>
      </c>
      <c r="W478" s="2">
        <v>0</v>
      </c>
      <c r="X478" s="2">
        <v>0</v>
      </c>
      <c r="Y478" s="2"/>
      <c r="Z478" s="2">
        <v>0</v>
      </c>
    </row>
    <row r="479" spans="1:26">
      <c r="A479" s="2">
        <v>65</v>
      </c>
      <c r="B479" s="2">
        <v>9.8000000000000004E-2</v>
      </c>
      <c r="C479" s="5">
        <f t="shared" si="73"/>
        <v>0.90200000000000002</v>
      </c>
      <c r="D479" s="2" t="s">
        <v>832</v>
      </c>
      <c r="E479" s="2">
        <v>385.42747877756108</v>
      </c>
      <c r="F479" s="2">
        <v>362.54285344788582</v>
      </c>
      <c r="G479" s="2">
        <v>148573.86163686932</v>
      </c>
      <c r="H479" s="2">
        <f t="shared" si="74"/>
        <v>19.520240042009391</v>
      </c>
      <c r="I479" s="2">
        <f t="shared" si="75"/>
        <v>384.89794658386984</v>
      </c>
      <c r="J479" s="2">
        <f t="shared" si="76"/>
        <v>385.95701097125232</v>
      </c>
      <c r="K479" s="2">
        <f t="shared" si="77"/>
        <v>372.17296406075292</v>
      </c>
      <c r="L479" s="2">
        <f t="shared" si="78"/>
        <v>398.68199349436924</v>
      </c>
      <c r="M479" s="2">
        <v>390.06651884700665</v>
      </c>
      <c r="N479" s="2">
        <v>164824.83370288249</v>
      </c>
      <c r="O479" s="2">
        <f t="shared" si="79"/>
        <v>12672.944577460294</v>
      </c>
      <c r="P479" s="2">
        <f t="shared" si="80"/>
        <v>376.57413898775638</v>
      </c>
      <c r="Q479" s="2">
        <f t="shared" si="81"/>
        <v>403.55889870625691</v>
      </c>
      <c r="R479" s="2">
        <v>25304.671840354767</v>
      </c>
      <c r="S479" s="2">
        <v>691730945.54988909</v>
      </c>
      <c r="T479" s="2">
        <f t="shared" si="82"/>
        <v>51404528.601845503</v>
      </c>
      <c r="U479" s="2">
        <f t="shared" si="83"/>
        <v>24445.360620563129</v>
      </c>
      <c r="V479" s="2">
        <f t="shared" si="84"/>
        <v>26163.983060146405</v>
      </c>
      <c r="W479" s="2">
        <v>0</v>
      </c>
      <c r="X479" s="2">
        <v>0</v>
      </c>
      <c r="Y479" s="2"/>
      <c r="Z479" s="2">
        <v>0</v>
      </c>
    </row>
    <row r="480" spans="1:26">
      <c r="A480" s="2">
        <v>70</v>
      </c>
      <c r="B480" s="2">
        <v>0.09</v>
      </c>
      <c r="C480" s="5">
        <f t="shared" si="73"/>
        <v>0.91</v>
      </c>
      <c r="D480" s="2" t="s">
        <v>833</v>
      </c>
      <c r="E480" s="2">
        <v>385.73446453427374</v>
      </c>
      <c r="F480" s="2">
        <v>365.49544840275962</v>
      </c>
      <c r="G480" s="2">
        <v>148808.27244119238</v>
      </c>
      <c r="H480" s="2">
        <f t="shared" si="74"/>
        <v>17.195311649498763</v>
      </c>
      <c r="I480" s="2">
        <f t="shared" si="75"/>
        <v>385.23746633228228</v>
      </c>
      <c r="J480" s="2">
        <f t="shared" si="76"/>
        <v>386.2314627362652</v>
      </c>
      <c r="K480" s="2">
        <f t="shared" si="77"/>
        <v>373.29429553037801</v>
      </c>
      <c r="L480" s="2">
        <f t="shared" si="78"/>
        <v>398.17463353816947</v>
      </c>
      <c r="M480" s="2">
        <v>398.78681318681316</v>
      </c>
      <c r="N480" s="2">
        <v>171914.8</v>
      </c>
      <c r="O480" s="2">
        <f t="shared" si="79"/>
        <v>12883.877628305781</v>
      </c>
      <c r="P480" s="2">
        <f t="shared" si="80"/>
        <v>385.18261069805675</v>
      </c>
      <c r="Q480" s="2">
        <f t="shared" si="81"/>
        <v>412.39101567556958</v>
      </c>
      <c r="R480" s="2">
        <v>27864.257142857143</v>
      </c>
      <c r="S480" s="2">
        <v>837236264.8901099</v>
      </c>
      <c r="T480" s="2">
        <f t="shared" si="82"/>
        <v>60819438.76684463</v>
      </c>
      <c r="U480" s="2">
        <f t="shared" si="83"/>
        <v>26929.559826075947</v>
      </c>
      <c r="V480" s="2">
        <f t="shared" si="84"/>
        <v>28798.954459638338</v>
      </c>
      <c r="W480" s="2">
        <v>0</v>
      </c>
      <c r="X480" s="2">
        <v>0</v>
      </c>
      <c r="Y480" s="2"/>
      <c r="Z480" s="2">
        <v>0</v>
      </c>
    </row>
    <row r="481" spans="1:26" s="6" customFormat="1">
      <c r="A481" s="6">
        <v>75</v>
      </c>
      <c r="B481" s="6">
        <v>4.8000000000000001E-2</v>
      </c>
      <c r="C481" s="5">
        <f t="shared" si="73"/>
        <v>0.95199999999999996</v>
      </c>
      <c r="D481" s="6" t="s">
        <v>834</v>
      </c>
      <c r="E481" s="6">
        <v>385.21579433610952</v>
      </c>
      <c r="F481" s="6">
        <v>350.5590066286079</v>
      </c>
      <c r="G481" s="6">
        <v>148415.01443345405</v>
      </c>
      <c r="H481" s="6">
        <f t="shared" si="74"/>
        <v>23.806227454217151</v>
      </c>
      <c r="I481" s="6">
        <f t="shared" si="75"/>
        <v>384.63101087521625</v>
      </c>
      <c r="J481" s="6">
        <f t="shared" si="76"/>
        <v>385.8005777970028</v>
      </c>
      <c r="K481" s="6">
        <f t="shared" si="77"/>
        <v>370.578306604673</v>
      </c>
      <c r="L481" s="6">
        <f t="shared" si="78"/>
        <v>399.85328206754605</v>
      </c>
      <c r="M481" s="6">
        <v>405.10294117647061</v>
      </c>
      <c r="N481" s="6">
        <v>179813.13655462186</v>
      </c>
      <c r="O481" s="6">
        <f t="shared" si="79"/>
        <v>15704.743604794843</v>
      </c>
      <c r="P481" s="6">
        <f t="shared" si="80"/>
        <v>390.08310426210443</v>
      </c>
      <c r="Q481" s="6">
        <f t="shared" si="81"/>
        <v>420.12277809083679</v>
      </c>
      <c r="R481" s="6">
        <v>30344.840336134454</v>
      </c>
      <c r="S481" s="6">
        <v>1007488433.8781513</v>
      </c>
      <c r="T481" s="6">
        <f t="shared" si="82"/>
        <v>86679098.852658749</v>
      </c>
      <c r="U481" s="6">
        <f t="shared" si="83"/>
        <v>29228.987335422142</v>
      </c>
      <c r="V481" s="6">
        <f t="shared" si="84"/>
        <v>31460.693336846765</v>
      </c>
      <c r="W481" s="6">
        <v>0</v>
      </c>
      <c r="X481" s="6">
        <v>0</v>
      </c>
      <c r="Z481" s="6">
        <v>0</v>
      </c>
    </row>
    <row r="482" spans="1:26" s="2" customFormat="1">
      <c r="A482" s="6">
        <v>80</v>
      </c>
      <c r="B482" s="2">
        <v>4.5999999999999999E-2</v>
      </c>
      <c r="C482" s="5">
        <f t="shared" si="73"/>
        <v>0.95399999999999996</v>
      </c>
      <c r="D482" s="2" t="s">
        <v>818</v>
      </c>
      <c r="E482" s="2">
        <v>385.28874121822332</v>
      </c>
      <c r="F482" s="2">
        <v>367.94386526613198</v>
      </c>
      <c r="G482" s="2">
        <v>148464.73698040345</v>
      </c>
      <c r="H482" s="2">
        <f t="shared" ref="H482:H486" si="85">G482-E482*E482</f>
        <v>17.322870880394476</v>
      </c>
      <c r="I482" s="2">
        <f t="shared" ref="I482:I486" si="86">E482-2.68*SQRT(H482)/SQRT(500)</f>
        <v>384.7899029923197</v>
      </c>
      <c r="J482" s="2">
        <f t="shared" ref="J482:J486" si="87">E482+2.68*SQRT(H482)/SQRT(500)</f>
        <v>385.78757944412695</v>
      </c>
      <c r="K482" s="2">
        <f t="shared" ref="K482:K486" si="88">E482-3*SQRT(H482)</f>
        <v>372.80251529028374</v>
      </c>
      <c r="L482" s="2">
        <f t="shared" ref="L482:L486" si="89">E482+3*SQRT(H482)</f>
        <v>397.77496714616291</v>
      </c>
      <c r="M482" s="2">
        <v>391.03144654088049</v>
      </c>
      <c r="N482" s="2">
        <v>166971.42976939204</v>
      </c>
      <c r="O482" s="2">
        <v>14095.387664499774</v>
      </c>
      <c r="P482" s="2">
        <f t="shared" ref="P482:P486" si="90">M482-2.68*SQRT(O482)/SQRT(500)</f>
        <v>376.80199030661043</v>
      </c>
      <c r="Q482" s="2">
        <f t="shared" ref="Q482:Q486" si="91">M482+2.68*SQRT(O482)/SQRT(500)</f>
        <v>405.26090277515056</v>
      </c>
      <c r="R482" s="2">
        <v>31262.563941299792</v>
      </c>
      <c r="S482" s="2">
        <v>1066399787.7337526</v>
      </c>
      <c r="T482" s="2">
        <f t="shared" ref="T482:T484" si="92">S482-R482*R482</f>
        <v>89051883.549894691</v>
      </c>
      <c r="U482" s="2">
        <f t="shared" ref="U482:U485" si="93">R482-2.68*SQRT(T482)/SQRT(500)</f>
        <v>30131.541175473423</v>
      </c>
      <c r="V482" s="2">
        <f t="shared" ref="V482:V486" si="94">R482+2.68*SQRT(T482)/SQRT(500)</f>
        <v>32393.58670712616</v>
      </c>
      <c r="W482" s="2">
        <v>0</v>
      </c>
      <c r="X482" s="2">
        <v>0</v>
      </c>
      <c r="Z482" s="2">
        <v>0</v>
      </c>
    </row>
    <row r="483" spans="1:26" s="2" customFormat="1">
      <c r="A483" s="6">
        <v>85</v>
      </c>
      <c r="B483" s="2">
        <v>2.8000000000000001E-2</v>
      </c>
      <c r="C483" s="5">
        <f t="shared" si="73"/>
        <v>0.97199999999999998</v>
      </c>
      <c r="D483" s="2" t="s">
        <v>819</v>
      </c>
      <c r="E483" s="2">
        <v>385.34180044601874</v>
      </c>
      <c r="F483" s="2">
        <v>360.1806824317523</v>
      </c>
      <c r="G483" s="2">
        <v>148507.30396590536</v>
      </c>
      <c r="H483" s="2">
        <f t="shared" si="85"/>
        <v>19.000794926047092</v>
      </c>
      <c r="I483" s="2">
        <f t="shared" si="86"/>
        <v>384.81936134052063</v>
      </c>
      <c r="J483" s="2">
        <f t="shared" si="87"/>
        <v>385.86423955151685</v>
      </c>
      <c r="K483" s="2">
        <f t="shared" si="88"/>
        <v>372.26483006544419</v>
      </c>
      <c r="L483" s="2">
        <f t="shared" si="89"/>
        <v>398.41877082659329</v>
      </c>
      <c r="M483" s="2">
        <v>411.4320987654321</v>
      </c>
      <c r="N483" s="2">
        <v>184871.99176954731</v>
      </c>
      <c r="O483" s="2">
        <v>15627.775792287117</v>
      </c>
      <c r="P483" s="2">
        <f t="shared" si="90"/>
        <v>396.44911262444384</v>
      </c>
      <c r="Q483" s="2">
        <f t="shared" si="91"/>
        <v>426.41508490642036</v>
      </c>
      <c r="R483" s="2">
        <v>34944.592592592591</v>
      </c>
      <c r="S483" s="2">
        <v>1297064766.9423869</v>
      </c>
      <c r="T483" s="2">
        <f t="shared" si="92"/>
        <v>75940215.48010993</v>
      </c>
      <c r="U483" s="2">
        <f t="shared" si="93"/>
        <v>33900.147281755933</v>
      </c>
      <c r="V483" s="2">
        <f t="shared" si="94"/>
        <v>35989.037903429249</v>
      </c>
      <c r="W483" s="2">
        <v>0</v>
      </c>
      <c r="X483" s="2">
        <v>0</v>
      </c>
      <c r="Z483" s="2">
        <v>0</v>
      </c>
    </row>
    <row r="484" spans="1:26" s="2" customFormat="1">
      <c r="A484" s="6">
        <v>90</v>
      </c>
      <c r="B484" s="2">
        <v>2.1999999999999999E-2</v>
      </c>
      <c r="C484" s="5">
        <f t="shared" si="73"/>
        <v>0.97799999999999998</v>
      </c>
      <c r="D484" s="2" t="s">
        <v>820</v>
      </c>
      <c r="E484" s="2">
        <v>385.51069283390962</v>
      </c>
      <c r="F484" s="2">
        <v>362.76835861253147</v>
      </c>
      <c r="G484" s="2">
        <v>148638.44367721715</v>
      </c>
      <c r="H484" s="2">
        <f t="shared" si="85"/>
        <v>19.949387936125277</v>
      </c>
      <c r="I484" s="2">
        <f t="shared" si="86"/>
        <v>384.97537146517413</v>
      </c>
      <c r="J484" s="2">
        <f t="shared" si="87"/>
        <v>386.0460142026451</v>
      </c>
      <c r="K484" s="2">
        <f t="shared" si="88"/>
        <v>372.11127152457215</v>
      </c>
      <c r="L484" s="2">
        <f t="shared" si="89"/>
        <v>398.91011414324709</v>
      </c>
      <c r="M484" s="2">
        <v>409.30265848670757</v>
      </c>
      <c r="N484" s="2">
        <v>182339.79754601227</v>
      </c>
      <c r="O484" s="2">
        <v>14841.481980622879</v>
      </c>
      <c r="P484" s="2">
        <f t="shared" si="90"/>
        <v>394.70146263310534</v>
      </c>
      <c r="Q484" s="2">
        <f t="shared" si="91"/>
        <v>423.90385434030981</v>
      </c>
      <c r="R484" s="2">
        <v>36825.644171779139</v>
      </c>
      <c r="S484" s="2">
        <v>1449175405.0961146</v>
      </c>
      <c r="T484" s="2">
        <f t="shared" si="92"/>
        <v>93047336.429623842</v>
      </c>
      <c r="U484" s="2">
        <f t="shared" si="93"/>
        <v>35669.527232043256</v>
      </c>
      <c r="V484" s="2">
        <f t="shared" si="94"/>
        <v>37981.761111515021</v>
      </c>
      <c r="W484" s="2">
        <v>0</v>
      </c>
      <c r="X484" s="2">
        <v>0</v>
      </c>
      <c r="Z484" s="2">
        <v>0</v>
      </c>
    </row>
    <row r="485" spans="1:26" s="2" customFormat="1">
      <c r="A485" s="6">
        <v>95</v>
      </c>
      <c r="B485" s="2">
        <v>0.03</v>
      </c>
      <c r="C485" s="5">
        <f t="shared" si="73"/>
        <v>0.97</v>
      </c>
      <c r="D485" s="2" t="s">
        <v>760</v>
      </c>
      <c r="E485" s="2">
        <v>385.46972533260873</v>
      </c>
      <c r="F485" s="2">
        <v>369.57732775167716</v>
      </c>
      <c r="G485" s="2">
        <v>148604.89359303628</v>
      </c>
      <c r="H485" s="2">
        <f t="shared" si="85"/>
        <v>17.98444503947394</v>
      </c>
      <c r="I485" s="2">
        <f t="shared" si="86"/>
        <v>384.96145084367282</v>
      </c>
      <c r="J485" s="2">
        <f t="shared" si="87"/>
        <v>385.97799982154464</v>
      </c>
      <c r="K485" s="2">
        <f t="shared" si="88"/>
        <v>372.74730396891914</v>
      </c>
      <c r="L485" s="2">
        <f t="shared" si="89"/>
        <v>398.19214669629832</v>
      </c>
      <c r="M485" s="2">
        <v>410.7216494845361</v>
      </c>
      <c r="N485" s="2">
        <v>183907.00618556701</v>
      </c>
      <c r="O485" s="2">
        <f t="shared" ref="O485:O486" si="95">N485-M485*M485</f>
        <v>15214.732830268884</v>
      </c>
      <c r="P485" s="2">
        <f t="shared" si="90"/>
        <v>395.93798978335769</v>
      </c>
      <c r="Q485" s="2">
        <f t="shared" si="91"/>
        <v>425.50530918571451</v>
      </c>
      <c r="R485" s="2">
        <v>38987.573195876292</v>
      </c>
      <c r="S485" s="2">
        <v>1531179259.3257732</v>
      </c>
      <c r="T485" s="2">
        <f>S485-R485*R485</f>
        <v>11148395.621961832</v>
      </c>
      <c r="U485" s="2">
        <f t="shared" si="93"/>
        <v>38587.392644836691</v>
      </c>
      <c r="V485" s="2">
        <f t="shared" si="94"/>
        <v>39387.753746915892</v>
      </c>
      <c r="W485" s="2">
        <v>0</v>
      </c>
      <c r="X485" s="2">
        <v>0</v>
      </c>
    </row>
    <row r="486" spans="1:26" s="2" customFormat="1">
      <c r="A486" s="6">
        <v>100</v>
      </c>
      <c r="B486" s="2">
        <v>0.01</v>
      </c>
      <c r="C486" s="5">
        <f t="shared" si="73"/>
        <v>0.99</v>
      </c>
      <c r="D486" s="2" t="s">
        <v>761</v>
      </c>
      <c r="E486" s="2">
        <v>385.12799580709981</v>
      </c>
      <c r="F486" s="2">
        <v>352.43191462017882</v>
      </c>
      <c r="G486" s="2">
        <v>148345.99627682823</v>
      </c>
      <c r="H486" s="2">
        <f t="shared" si="85"/>
        <v>22.42312243473134</v>
      </c>
      <c r="I486" s="2">
        <f t="shared" si="86"/>
        <v>384.56045402965043</v>
      </c>
      <c r="J486" s="2">
        <f t="shared" si="87"/>
        <v>385.69553758454919</v>
      </c>
      <c r="K486" s="2">
        <f t="shared" si="88"/>
        <v>370.92207795880216</v>
      </c>
      <c r="L486" s="2">
        <f t="shared" si="89"/>
        <v>399.33391365539745</v>
      </c>
      <c r="M486" s="2">
        <v>405.87676767676766</v>
      </c>
      <c r="N486" s="2">
        <v>180151.02828282828</v>
      </c>
      <c r="O486" s="2">
        <f t="shared" si="95"/>
        <v>15415.077743087459</v>
      </c>
      <c r="P486" s="2">
        <f t="shared" si="90"/>
        <v>390.99609199439681</v>
      </c>
      <c r="Q486" s="2">
        <f t="shared" si="91"/>
        <v>420.75744335913851</v>
      </c>
      <c r="R486" s="2">
        <v>40560.147474747471</v>
      </c>
      <c r="S486" s="2">
        <v>1759285294.8787899</v>
      </c>
      <c r="T486" s="2">
        <f>S486-R486*R486</f>
        <v>114159731.70552611</v>
      </c>
      <c r="U486" s="2">
        <f>R486-2.68*SQRT(T486)/SQRT(500)</f>
        <v>39279.568811016288</v>
      </c>
      <c r="V486" s="2">
        <f t="shared" si="94"/>
        <v>41840.726138478654</v>
      </c>
      <c r="W486" s="2">
        <v>0</v>
      </c>
      <c r="X486" s="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20"/>
  <sheetViews>
    <sheetView topLeftCell="E157" workbookViewId="0">
      <selection activeCell="U169" sqref="U169"/>
    </sheetView>
  </sheetViews>
  <sheetFormatPr defaultRowHeight="15"/>
  <cols>
    <col min="1" max="1" width="11.140625" bestFit="1" customWidth="1"/>
    <col min="2" max="2" width="16" bestFit="1" customWidth="1"/>
    <col min="3" max="3" width="11.5703125" style="5" bestFit="1" customWidth="1"/>
    <col min="4" max="4" width="12.7109375" bestFit="1" customWidth="1"/>
    <col min="5" max="6" width="14.5703125" bestFit="1" customWidth="1"/>
    <col min="7" max="7" width="12.5703125" bestFit="1" customWidth="1"/>
    <col min="8" max="9" width="12.5703125" style="2" customWidth="1"/>
    <col min="10" max="11" width="14.7109375" bestFit="1" customWidth="1"/>
    <col min="12" max="12" width="12.7109375" bestFit="1" customWidth="1"/>
    <col min="13" max="14" width="12.7109375" style="2" customWidth="1"/>
    <col min="15" max="16" width="18.140625" bestFit="1" customWidth="1"/>
    <col min="17" max="19" width="18.140625" style="2" customWidth="1"/>
    <col min="20" max="21" width="14.85546875" bestFit="1" customWidth="1"/>
    <col min="22" max="22" width="14.85546875" style="2" customWidth="1"/>
    <col min="23" max="23" width="13.5703125" bestFit="1" customWidth="1"/>
    <col min="24" max="24" width="14.7109375" bestFit="1" customWidth="1"/>
    <col min="25" max="25" width="12.7109375" bestFit="1" customWidth="1"/>
    <col min="26" max="26" width="13.5703125" bestFit="1" customWidth="1"/>
    <col min="27" max="27" width="18.140625" bestFit="1" customWidth="1"/>
  </cols>
  <sheetData>
    <row r="1" spans="1:23">
      <c r="A1" t="s">
        <v>10</v>
      </c>
      <c r="B1" t="s">
        <v>1</v>
      </c>
      <c r="C1" s="5" t="s">
        <v>2</v>
      </c>
      <c r="D1" t="s">
        <v>2</v>
      </c>
      <c r="E1" t="s">
        <v>35</v>
      </c>
      <c r="F1" t="s">
        <v>36</v>
      </c>
      <c r="G1" t="s">
        <v>37</v>
      </c>
      <c r="J1" t="s">
        <v>4</v>
      </c>
      <c r="K1" t="s">
        <v>5</v>
      </c>
      <c r="L1" t="s">
        <v>6</v>
      </c>
      <c r="O1" t="s">
        <v>11</v>
      </c>
      <c r="P1" s="2" t="s">
        <v>3</v>
      </c>
      <c r="Q1" s="2" t="s">
        <v>355</v>
      </c>
      <c r="T1" t="s">
        <v>38</v>
      </c>
      <c r="U1" t="s">
        <v>39</v>
      </c>
      <c r="V1" s="2" t="s">
        <v>356</v>
      </c>
      <c r="W1" t="s">
        <v>7</v>
      </c>
    </row>
    <row r="2" spans="1:23">
      <c r="A2">
        <v>0</v>
      </c>
      <c r="B2">
        <v>0</v>
      </c>
      <c r="D2" t="s">
        <v>46</v>
      </c>
      <c r="E2">
        <v>649.54510808090856</v>
      </c>
      <c r="F2">
        <v>423548.61675970635</v>
      </c>
      <c r="G2">
        <f>F2-E2*E2</f>
        <v>1639.7693278671359</v>
      </c>
      <c r="H2" s="2">
        <f>E2-1.96*SQRT(G2)/SQRT(500)</f>
        <v>645.99564675559895</v>
      </c>
      <c r="I2" s="2">
        <f>E2+1.96*SQRT(G2)/SQRT(500)</f>
        <v>653.09456940621817</v>
      </c>
      <c r="J2">
        <v>3.3860000000000001</v>
      </c>
      <c r="K2">
        <v>19.454000000000001</v>
      </c>
      <c r="L2" s="2">
        <f>K2-J2*J2</f>
        <v>7.9890039999999996</v>
      </c>
      <c r="M2" s="2">
        <f>J2-1.96*SQRT(L2)/SQRT(500)</f>
        <v>3.1382478748167841</v>
      </c>
      <c r="N2" s="2">
        <f>J2+1.96*SQRT(L2)/SQRT(500)</f>
        <v>3.6337521251832161</v>
      </c>
      <c r="O2">
        <v>33.86</v>
      </c>
      <c r="P2">
        <v>1945.4</v>
      </c>
      <c r="Q2" s="2">
        <f>P2-O2*O2</f>
        <v>798.90040000000022</v>
      </c>
      <c r="R2" s="2">
        <f>O2-1.96*SQRT(Q2)/SQRT(500)</f>
        <v>31.382478748167838</v>
      </c>
      <c r="S2" s="2">
        <f>O2+1.96*SQRT(Q2)/SQRT(500)</f>
        <v>36.337521251832158</v>
      </c>
      <c r="T2">
        <v>0</v>
      </c>
      <c r="U2">
        <v>0</v>
      </c>
      <c r="W2">
        <v>0</v>
      </c>
    </row>
    <row r="3" spans="1:23">
      <c r="A3">
        <v>0.05</v>
      </c>
      <c r="B3">
        <v>0.13200000000000001</v>
      </c>
      <c r="D3" t="s">
        <v>47</v>
      </c>
      <c r="E3">
        <v>656.09786213466498</v>
      </c>
      <c r="F3">
        <v>431607.71603115543</v>
      </c>
      <c r="G3" s="2">
        <f t="shared" ref="G3:G22" si="0">F3-E3*E3</f>
        <v>1143.3113334775553</v>
      </c>
      <c r="H3" s="2">
        <f t="shared" ref="H3:H22" si="1">E3-1.96*SQRT(G3)/SQRT(500)</f>
        <v>653.13403190380245</v>
      </c>
      <c r="I3" s="2">
        <f t="shared" ref="I3:I22" si="2">E3+1.96*SQRT(G3)/SQRT(500)</f>
        <v>659.06169236552751</v>
      </c>
      <c r="J3">
        <v>10.900921658986174</v>
      </c>
      <c r="K3">
        <v>5731.9101382488479</v>
      </c>
      <c r="L3" s="2">
        <f t="shared" ref="L3:L22" si="3">K3-J3*J3</f>
        <v>5613.0800452334943</v>
      </c>
      <c r="M3" s="2">
        <f t="shared" ref="M3:M22" si="4">J3-1.96*SQRT(L3)/SQRT(500)</f>
        <v>4.3338510332400197</v>
      </c>
      <c r="N3" s="2">
        <f t="shared" ref="N3:N22" si="5">J3+1.96*SQRT(L3)/SQRT(500)</f>
        <v>17.467992284732329</v>
      </c>
      <c r="O3">
        <v>31.748847926267281</v>
      </c>
      <c r="P3">
        <v>2248.3387096774195</v>
      </c>
      <c r="Q3" s="2">
        <f t="shared" ref="Q3:Q22" si="6">P3-O3*O3</f>
        <v>1240.3493650321734</v>
      </c>
      <c r="R3" s="2">
        <f t="shared" ref="R3:R22" si="7">O3-1.96*SQRT(Q3)/SQRT(500)</f>
        <v>28.661802050123683</v>
      </c>
      <c r="S3" s="2">
        <f t="shared" ref="S3:S22" si="8">O3+1.96*SQRT(Q3)/SQRT(500)</f>
        <v>34.83589380241088</v>
      </c>
      <c r="T3">
        <v>0</v>
      </c>
      <c r="U3">
        <v>0</v>
      </c>
      <c r="W3">
        <v>0</v>
      </c>
    </row>
    <row r="4" spans="1:23">
      <c r="A4">
        <v>0.1</v>
      </c>
      <c r="B4">
        <v>0.122</v>
      </c>
      <c r="D4" t="s">
        <v>48</v>
      </c>
      <c r="E4">
        <v>655.08816555016926</v>
      </c>
      <c r="F4">
        <v>430358.45282588049</v>
      </c>
      <c r="G4" s="2">
        <f t="shared" si="0"/>
        <v>1217.9481819944922</v>
      </c>
      <c r="H4" s="2">
        <f t="shared" si="1"/>
        <v>652.02912330268396</v>
      </c>
      <c r="I4" s="2">
        <f t="shared" si="2"/>
        <v>658.14720779765457</v>
      </c>
      <c r="J4">
        <v>6.7904328018223232</v>
      </c>
      <c r="K4">
        <v>3142.51708428246</v>
      </c>
      <c r="L4" s="2">
        <f t="shared" si="3"/>
        <v>3096.4071066463953</v>
      </c>
      <c r="M4" s="2">
        <f t="shared" si="4"/>
        <v>1.9129011431054286</v>
      </c>
      <c r="N4" s="2">
        <f t="shared" si="5"/>
        <v>11.667964460539217</v>
      </c>
      <c r="O4">
        <v>31.940774487471526</v>
      </c>
      <c r="P4">
        <v>2006.9339407744874</v>
      </c>
      <c r="Q4" s="2">
        <f t="shared" si="6"/>
        <v>986.72086591497543</v>
      </c>
      <c r="R4" s="2">
        <f t="shared" si="7"/>
        <v>29.187381352265813</v>
      </c>
      <c r="S4" s="2">
        <f t="shared" si="8"/>
        <v>34.694167622677234</v>
      </c>
      <c r="T4">
        <v>0</v>
      </c>
      <c r="U4">
        <v>0</v>
      </c>
      <c r="W4">
        <v>0</v>
      </c>
    </row>
    <row r="5" spans="1:23">
      <c r="A5">
        <v>0.15</v>
      </c>
      <c r="B5">
        <v>0.15</v>
      </c>
      <c r="D5" t="s">
        <v>48</v>
      </c>
      <c r="E5">
        <v>654.44558469669687</v>
      </c>
      <c r="F5">
        <v>429547.73877171037</v>
      </c>
      <c r="G5" s="2">
        <f t="shared" si="0"/>
        <v>1248.7154427089263</v>
      </c>
      <c r="H5" s="2">
        <f t="shared" si="1"/>
        <v>651.34814535275143</v>
      </c>
      <c r="I5" s="2">
        <f t="shared" si="2"/>
        <v>657.54302404064231</v>
      </c>
      <c r="J5">
        <v>4.3458823529411763</v>
      </c>
      <c r="K5">
        <v>398.81176470588235</v>
      </c>
      <c r="L5" s="2">
        <f t="shared" si="3"/>
        <v>379.92507128027682</v>
      </c>
      <c r="M5" s="2">
        <f t="shared" si="4"/>
        <v>2.6373624356851253</v>
      </c>
      <c r="N5" s="2">
        <f t="shared" si="5"/>
        <v>6.0544022701972278</v>
      </c>
      <c r="O5">
        <v>34.527058823529408</v>
      </c>
      <c r="P5">
        <v>2502.9741176470588</v>
      </c>
      <c r="Q5" s="2">
        <f t="shared" si="6"/>
        <v>1310.8563266435988</v>
      </c>
      <c r="R5" s="2">
        <f t="shared" si="7"/>
        <v>31.353484918786037</v>
      </c>
      <c r="S5" s="2">
        <f t="shared" si="8"/>
        <v>37.70063272827278</v>
      </c>
      <c r="T5">
        <v>0</v>
      </c>
      <c r="U5">
        <v>0</v>
      </c>
      <c r="W5">
        <v>0</v>
      </c>
    </row>
    <row r="6" spans="1:23">
      <c r="A6">
        <v>0.19999999999999998</v>
      </c>
      <c r="B6">
        <v>0.11799999999999999</v>
      </c>
      <c r="D6" t="s">
        <v>46</v>
      </c>
      <c r="E6">
        <v>653.08008996173794</v>
      </c>
      <c r="F6">
        <v>427992.745154495</v>
      </c>
      <c r="G6" s="2">
        <f t="shared" si="0"/>
        <v>1479.1412500632578</v>
      </c>
      <c r="H6" s="2">
        <f t="shared" si="1"/>
        <v>649.70895691000499</v>
      </c>
      <c r="I6" s="2">
        <f t="shared" si="2"/>
        <v>656.45122301347089</v>
      </c>
      <c r="J6">
        <v>3.2811791383219955</v>
      </c>
      <c r="K6">
        <v>20.682539682539684</v>
      </c>
      <c r="L6" s="2">
        <f t="shared" si="3"/>
        <v>9.9164031447802117</v>
      </c>
      <c r="M6" s="2">
        <f t="shared" si="4"/>
        <v>3.0051543049428675</v>
      </c>
      <c r="N6" s="2">
        <f t="shared" si="5"/>
        <v>3.5572039717011235</v>
      </c>
      <c r="O6">
        <v>32.80952380952381</v>
      </c>
      <c r="P6">
        <v>2067.3945578231292</v>
      </c>
      <c r="Q6" s="2">
        <f t="shared" si="6"/>
        <v>990.92970521541929</v>
      </c>
      <c r="R6" s="2">
        <f t="shared" si="7"/>
        <v>30.050264649692842</v>
      </c>
      <c r="S6" s="2">
        <f t="shared" si="8"/>
        <v>35.568782969354778</v>
      </c>
      <c r="T6">
        <v>0</v>
      </c>
      <c r="U6">
        <v>0</v>
      </c>
      <c r="W6">
        <v>0</v>
      </c>
    </row>
    <row r="7" spans="1:23">
      <c r="A7">
        <v>0.24999999999999997</v>
      </c>
      <c r="B7">
        <v>0.106</v>
      </c>
      <c r="D7" t="s">
        <v>48</v>
      </c>
      <c r="E7">
        <v>653.87868084398735</v>
      </c>
      <c r="F7">
        <v>428924.53132378362</v>
      </c>
      <c r="G7" s="2">
        <f t="shared" si="0"/>
        <v>1367.2020615105284</v>
      </c>
      <c r="H7" s="2">
        <f t="shared" si="1"/>
        <v>650.63761822827041</v>
      </c>
      <c r="I7" s="2">
        <f t="shared" si="2"/>
        <v>657.1197434597043</v>
      </c>
      <c r="J7">
        <v>4.9507829977628637</v>
      </c>
      <c r="K7">
        <v>693.510067114094</v>
      </c>
      <c r="L7" s="2">
        <f t="shared" si="3"/>
        <v>668.99981482315616</v>
      </c>
      <c r="M7" s="2">
        <f t="shared" si="4"/>
        <v>2.6836130929587987</v>
      </c>
      <c r="N7" s="2">
        <f t="shared" si="5"/>
        <v>7.2179529025669282</v>
      </c>
      <c r="O7">
        <v>38.138702460850112</v>
      </c>
      <c r="P7">
        <v>3207.2572706935125</v>
      </c>
      <c r="Q7" s="2">
        <f t="shared" si="6"/>
        <v>1752.6966452962581</v>
      </c>
      <c r="R7" s="2">
        <f t="shared" si="7"/>
        <v>34.469054130949793</v>
      </c>
      <c r="S7" s="2">
        <f t="shared" si="8"/>
        <v>41.808350790750431</v>
      </c>
      <c r="T7">
        <v>0</v>
      </c>
      <c r="U7">
        <v>0</v>
      </c>
      <c r="W7">
        <v>0</v>
      </c>
    </row>
    <row r="8" spans="1:23">
      <c r="A8">
        <v>0.3</v>
      </c>
      <c r="B8">
        <v>9.1999999999999998E-2</v>
      </c>
      <c r="D8" t="s">
        <v>48</v>
      </c>
      <c r="E8">
        <v>652.0594463392714</v>
      </c>
      <c r="F8">
        <v>426701.4649570508</v>
      </c>
      <c r="G8" s="2">
        <f t="shared" si="0"/>
        <v>1519.943396773655</v>
      </c>
      <c r="H8" s="2">
        <f t="shared" si="1"/>
        <v>648.6421331979144</v>
      </c>
      <c r="I8" s="2">
        <f t="shared" si="2"/>
        <v>655.4767594806284</v>
      </c>
      <c r="J8">
        <v>3.7643171806167399</v>
      </c>
      <c r="K8">
        <v>31.513215859030836</v>
      </c>
      <c r="L8" s="2">
        <f t="shared" si="3"/>
        <v>17.343132022744477</v>
      </c>
      <c r="M8" s="2">
        <f t="shared" si="4"/>
        <v>3.3992819056676602</v>
      </c>
      <c r="N8" s="2">
        <f t="shared" si="5"/>
        <v>4.1293524555658196</v>
      </c>
      <c r="O8">
        <v>37.583700440528638</v>
      </c>
      <c r="P8">
        <v>3104.5484581497799</v>
      </c>
      <c r="Q8" s="2">
        <f t="shared" si="6"/>
        <v>1692.0139193463874</v>
      </c>
      <c r="R8" s="2">
        <f t="shared" si="7"/>
        <v>33.978137884543486</v>
      </c>
      <c r="S8" s="2">
        <f t="shared" si="8"/>
        <v>41.18926299651379</v>
      </c>
      <c r="T8">
        <v>0</v>
      </c>
      <c r="U8">
        <v>0</v>
      </c>
      <c r="W8">
        <v>0</v>
      </c>
    </row>
    <row r="9" spans="1:23">
      <c r="A9">
        <v>0.35</v>
      </c>
      <c r="B9">
        <v>5.1999999999999998E-2</v>
      </c>
      <c r="D9" t="s">
        <v>48</v>
      </c>
      <c r="E9">
        <v>651.1915012095933</v>
      </c>
      <c r="F9">
        <v>425749.68383413681</v>
      </c>
      <c r="G9" s="2">
        <f t="shared" si="0"/>
        <v>1699.3125865330803</v>
      </c>
      <c r="H9" s="2">
        <f t="shared" si="1"/>
        <v>647.57817054871396</v>
      </c>
      <c r="I9" s="2">
        <f t="shared" si="2"/>
        <v>654.80483187047264</v>
      </c>
      <c r="J9">
        <v>3.7932489451476794</v>
      </c>
      <c r="K9">
        <v>32.147679324894511</v>
      </c>
      <c r="L9" s="2">
        <f t="shared" si="3"/>
        <v>17.758941765030528</v>
      </c>
      <c r="M9" s="2">
        <f t="shared" si="4"/>
        <v>3.4238636430996925</v>
      </c>
      <c r="N9" s="2">
        <f t="shared" si="5"/>
        <v>4.1626342471956663</v>
      </c>
      <c r="O9">
        <v>37.928270042194093</v>
      </c>
      <c r="P9">
        <v>3212.0759493670885</v>
      </c>
      <c r="Q9" s="2">
        <f t="shared" si="6"/>
        <v>1773.5222809734905</v>
      </c>
      <c r="R9" s="2">
        <f t="shared" si="7"/>
        <v>34.236884612687234</v>
      </c>
      <c r="S9" s="2">
        <f t="shared" si="8"/>
        <v>41.619655471700952</v>
      </c>
      <c r="T9">
        <v>0</v>
      </c>
      <c r="U9">
        <v>0</v>
      </c>
      <c r="W9">
        <v>0</v>
      </c>
    </row>
    <row r="10" spans="1:23">
      <c r="A10">
        <v>0.39999999999999997</v>
      </c>
      <c r="B10">
        <v>0.06</v>
      </c>
      <c r="D10" t="s">
        <v>48</v>
      </c>
      <c r="E10">
        <v>651.73029924043806</v>
      </c>
      <c r="F10">
        <v>426243.80601684027</v>
      </c>
      <c r="G10" s="2">
        <f t="shared" si="0"/>
        <v>1491.423068809323</v>
      </c>
      <c r="H10" s="2">
        <f t="shared" si="1"/>
        <v>648.34519928293673</v>
      </c>
      <c r="I10" s="2">
        <f t="shared" si="2"/>
        <v>655.11539919793938</v>
      </c>
      <c r="J10">
        <v>4.0191489361702128</v>
      </c>
      <c r="K10">
        <v>39.789361702127657</v>
      </c>
      <c r="L10" s="2">
        <f t="shared" si="3"/>
        <v>23.635803531009504</v>
      </c>
      <c r="M10" s="2">
        <f t="shared" si="4"/>
        <v>3.593005057076013</v>
      </c>
      <c r="N10" s="2">
        <f t="shared" si="5"/>
        <v>4.4452928152644127</v>
      </c>
      <c r="O10">
        <v>40.170212765957444</v>
      </c>
      <c r="P10">
        <v>3960</v>
      </c>
      <c r="Q10" s="2">
        <f t="shared" si="6"/>
        <v>2346.3540063377095</v>
      </c>
      <c r="R10" s="2">
        <f t="shared" si="7"/>
        <v>35.924331573378701</v>
      </c>
      <c r="S10" s="2">
        <f t="shared" si="8"/>
        <v>44.416093958536187</v>
      </c>
      <c r="T10">
        <v>0</v>
      </c>
      <c r="U10">
        <v>0</v>
      </c>
      <c r="W10">
        <v>0</v>
      </c>
    </row>
    <row r="11" spans="1:23">
      <c r="A11">
        <v>0.44999999999999996</v>
      </c>
      <c r="B11">
        <v>3.5999999999999997E-2</v>
      </c>
      <c r="D11" t="s">
        <v>48</v>
      </c>
      <c r="E11">
        <v>654.08338866847032</v>
      </c>
      <c r="F11">
        <v>429238.49845987553</v>
      </c>
      <c r="G11" s="2">
        <f t="shared" si="0"/>
        <v>1413.4191278463113</v>
      </c>
      <c r="H11" s="2">
        <f t="shared" si="1"/>
        <v>650.7880007029845</v>
      </c>
      <c r="I11" s="2">
        <f t="shared" si="2"/>
        <v>657.37877663395614</v>
      </c>
      <c r="J11">
        <v>4.3443983402489623</v>
      </c>
      <c r="K11">
        <v>47.489626556016596</v>
      </c>
      <c r="L11" s="2">
        <f t="shared" si="3"/>
        <v>28.615829617258658</v>
      </c>
      <c r="M11" s="2">
        <f t="shared" si="4"/>
        <v>3.8755048106334198</v>
      </c>
      <c r="N11" s="2">
        <f t="shared" si="5"/>
        <v>4.8132918698645053</v>
      </c>
      <c r="O11">
        <v>43.425311203319502</v>
      </c>
      <c r="P11">
        <v>4730.8319502074692</v>
      </c>
      <c r="Q11" s="2">
        <f t="shared" si="6"/>
        <v>2845.0742971023228</v>
      </c>
      <c r="R11" s="2">
        <f t="shared" si="7"/>
        <v>38.749920862449926</v>
      </c>
      <c r="S11" s="2">
        <f t="shared" si="8"/>
        <v>48.100701544189079</v>
      </c>
      <c r="T11">
        <v>0</v>
      </c>
      <c r="U11">
        <v>0</v>
      </c>
      <c r="W11">
        <v>0</v>
      </c>
    </row>
    <row r="12" spans="1:23">
      <c r="A12">
        <v>0.49999999999999994</v>
      </c>
      <c r="B12">
        <v>3.7999999999999999E-2</v>
      </c>
      <c r="D12" t="s">
        <v>47</v>
      </c>
      <c r="E12">
        <v>652.94781963647392</v>
      </c>
      <c r="F12">
        <v>427868.37483618257</v>
      </c>
      <c r="G12" s="2">
        <f t="shared" si="0"/>
        <v>1527.5196681572706</v>
      </c>
      <c r="H12" s="2">
        <f t="shared" si="1"/>
        <v>649.52200015576773</v>
      </c>
      <c r="I12" s="2">
        <f t="shared" si="2"/>
        <v>656.37363911718012</v>
      </c>
      <c r="J12">
        <v>4.4844074844074848</v>
      </c>
      <c r="K12">
        <v>50.542619542619541</v>
      </c>
      <c r="L12" s="2">
        <f t="shared" si="3"/>
        <v>30.432709056409674</v>
      </c>
      <c r="M12" s="2">
        <f t="shared" si="4"/>
        <v>4.0008574971029596</v>
      </c>
      <c r="N12" s="2">
        <f t="shared" si="5"/>
        <v>4.9679574717120101</v>
      </c>
      <c r="O12">
        <v>44.841995841995839</v>
      </c>
      <c r="P12">
        <v>5052.3513513513517</v>
      </c>
      <c r="Q12" s="2">
        <f t="shared" si="6"/>
        <v>3041.5467602577796</v>
      </c>
      <c r="R12" s="2">
        <f t="shared" si="7"/>
        <v>40.007865923550064</v>
      </c>
      <c r="S12" s="2">
        <f t="shared" si="8"/>
        <v>49.676125760441614</v>
      </c>
      <c r="T12">
        <v>0</v>
      </c>
      <c r="U12">
        <v>0</v>
      </c>
      <c r="W12">
        <v>0</v>
      </c>
    </row>
    <row r="13" spans="1:23">
      <c r="A13">
        <v>0.54999999999999993</v>
      </c>
      <c r="B13">
        <v>3.5999999999999997E-2</v>
      </c>
      <c r="D13" t="s">
        <v>47</v>
      </c>
      <c r="E13">
        <v>653.20833654923183</v>
      </c>
      <c r="F13">
        <v>428130.10222819884</v>
      </c>
      <c r="G13" s="2">
        <f t="shared" si="0"/>
        <v>1448.9712907843059</v>
      </c>
      <c r="H13" s="2">
        <f t="shared" si="1"/>
        <v>649.87176102613125</v>
      </c>
      <c r="I13" s="2">
        <f t="shared" si="2"/>
        <v>656.54491207233241</v>
      </c>
      <c r="J13">
        <v>4.5352697095435683</v>
      </c>
      <c r="K13">
        <v>49.323651452282157</v>
      </c>
      <c r="L13" s="2">
        <f t="shared" si="3"/>
        <v>28.754980113978753</v>
      </c>
      <c r="M13" s="2">
        <f t="shared" si="4"/>
        <v>4.065237515740078</v>
      </c>
      <c r="N13" s="2">
        <f t="shared" si="5"/>
        <v>5.0053019033470587</v>
      </c>
      <c r="O13">
        <v>45.352697095435687</v>
      </c>
      <c r="P13">
        <v>4932.3651452282156</v>
      </c>
      <c r="Q13" s="2">
        <f t="shared" si="6"/>
        <v>2875.498011397875</v>
      </c>
      <c r="R13" s="2">
        <f t="shared" si="7"/>
        <v>40.65237515740079</v>
      </c>
      <c r="S13" s="2">
        <f t="shared" si="8"/>
        <v>50.053019033470584</v>
      </c>
      <c r="T13">
        <v>0</v>
      </c>
      <c r="U13">
        <v>0</v>
      </c>
      <c r="W13">
        <v>0</v>
      </c>
    </row>
    <row r="14" spans="1:23">
      <c r="A14">
        <v>0.6</v>
      </c>
      <c r="B14">
        <v>1.6E-2</v>
      </c>
      <c r="D14" t="s">
        <v>47</v>
      </c>
      <c r="E14">
        <v>654.03329217043881</v>
      </c>
      <c r="F14">
        <v>429168.32913258183</v>
      </c>
      <c r="G14" s="2">
        <f t="shared" si="0"/>
        <v>1408.7818652792484</v>
      </c>
      <c r="H14" s="2">
        <f t="shared" si="1"/>
        <v>650.74331453718457</v>
      </c>
      <c r="I14" s="2">
        <f t="shared" si="2"/>
        <v>657.32326980369305</v>
      </c>
      <c r="J14">
        <v>4.8638211382113825</v>
      </c>
      <c r="K14">
        <v>61.65650406504065</v>
      </c>
      <c r="L14" s="2">
        <f t="shared" si="3"/>
        <v>37.999748000528783</v>
      </c>
      <c r="M14" s="2">
        <f t="shared" si="4"/>
        <v>4.3234882187648038</v>
      </c>
      <c r="N14" s="2">
        <f t="shared" si="5"/>
        <v>5.4041540576579612</v>
      </c>
      <c r="O14">
        <v>48.638211382113823</v>
      </c>
      <c r="P14">
        <v>6165.6504065040654</v>
      </c>
      <c r="Q14" s="2">
        <f t="shared" si="6"/>
        <v>3799.9748000528789</v>
      </c>
      <c r="R14" s="2">
        <f t="shared" si="7"/>
        <v>43.23488218764804</v>
      </c>
      <c r="S14" s="2">
        <f t="shared" si="8"/>
        <v>54.041540576579607</v>
      </c>
      <c r="T14">
        <v>0</v>
      </c>
      <c r="U14">
        <v>0</v>
      </c>
      <c r="W14">
        <v>0</v>
      </c>
    </row>
    <row r="15" spans="1:23">
      <c r="A15">
        <v>0.65</v>
      </c>
      <c r="B15">
        <v>1.2E-2</v>
      </c>
      <c r="D15" t="s">
        <v>47</v>
      </c>
      <c r="E15">
        <v>651.11620799675688</v>
      </c>
      <c r="F15">
        <v>425495.28642963892</v>
      </c>
      <c r="G15" s="2">
        <f t="shared" si="0"/>
        <v>1542.9701135629439</v>
      </c>
      <c r="H15" s="2">
        <f t="shared" si="1"/>
        <v>647.67310649135118</v>
      </c>
      <c r="I15" s="2">
        <f t="shared" si="2"/>
        <v>654.55930950216259</v>
      </c>
      <c r="J15">
        <v>4.7408906882591095</v>
      </c>
      <c r="K15">
        <v>69.170040485829958</v>
      </c>
      <c r="L15" s="2">
        <f t="shared" si="3"/>
        <v>46.693995967808021</v>
      </c>
      <c r="M15" s="2">
        <f t="shared" si="4"/>
        <v>4.1419254890865176</v>
      </c>
      <c r="N15" s="2">
        <f t="shared" si="5"/>
        <v>5.3398558874317015</v>
      </c>
      <c r="O15">
        <v>47.40890688259109</v>
      </c>
      <c r="P15">
        <v>6917.0040485829959</v>
      </c>
      <c r="Q15" s="2">
        <f t="shared" si="6"/>
        <v>4669.3995967808032</v>
      </c>
      <c r="R15" s="2">
        <f t="shared" si="7"/>
        <v>41.419254890865176</v>
      </c>
      <c r="S15" s="2">
        <f t="shared" si="8"/>
        <v>53.398558874317004</v>
      </c>
      <c r="T15">
        <v>0</v>
      </c>
      <c r="U15">
        <v>0</v>
      </c>
      <c r="W15">
        <v>0</v>
      </c>
    </row>
    <row r="16" spans="1:23">
      <c r="A16">
        <v>0.70000000000000007</v>
      </c>
      <c r="B16">
        <v>6.0000000000000001E-3</v>
      </c>
      <c r="D16" t="s">
        <v>47</v>
      </c>
      <c r="E16">
        <v>654.7786099153351</v>
      </c>
      <c r="F16">
        <v>430038.72952893935</v>
      </c>
      <c r="G16" s="2">
        <f t="shared" si="0"/>
        <v>1303.7015262807836</v>
      </c>
      <c r="H16" s="2">
        <f t="shared" si="1"/>
        <v>651.61370872150292</v>
      </c>
      <c r="I16" s="2">
        <f t="shared" si="2"/>
        <v>657.94351110916728</v>
      </c>
      <c r="J16">
        <v>4.5855130784708251</v>
      </c>
      <c r="K16">
        <v>63.933601609657948</v>
      </c>
      <c r="L16" s="2">
        <f t="shared" si="3"/>
        <v>42.90667141683096</v>
      </c>
      <c r="M16" s="2">
        <f t="shared" si="4"/>
        <v>4.0113523537344538</v>
      </c>
      <c r="N16" s="2">
        <f t="shared" si="5"/>
        <v>5.1596738032071965</v>
      </c>
      <c r="O16">
        <v>45.851106639839031</v>
      </c>
      <c r="P16">
        <v>6385.7223340040246</v>
      </c>
      <c r="Q16" s="2">
        <f t="shared" si="6"/>
        <v>4283.3983539061337</v>
      </c>
      <c r="R16" s="2">
        <f t="shared" si="7"/>
        <v>40.114364861378753</v>
      </c>
      <c r="S16" s="2">
        <f t="shared" si="8"/>
        <v>51.587848418299309</v>
      </c>
      <c r="T16">
        <v>0</v>
      </c>
      <c r="U16">
        <v>0</v>
      </c>
      <c r="W16">
        <v>0</v>
      </c>
    </row>
    <row r="17" spans="1:23">
      <c r="A17">
        <v>0.75000000000000011</v>
      </c>
      <c r="B17">
        <v>2E-3</v>
      </c>
      <c r="D17" t="s">
        <v>49</v>
      </c>
      <c r="E17">
        <v>654.21124727568429</v>
      </c>
      <c r="F17">
        <v>429352.9041535951</v>
      </c>
      <c r="G17" s="2">
        <f t="shared" si="0"/>
        <v>1360.5480915885419</v>
      </c>
      <c r="H17" s="2">
        <f t="shared" si="1"/>
        <v>650.97808116530689</v>
      </c>
      <c r="I17" s="2">
        <f t="shared" si="2"/>
        <v>657.44441338606168</v>
      </c>
      <c r="J17">
        <v>5.4629258517034067</v>
      </c>
      <c r="K17">
        <v>109.52705410821643</v>
      </c>
      <c r="L17" s="2">
        <f t="shared" si="3"/>
        <v>79.683495247007045</v>
      </c>
      <c r="M17" s="2">
        <f t="shared" si="4"/>
        <v>4.6804782619686023</v>
      </c>
      <c r="N17" s="2">
        <f t="shared" si="5"/>
        <v>6.2453734414382112</v>
      </c>
      <c r="O17">
        <v>54.629258517034067</v>
      </c>
      <c r="P17">
        <v>10952.705410821643</v>
      </c>
      <c r="Q17" s="2">
        <f t="shared" si="6"/>
        <v>7968.3495247007049</v>
      </c>
      <c r="R17" s="2">
        <f t="shared" si="7"/>
        <v>46.804782619686023</v>
      </c>
      <c r="S17" s="2">
        <f t="shared" si="8"/>
        <v>62.453734414382112</v>
      </c>
      <c r="T17">
        <v>0</v>
      </c>
      <c r="U17">
        <v>0</v>
      </c>
      <c r="W17">
        <v>0</v>
      </c>
    </row>
    <row r="18" spans="1:23">
      <c r="A18">
        <v>0.80000000000000016</v>
      </c>
      <c r="B18">
        <v>2E-3</v>
      </c>
      <c r="D18" t="s">
        <v>47</v>
      </c>
      <c r="E18">
        <v>653.04931115922955</v>
      </c>
      <c r="F18">
        <v>427869.81994430651</v>
      </c>
      <c r="G18" s="2">
        <f t="shared" si="0"/>
        <v>1396.4171387623064</v>
      </c>
      <c r="H18" s="2">
        <f t="shared" si="1"/>
        <v>649.77380323517582</v>
      </c>
      <c r="I18" s="2">
        <f t="shared" si="2"/>
        <v>656.32481908328327</v>
      </c>
      <c r="J18">
        <v>4.8136272545090177</v>
      </c>
      <c r="K18">
        <v>60.569138276553105</v>
      </c>
      <c r="L18" s="2">
        <f t="shared" si="3"/>
        <v>37.398130931201081</v>
      </c>
      <c r="M18" s="2">
        <f t="shared" si="4"/>
        <v>4.2775887115192397</v>
      </c>
      <c r="N18" s="2">
        <f t="shared" si="5"/>
        <v>5.3496657974987958</v>
      </c>
      <c r="O18">
        <v>48.136272545090179</v>
      </c>
      <c r="P18">
        <v>6056.9138276553103</v>
      </c>
      <c r="Q18" s="2">
        <f t="shared" si="6"/>
        <v>3739.8130931201076</v>
      </c>
      <c r="R18" s="2">
        <f t="shared" si="7"/>
        <v>42.775887115192397</v>
      </c>
      <c r="S18" s="2">
        <f t="shared" si="8"/>
        <v>53.496657974987961</v>
      </c>
      <c r="T18">
        <v>0</v>
      </c>
      <c r="U18">
        <v>0</v>
      </c>
      <c r="W18">
        <v>0</v>
      </c>
    </row>
    <row r="19" spans="1:23">
      <c r="A19">
        <v>0.8500000000000002</v>
      </c>
      <c r="B19">
        <v>0</v>
      </c>
      <c r="D19" t="s">
        <v>47</v>
      </c>
      <c r="E19">
        <v>651.5246450847111</v>
      </c>
      <c r="F19">
        <v>426133.97817043809</v>
      </c>
      <c r="G19" s="2">
        <f t="shared" si="0"/>
        <v>1649.6150176793453</v>
      </c>
      <c r="H19" s="2">
        <f t="shared" si="1"/>
        <v>647.96454366707792</v>
      </c>
      <c r="I19" s="2">
        <f t="shared" si="2"/>
        <v>655.08474650234427</v>
      </c>
      <c r="J19">
        <v>4.9720000000000004</v>
      </c>
      <c r="K19">
        <v>77.191999999999993</v>
      </c>
      <c r="L19" s="2">
        <f t="shared" si="3"/>
        <v>52.471215999999984</v>
      </c>
      <c r="M19" s="2">
        <f t="shared" si="4"/>
        <v>4.337061540957551</v>
      </c>
      <c r="N19" s="2">
        <f t="shared" si="5"/>
        <v>5.6069384590424498</v>
      </c>
      <c r="O19">
        <v>49.72</v>
      </c>
      <c r="P19">
        <v>7719.2</v>
      </c>
      <c r="Q19" s="2">
        <f t="shared" si="6"/>
        <v>5247.1216000000004</v>
      </c>
      <c r="R19" s="2">
        <f t="shared" si="7"/>
        <v>43.370615409575507</v>
      </c>
      <c r="S19" s="2">
        <f t="shared" si="8"/>
        <v>56.069384590424491</v>
      </c>
      <c r="T19">
        <v>0</v>
      </c>
      <c r="U19">
        <v>0</v>
      </c>
      <c r="W19">
        <v>0</v>
      </c>
    </row>
    <row r="20" spans="1:23">
      <c r="A20">
        <v>0.90000000000000024</v>
      </c>
      <c r="B20">
        <v>0</v>
      </c>
      <c r="D20" t="s">
        <v>48</v>
      </c>
      <c r="E20">
        <v>651.65385852094016</v>
      </c>
      <c r="F20">
        <v>426173.31978657929</v>
      </c>
      <c r="G20" s="2">
        <f t="shared" si="0"/>
        <v>1520.5684613498161</v>
      </c>
      <c r="H20" s="2">
        <f t="shared" si="1"/>
        <v>648.23584278044939</v>
      </c>
      <c r="I20" s="2">
        <f t="shared" si="2"/>
        <v>655.07187426143093</v>
      </c>
      <c r="J20">
        <v>4.3239999999999998</v>
      </c>
      <c r="K20">
        <v>48.631999999999998</v>
      </c>
      <c r="L20" s="2">
        <f t="shared" si="3"/>
        <v>29.935023999999999</v>
      </c>
      <c r="M20" s="2">
        <f t="shared" si="4"/>
        <v>3.8444202085191659</v>
      </c>
      <c r="N20" s="2">
        <f t="shared" si="5"/>
        <v>4.8035797914808338</v>
      </c>
      <c r="O20">
        <v>43.24</v>
      </c>
      <c r="P20">
        <v>4863.2</v>
      </c>
      <c r="Q20" s="2">
        <f t="shared" si="6"/>
        <v>2993.5023999999994</v>
      </c>
      <c r="R20" s="2">
        <f t="shared" si="7"/>
        <v>38.444202085191662</v>
      </c>
      <c r="S20" s="2">
        <f t="shared" si="8"/>
        <v>48.035797914808342</v>
      </c>
      <c r="T20">
        <v>0</v>
      </c>
      <c r="U20">
        <v>0</v>
      </c>
      <c r="W20">
        <v>0</v>
      </c>
    </row>
    <row r="21" spans="1:23">
      <c r="A21">
        <v>0.95000000000000029</v>
      </c>
      <c r="B21">
        <v>0</v>
      </c>
      <c r="D21" t="s">
        <v>47</v>
      </c>
      <c r="E21">
        <v>651.87547193733849</v>
      </c>
      <c r="F21">
        <v>426262.48810134723</v>
      </c>
      <c r="G21" s="2">
        <f t="shared" si="0"/>
        <v>1320.8571878194343</v>
      </c>
      <c r="H21" s="2">
        <f t="shared" si="1"/>
        <v>648.68981502777422</v>
      </c>
      <c r="I21" s="2">
        <f t="shared" si="2"/>
        <v>655.06112884690276</v>
      </c>
      <c r="J21">
        <v>4.3819999999999997</v>
      </c>
      <c r="K21">
        <v>53.613999999999997</v>
      </c>
      <c r="L21" s="2">
        <f t="shared" si="3"/>
        <v>34.412075999999999</v>
      </c>
      <c r="M21" s="2">
        <f t="shared" si="4"/>
        <v>3.8678065905486534</v>
      </c>
      <c r="N21" s="2">
        <f t="shared" si="5"/>
        <v>4.896193409451346</v>
      </c>
      <c r="O21">
        <v>43.82</v>
      </c>
      <c r="P21">
        <v>5361.4</v>
      </c>
      <c r="Q21" s="2">
        <f t="shared" si="6"/>
        <v>3441.2075999999997</v>
      </c>
      <c r="R21" s="2">
        <f t="shared" si="7"/>
        <v>38.678065905486534</v>
      </c>
      <c r="S21" s="2">
        <f t="shared" si="8"/>
        <v>48.961934094513467</v>
      </c>
      <c r="T21">
        <v>0</v>
      </c>
      <c r="U21">
        <v>0</v>
      </c>
      <c r="W21">
        <v>0</v>
      </c>
    </row>
    <row r="22" spans="1:23">
      <c r="A22">
        <v>1.0000000000000002</v>
      </c>
      <c r="B22">
        <v>0</v>
      </c>
      <c r="D22" t="s">
        <v>48</v>
      </c>
      <c r="E22">
        <v>651.04853562280528</v>
      </c>
      <c r="F22">
        <v>425231.07487219293</v>
      </c>
      <c r="G22" s="2">
        <f t="shared" si="0"/>
        <v>1366.8791355937719</v>
      </c>
      <c r="H22" s="2">
        <f t="shared" si="1"/>
        <v>647.80785579064138</v>
      </c>
      <c r="I22" s="2">
        <f t="shared" si="2"/>
        <v>654.28921545496917</v>
      </c>
      <c r="J22">
        <v>4.3079999999999998</v>
      </c>
      <c r="K22">
        <v>48.996000000000002</v>
      </c>
      <c r="L22" s="2">
        <f t="shared" si="3"/>
        <v>30.437136000000002</v>
      </c>
      <c r="M22" s="2">
        <f t="shared" si="4"/>
        <v>3.8244148437811596</v>
      </c>
      <c r="N22" s="2">
        <f t="shared" si="5"/>
        <v>4.7915851562188401</v>
      </c>
      <c r="O22">
        <v>43.08</v>
      </c>
      <c r="P22">
        <v>4899.6000000000004</v>
      </c>
      <c r="Q22" s="2">
        <f t="shared" si="6"/>
        <v>3043.7136000000005</v>
      </c>
      <c r="R22" s="2">
        <f t="shared" si="7"/>
        <v>38.244148437811596</v>
      </c>
      <c r="S22" s="2">
        <f t="shared" si="8"/>
        <v>47.915851562188401</v>
      </c>
      <c r="T22">
        <v>0</v>
      </c>
      <c r="U22">
        <v>0</v>
      </c>
      <c r="W22">
        <v>0</v>
      </c>
    </row>
    <row r="25" spans="1:23">
      <c r="A25" t="s">
        <v>62</v>
      </c>
    </row>
    <row r="26" spans="1:23">
      <c r="A26" t="s">
        <v>10</v>
      </c>
      <c r="B26" t="s">
        <v>1</v>
      </c>
      <c r="C26" s="5" t="s">
        <v>2</v>
      </c>
      <c r="D26" t="s">
        <v>2</v>
      </c>
      <c r="E26" t="s">
        <v>35</v>
      </c>
      <c r="F26" t="s">
        <v>36</v>
      </c>
      <c r="G26" t="s">
        <v>37</v>
      </c>
      <c r="J26" t="s">
        <v>4</v>
      </c>
      <c r="K26" t="s">
        <v>5</v>
      </c>
      <c r="L26" t="s">
        <v>6</v>
      </c>
      <c r="O26" t="s">
        <v>11</v>
      </c>
      <c r="P26" t="s">
        <v>3</v>
      </c>
      <c r="Q26" s="2" t="s">
        <v>355</v>
      </c>
      <c r="T26" t="s">
        <v>38</v>
      </c>
      <c r="U26" t="s">
        <v>39</v>
      </c>
      <c r="V26" s="2" t="s">
        <v>356</v>
      </c>
      <c r="W26" t="s">
        <v>7</v>
      </c>
    </row>
    <row r="27" spans="1:23">
      <c r="A27">
        <v>0</v>
      </c>
      <c r="B27">
        <v>0</v>
      </c>
      <c r="C27" s="5">
        <v>108</v>
      </c>
      <c r="D27" t="s">
        <v>40</v>
      </c>
      <c r="E27">
        <v>546.95905706780798</v>
      </c>
      <c r="F27">
        <v>299572.32598071801</v>
      </c>
      <c r="G27" s="2">
        <f>F27-E27*E27</f>
        <v>408.11587221239461</v>
      </c>
      <c r="H27" s="2">
        <f>E27-1.96*SQRT(G27)/SQRT(500)</f>
        <v>545.18828439200161</v>
      </c>
      <c r="I27" s="2">
        <f>E27+1.96*SQRT(G27)/SQRT(500)</f>
        <v>548.72982974361435</v>
      </c>
      <c r="J27">
        <v>79.024000000000001</v>
      </c>
      <c r="K27">
        <v>12588.476000000001</v>
      </c>
      <c r="L27" s="2">
        <f>K27-J27*J27</f>
        <v>6343.6834240000007</v>
      </c>
      <c r="M27" s="2">
        <f>J27-1.96*SQRT(L27)/SQRT(500)</f>
        <v>72.042611278314553</v>
      </c>
      <c r="N27" s="2">
        <f>J27+1.96*SQRT(L27)/SQRT(500)</f>
        <v>86.005388721685449</v>
      </c>
      <c r="O27">
        <v>790.24</v>
      </c>
      <c r="P27">
        <v>1258847.6000000001</v>
      </c>
      <c r="Q27" s="2">
        <f>P27-O27*O27</f>
        <v>634368.34240000008</v>
      </c>
      <c r="R27" s="2">
        <f>O27-1.96*SQRT(Q27)/SQRT(500)</f>
        <v>720.42611278314553</v>
      </c>
      <c r="S27" s="2">
        <f>O27+1.96*SQRT(Q27)/SQRT(500)</f>
        <v>860.05388721685449</v>
      </c>
      <c r="T27">
        <v>0</v>
      </c>
      <c r="U27">
        <v>0</v>
      </c>
      <c r="W27">
        <v>0</v>
      </c>
    </row>
    <row r="28" spans="1:23">
      <c r="A28">
        <v>0.05</v>
      </c>
      <c r="B28">
        <v>0.89200000000000002</v>
      </c>
      <c r="C28" s="5">
        <v>21</v>
      </c>
      <c r="D28" t="s">
        <v>12</v>
      </c>
      <c r="E28">
        <v>548.63034049079636</v>
      </c>
      <c r="F28">
        <v>301216.4607085262</v>
      </c>
      <c r="G28" s="2">
        <f t="shared" ref="G28:G47" si="9">F28-E28*E28</f>
        <v>221.21020147902891</v>
      </c>
      <c r="H28" s="2">
        <f t="shared" ref="H28:H47" si="10">E28-1.96*SQRT(G28)/SQRT(500)</f>
        <v>547.32665256034534</v>
      </c>
      <c r="I28" s="2">
        <f t="shared" ref="I28:I47" si="11">E28+1.96*SQRT(G28)/SQRT(500)</f>
        <v>549.93402842124738</v>
      </c>
      <c r="J28">
        <v>43.777777777777779</v>
      </c>
      <c r="K28">
        <v>7673.6296296295995</v>
      </c>
      <c r="L28" s="2">
        <f t="shared" ref="L28:L47" si="12">K28-J28*J28</f>
        <v>5757.1358024691053</v>
      </c>
      <c r="M28" s="2">
        <f t="shared" ref="M28:M47" si="13">J28-1.96*SQRT(L28)/SQRT(500)</f>
        <v>37.126971375729177</v>
      </c>
      <c r="N28" s="2">
        <f t="shared" ref="N28:N47" si="14">J28+1.96*SQRT(L28)/SQRT(500)</f>
        <v>50.42858417982638</v>
      </c>
      <c r="O28">
        <v>78.18518518518519</v>
      </c>
      <c r="P28">
        <v>8862.4074074074069</v>
      </c>
      <c r="Q28" s="2">
        <f t="shared" ref="Q28:Q47" si="15">P28-O28*O28</f>
        <v>2749.4842249657049</v>
      </c>
      <c r="R28" s="2">
        <f t="shared" ref="R28:R47" si="16">O28-1.96*SQRT(Q28)/SQRT(500)</f>
        <v>73.589008818110429</v>
      </c>
      <c r="S28" s="2">
        <f t="shared" ref="S28:S47" si="17">O28+1.96*SQRT(Q28)/SQRT(500)</f>
        <v>82.781361552259952</v>
      </c>
      <c r="T28">
        <v>0</v>
      </c>
      <c r="U28">
        <v>0</v>
      </c>
      <c r="W28">
        <v>0</v>
      </c>
    </row>
    <row r="29" spans="1:23">
      <c r="A29">
        <v>0.1</v>
      </c>
      <c r="B29">
        <v>0.84399999999999997</v>
      </c>
      <c r="C29" s="5">
        <v>11</v>
      </c>
      <c r="D29" t="s">
        <v>50</v>
      </c>
      <c r="E29">
        <v>550.52699876333543</v>
      </c>
      <c r="F29">
        <v>303464.95873813611</v>
      </c>
      <c r="G29" s="2">
        <f t="shared" si="9"/>
        <v>384.98237077059457</v>
      </c>
      <c r="H29" s="2">
        <f t="shared" si="10"/>
        <v>548.80714512098541</v>
      </c>
      <c r="I29" s="2">
        <f t="shared" si="11"/>
        <v>552.24685240568544</v>
      </c>
      <c r="J29">
        <v>34.794871794871803</v>
      </c>
      <c r="K29">
        <v>2800.3846153846152</v>
      </c>
      <c r="L29" s="2">
        <f t="shared" si="12"/>
        <v>1589.70151216305</v>
      </c>
      <c r="M29" s="2">
        <f t="shared" si="13"/>
        <v>31.300019200233347</v>
      </c>
      <c r="N29" s="2">
        <f t="shared" si="14"/>
        <v>38.289724389510255</v>
      </c>
      <c r="O29">
        <v>70.782051282051285</v>
      </c>
      <c r="P29">
        <v>8436.4487179487187</v>
      </c>
      <c r="Q29" s="2">
        <f t="shared" si="15"/>
        <v>3426.3499342537807</v>
      </c>
      <c r="R29" s="2">
        <f t="shared" si="16"/>
        <v>65.651229533553419</v>
      </c>
      <c r="S29" s="2">
        <f t="shared" si="17"/>
        <v>75.91287303054915</v>
      </c>
      <c r="T29">
        <v>0</v>
      </c>
      <c r="U29">
        <v>0</v>
      </c>
      <c r="W29">
        <v>0</v>
      </c>
    </row>
    <row r="30" spans="1:23">
      <c r="A30">
        <v>0.15</v>
      </c>
      <c r="B30">
        <v>0.84799999999999998</v>
      </c>
      <c r="C30" s="5">
        <v>15</v>
      </c>
      <c r="D30" t="s">
        <v>51</v>
      </c>
      <c r="E30">
        <v>550.63755703896288</v>
      </c>
      <c r="F30">
        <v>303567.05676033004</v>
      </c>
      <c r="G30" s="2">
        <f t="shared" si="9"/>
        <v>365.33753849292407</v>
      </c>
      <c r="H30" s="2">
        <f t="shared" si="10"/>
        <v>548.9621581683208</v>
      </c>
      <c r="I30" s="2">
        <f t="shared" si="11"/>
        <v>552.31295590960497</v>
      </c>
      <c r="J30">
        <v>23.578947368421051</v>
      </c>
      <c r="K30">
        <v>10329.421052631578</v>
      </c>
      <c r="L30" s="2">
        <f t="shared" si="12"/>
        <v>9773.454293628809</v>
      </c>
      <c r="M30" s="2">
        <f t="shared" si="13"/>
        <v>14.91341772339595</v>
      </c>
      <c r="N30" s="2">
        <f t="shared" si="14"/>
        <v>32.244477013446151</v>
      </c>
      <c r="O30">
        <v>86.631578947368425</v>
      </c>
      <c r="P30">
        <v>12153.947368421053</v>
      </c>
      <c r="Q30" s="2">
        <f t="shared" si="15"/>
        <v>4648.9168975069251</v>
      </c>
      <c r="R30" s="2">
        <f t="shared" si="16"/>
        <v>80.655078440639997</v>
      </c>
      <c r="S30" s="2">
        <f t="shared" si="17"/>
        <v>92.608079454096853</v>
      </c>
      <c r="T30">
        <v>0</v>
      </c>
      <c r="U30">
        <v>0</v>
      </c>
      <c r="W30">
        <v>0</v>
      </c>
    </row>
    <row r="31" spans="1:23">
      <c r="A31">
        <v>0.19999999999999998</v>
      </c>
      <c r="B31">
        <v>0.82599999999999996</v>
      </c>
      <c r="C31" s="5">
        <v>11</v>
      </c>
      <c r="D31" t="s">
        <v>50</v>
      </c>
      <c r="E31">
        <v>548.05485530737133</v>
      </c>
      <c r="F31">
        <v>300768.20620782342</v>
      </c>
      <c r="G31" s="2">
        <f t="shared" si="9"/>
        <v>404.08178183971904</v>
      </c>
      <c r="H31" s="2">
        <f t="shared" si="10"/>
        <v>546.29285611718115</v>
      </c>
      <c r="I31" s="2">
        <f t="shared" si="11"/>
        <v>549.81685449756151</v>
      </c>
      <c r="J31">
        <v>8.3908045977011501</v>
      </c>
      <c r="K31">
        <v>106.57471264367815</v>
      </c>
      <c r="L31" s="2">
        <f t="shared" si="12"/>
        <v>36.169110846875398</v>
      </c>
      <c r="M31" s="2">
        <f t="shared" si="13"/>
        <v>7.8636475883967938</v>
      </c>
      <c r="N31" s="2">
        <f t="shared" si="14"/>
        <v>8.9179616070055054</v>
      </c>
      <c r="O31">
        <v>83.735632183908052</v>
      </c>
      <c r="P31">
        <v>10557.896551724138</v>
      </c>
      <c r="Q31" s="2">
        <f t="shared" si="15"/>
        <v>3546.2404544853998</v>
      </c>
      <c r="R31" s="2">
        <f t="shared" si="16"/>
        <v>78.515816606715475</v>
      </c>
      <c r="S31" s="2">
        <f t="shared" si="17"/>
        <v>88.955447761100629</v>
      </c>
      <c r="T31">
        <v>0</v>
      </c>
      <c r="U31">
        <v>0</v>
      </c>
      <c r="W31">
        <v>0</v>
      </c>
    </row>
    <row r="32" spans="1:23">
      <c r="A32">
        <v>0.24999999999999997</v>
      </c>
      <c r="B32">
        <v>0.79200000000000004</v>
      </c>
      <c r="C32" s="5">
        <v>17</v>
      </c>
      <c r="D32" t="s">
        <v>52</v>
      </c>
      <c r="E32">
        <v>552.21182418475098</v>
      </c>
      <c r="F32">
        <v>305193.44853044004</v>
      </c>
      <c r="G32" s="2">
        <f t="shared" si="9"/>
        <v>255.54976098972838</v>
      </c>
      <c r="H32" s="2">
        <f t="shared" si="10"/>
        <v>550.81059617916583</v>
      </c>
      <c r="I32" s="2">
        <f t="shared" si="11"/>
        <v>553.61305219033613</v>
      </c>
      <c r="J32">
        <v>9.7307692307692299</v>
      </c>
      <c r="K32">
        <v>134.13461538461539</v>
      </c>
      <c r="L32" s="2">
        <f t="shared" si="12"/>
        <v>39.446745562130189</v>
      </c>
      <c r="M32" s="2">
        <f t="shared" si="13"/>
        <v>9.1802447213212321</v>
      </c>
      <c r="N32" s="2">
        <f t="shared" si="14"/>
        <v>10.281293740217228</v>
      </c>
      <c r="O32">
        <v>97.27884615384616</v>
      </c>
      <c r="P32">
        <v>13399.451923076924</v>
      </c>
      <c r="Q32" s="2">
        <f t="shared" si="15"/>
        <v>3936.2780140532541</v>
      </c>
      <c r="R32" s="2">
        <f t="shared" si="16"/>
        <v>91.779463348696666</v>
      </c>
      <c r="S32" s="2">
        <f t="shared" si="17"/>
        <v>102.77822895899565</v>
      </c>
      <c r="T32">
        <v>0</v>
      </c>
      <c r="U32">
        <v>0</v>
      </c>
      <c r="W32">
        <v>0</v>
      </c>
    </row>
    <row r="33" spans="1:23">
      <c r="A33">
        <v>0.3</v>
      </c>
      <c r="B33">
        <v>0.79200000000000004</v>
      </c>
      <c r="C33" s="5">
        <v>13</v>
      </c>
      <c r="D33" t="s">
        <v>53</v>
      </c>
      <c r="E33">
        <v>553.79084643078045</v>
      </c>
      <c r="F33">
        <v>306870.50164293172</v>
      </c>
      <c r="G33" s="2">
        <f t="shared" si="9"/>
        <v>186.2000524114701</v>
      </c>
      <c r="H33" s="2">
        <f t="shared" si="10"/>
        <v>552.59476439233663</v>
      </c>
      <c r="I33" s="2">
        <f t="shared" si="11"/>
        <v>554.98692846922427</v>
      </c>
      <c r="J33">
        <v>10.278846153846153</v>
      </c>
      <c r="K33">
        <v>181.54807692307693</v>
      </c>
      <c r="L33" s="2">
        <f t="shared" si="12"/>
        <v>75.89339866863908</v>
      </c>
      <c r="M33" s="2">
        <f t="shared" si="13"/>
        <v>9.5152335814962168</v>
      </c>
      <c r="N33" s="2">
        <f t="shared" si="14"/>
        <v>11.04245872619609</v>
      </c>
      <c r="O33">
        <v>102.36538461538461</v>
      </c>
      <c r="P33">
        <v>17860.5</v>
      </c>
      <c r="Q33" s="2">
        <f t="shared" si="15"/>
        <v>7381.8280325443793</v>
      </c>
      <c r="R33" s="2">
        <f t="shared" si="16"/>
        <v>94.834377966891665</v>
      </c>
      <c r="S33" s="2">
        <f t="shared" si="17"/>
        <v>109.89639126387756</v>
      </c>
      <c r="T33">
        <v>0</v>
      </c>
      <c r="U33">
        <v>0</v>
      </c>
      <c r="W33">
        <v>0</v>
      </c>
    </row>
    <row r="34" spans="1:23">
      <c r="A34">
        <v>0.35</v>
      </c>
      <c r="B34">
        <v>0.76400000000000001</v>
      </c>
      <c r="C34" s="5">
        <v>15</v>
      </c>
      <c r="D34" t="s">
        <v>51</v>
      </c>
      <c r="E34">
        <v>549.83285911948076</v>
      </c>
      <c r="F34">
        <v>302595.63297499594</v>
      </c>
      <c r="G34" s="2">
        <f t="shared" si="9"/>
        <v>279.46000749315135</v>
      </c>
      <c r="H34" s="2">
        <f t="shared" si="10"/>
        <v>548.36754443328823</v>
      </c>
      <c r="I34" s="2">
        <f t="shared" si="11"/>
        <v>551.29817380567329</v>
      </c>
      <c r="J34">
        <v>11.932203389830509</v>
      </c>
      <c r="K34">
        <v>228.01694915254237</v>
      </c>
      <c r="L34" s="2">
        <f t="shared" si="12"/>
        <v>85.639471416259681</v>
      </c>
      <c r="M34" s="2">
        <f t="shared" si="13"/>
        <v>11.121040529003285</v>
      </c>
      <c r="N34" s="2">
        <f t="shared" si="14"/>
        <v>12.743366250657733</v>
      </c>
      <c r="O34">
        <v>118.85593220338983</v>
      </c>
      <c r="P34">
        <v>22421.9406779661</v>
      </c>
      <c r="Q34" s="2">
        <f t="shared" si="15"/>
        <v>8295.2080580293023</v>
      </c>
      <c r="R34" s="2">
        <f t="shared" si="16"/>
        <v>110.87259063788916</v>
      </c>
      <c r="S34" s="2">
        <f t="shared" si="17"/>
        <v>126.83927376889049</v>
      </c>
      <c r="T34">
        <v>0</v>
      </c>
      <c r="U34">
        <v>0</v>
      </c>
      <c r="W34">
        <v>0</v>
      </c>
    </row>
    <row r="35" spans="1:23">
      <c r="A35">
        <v>0.39999999999999997</v>
      </c>
      <c r="B35">
        <v>0.73599999999999999</v>
      </c>
      <c r="C35" s="5">
        <v>16</v>
      </c>
      <c r="D35" t="s">
        <v>43</v>
      </c>
      <c r="E35">
        <v>550.38960844163091</v>
      </c>
      <c r="F35">
        <v>303293.60489893891</v>
      </c>
      <c r="G35" s="2">
        <f t="shared" si="9"/>
        <v>364.88381840713555</v>
      </c>
      <c r="H35" s="2">
        <f t="shared" si="10"/>
        <v>548.71525025008839</v>
      </c>
      <c r="I35" s="2">
        <f t="shared" si="11"/>
        <v>552.06396663317344</v>
      </c>
      <c r="J35">
        <v>12.765151515151516</v>
      </c>
      <c r="K35">
        <v>263.79545454545456</v>
      </c>
      <c r="L35" s="2">
        <f t="shared" si="12"/>
        <v>100.84636134067952</v>
      </c>
      <c r="M35" s="2">
        <f t="shared" si="13"/>
        <v>11.884911341418967</v>
      </c>
      <c r="N35" s="2">
        <f t="shared" si="14"/>
        <v>13.645391688884065</v>
      </c>
      <c r="O35">
        <v>127.21969696969697</v>
      </c>
      <c r="P35">
        <v>26037.628787878788</v>
      </c>
      <c r="Q35" s="2">
        <f t="shared" si="15"/>
        <v>9852.7774908172632</v>
      </c>
      <c r="R35" s="2">
        <f t="shared" si="16"/>
        <v>118.51907285314951</v>
      </c>
      <c r="S35" s="2">
        <f t="shared" si="17"/>
        <v>135.92032108624443</v>
      </c>
      <c r="T35">
        <v>0</v>
      </c>
      <c r="U35">
        <v>0</v>
      </c>
      <c r="W35">
        <v>0</v>
      </c>
    </row>
    <row r="36" spans="1:23">
      <c r="A36">
        <v>0.44999999999999996</v>
      </c>
      <c r="B36">
        <v>0.66800000000000004</v>
      </c>
      <c r="C36" s="5">
        <v>19</v>
      </c>
      <c r="D36" t="s">
        <v>54</v>
      </c>
      <c r="E36">
        <v>551.83042987684189</v>
      </c>
      <c r="F36">
        <v>304777.74722690869</v>
      </c>
      <c r="G36" s="2">
        <f t="shared" si="9"/>
        <v>260.92388884857064</v>
      </c>
      <c r="H36" s="2">
        <f t="shared" si="10"/>
        <v>550.41454484520921</v>
      </c>
      <c r="I36" s="2">
        <f t="shared" si="11"/>
        <v>553.24631490847457</v>
      </c>
      <c r="J36">
        <v>15.391566265060241</v>
      </c>
      <c r="K36">
        <v>358.84939759036143</v>
      </c>
      <c r="L36" s="2">
        <f t="shared" si="12"/>
        <v>121.94908549862097</v>
      </c>
      <c r="M36" s="2">
        <f t="shared" si="13"/>
        <v>14.423599729635074</v>
      </c>
      <c r="N36" s="2">
        <f t="shared" si="14"/>
        <v>16.359532800485411</v>
      </c>
      <c r="O36">
        <v>153.68072289156626</v>
      </c>
      <c r="P36">
        <v>35677.27108433735</v>
      </c>
      <c r="Q36" s="2">
        <f t="shared" si="15"/>
        <v>12059.50649586297</v>
      </c>
      <c r="R36" s="2">
        <f t="shared" si="16"/>
        <v>144.05494498487144</v>
      </c>
      <c r="S36" s="2">
        <f t="shared" si="17"/>
        <v>163.30650079826108</v>
      </c>
      <c r="T36">
        <v>0</v>
      </c>
      <c r="U36">
        <v>0</v>
      </c>
      <c r="W36">
        <v>0</v>
      </c>
    </row>
    <row r="37" spans="1:23">
      <c r="A37">
        <v>0.49999999999999994</v>
      </c>
      <c r="B37">
        <v>0.66600000000000004</v>
      </c>
      <c r="C37" s="5">
        <v>20</v>
      </c>
      <c r="D37" t="s">
        <v>55</v>
      </c>
      <c r="E37">
        <v>550.23690794581978</v>
      </c>
      <c r="F37">
        <v>303104.30607507873</v>
      </c>
      <c r="G37" s="2">
        <f t="shared" si="9"/>
        <v>343.65120930218836</v>
      </c>
      <c r="H37" s="2">
        <f t="shared" si="10"/>
        <v>548.6119953416129</v>
      </c>
      <c r="I37" s="2">
        <f t="shared" si="11"/>
        <v>551.86182055002666</v>
      </c>
      <c r="J37">
        <v>15.95808383233533</v>
      </c>
      <c r="K37">
        <v>412.52095808383234</v>
      </c>
      <c r="L37" s="2">
        <f t="shared" si="12"/>
        <v>157.86051848399009</v>
      </c>
      <c r="M37" s="2">
        <f t="shared" si="13"/>
        <v>14.856778272730644</v>
      </c>
      <c r="N37" s="2">
        <f t="shared" si="14"/>
        <v>17.059389391940016</v>
      </c>
      <c r="O37">
        <v>158.89820359281438</v>
      </c>
      <c r="P37">
        <v>40208.299401197604</v>
      </c>
      <c r="Q37" s="2">
        <f t="shared" si="15"/>
        <v>14959.660296174116</v>
      </c>
      <c r="R37" s="2">
        <f t="shared" si="16"/>
        <v>148.17728656172207</v>
      </c>
      <c r="S37" s="2">
        <f t="shared" si="17"/>
        <v>169.6191206239067</v>
      </c>
      <c r="T37">
        <v>0</v>
      </c>
      <c r="U37">
        <v>0</v>
      </c>
      <c r="W37">
        <v>0</v>
      </c>
    </row>
    <row r="38" spans="1:23">
      <c r="A38">
        <v>0.54999999999999993</v>
      </c>
      <c r="B38">
        <v>0.57199999999999995</v>
      </c>
      <c r="C38" s="5">
        <v>23</v>
      </c>
      <c r="D38" t="s">
        <v>56</v>
      </c>
      <c r="E38">
        <v>550.4924952089151</v>
      </c>
      <c r="F38">
        <v>303319.75618431589</v>
      </c>
      <c r="G38" s="2">
        <f t="shared" si="9"/>
        <v>277.76890297845239</v>
      </c>
      <c r="H38" s="2">
        <f t="shared" si="10"/>
        <v>549.03162080111542</v>
      </c>
      <c r="I38" s="2">
        <f t="shared" si="11"/>
        <v>551.95336961671478</v>
      </c>
      <c r="J38">
        <v>18.102803738317757</v>
      </c>
      <c r="K38">
        <v>595.04672897196258</v>
      </c>
      <c r="L38" s="2">
        <f t="shared" si="12"/>
        <v>267.3352257839112</v>
      </c>
      <c r="M38" s="2">
        <f t="shared" si="13"/>
        <v>16.6696289385313</v>
      </c>
      <c r="N38" s="2">
        <f t="shared" si="14"/>
        <v>19.535978538104214</v>
      </c>
      <c r="O38">
        <v>179.83177570093457</v>
      </c>
      <c r="P38">
        <v>57391.962616822428</v>
      </c>
      <c r="Q38" s="2">
        <f t="shared" si="15"/>
        <v>25052.495065071187</v>
      </c>
      <c r="R38" s="2">
        <f t="shared" si="16"/>
        <v>165.95793953050372</v>
      </c>
      <c r="S38" s="2">
        <f t="shared" si="17"/>
        <v>193.70561187136542</v>
      </c>
      <c r="T38">
        <v>0</v>
      </c>
      <c r="U38">
        <v>0</v>
      </c>
      <c r="W38">
        <v>0</v>
      </c>
    </row>
    <row r="39" spans="1:23">
      <c r="A39">
        <v>0.6</v>
      </c>
      <c r="B39">
        <v>0.50600000000000001</v>
      </c>
      <c r="C39" s="5">
        <v>29</v>
      </c>
      <c r="D39" t="s">
        <v>57</v>
      </c>
      <c r="E39">
        <v>552.29072618521934</v>
      </c>
      <c r="F39">
        <v>305249.08979343658</v>
      </c>
      <c r="G39" s="2">
        <f t="shared" si="9"/>
        <v>224.04356323962566</v>
      </c>
      <c r="H39" s="2">
        <f t="shared" si="10"/>
        <v>550.97871570314123</v>
      </c>
      <c r="I39" s="2">
        <f t="shared" si="11"/>
        <v>553.60273666729745</v>
      </c>
      <c r="J39">
        <v>23.174089068825911</v>
      </c>
      <c r="K39">
        <v>911.10121457489879</v>
      </c>
      <c r="L39" s="2">
        <f t="shared" si="12"/>
        <v>374.06281040502222</v>
      </c>
      <c r="M39" s="2">
        <f t="shared" si="13"/>
        <v>21.478801664016959</v>
      </c>
      <c r="N39" s="2">
        <f t="shared" si="14"/>
        <v>24.869376473634862</v>
      </c>
      <c r="O39">
        <v>231.41700404858301</v>
      </c>
      <c r="P39">
        <v>90533.117408906881</v>
      </c>
      <c r="Q39" s="2">
        <f t="shared" si="15"/>
        <v>36979.287646084995</v>
      </c>
      <c r="R39" s="2">
        <f t="shared" si="16"/>
        <v>214.561166399792</v>
      </c>
      <c r="S39" s="2">
        <f t="shared" si="17"/>
        <v>248.27284169737402</v>
      </c>
      <c r="T39">
        <v>0</v>
      </c>
      <c r="U39">
        <v>0</v>
      </c>
      <c r="W39">
        <v>0</v>
      </c>
    </row>
    <row r="40" spans="1:23">
      <c r="A40">
        <v>0.65</v>
      </c>
      <c r="B40">
        <v>0.41</v>
      </c>
      <c r="C40" s="5">
        <v>33</v>
      </c>
      <c r="D40" t="s">
        <v>58</v>
      </c>
      <c r="E40">
        <v>550.21219396454103</v>
      </c>
      <c r="F40">
        <v>303039.90449106309</v>
      </c>
      <c r="G40" s="2">
        <f t="shared" si="9"/>
        <v>306.44610378937796</v>
      </c>
      <c r="H40" s="2">
        <f t="shared" si="10"/>
        <v>548.67776028899993</v>
      </c>
      <c r="I40" s="2">
        <f t="shared" si="11"/>
        <v>551.74662764008212</v>
      </c>
      <c r="J40">
        <v>25.576271186440678</v>
      </c>
      <c r="K40">
        <v>1097.0271186440677</v>
      </c>
      <c r="L40" s="2">
        <f t="shared" si="12"/>
        <v>442.88147084171203</v>
      </c>
      <c r="M40" s="2">
        <f t="shared" si="13"/>
        <v>23.731617582977133</v>
      </c>
      <c r="N40" s="2">
        <f t="shared" si="14"/>
        <v>27.420924789904223</v>
      </c>
      <c r="O40">
        <v>255.56949152542373</v>
      </c>
      <c r="P40">
        <v>109305.44067796611</v>
      </c>
      <c r="Q40" s="2">
        <f t="shared" si="15"/>
        <v>43989.675679402477</v>
      </c>
      <c r="R40" s="2">
        <f t="shared" si="16"/>
        <v>237.18521900296625</v>
      </c>
      <c r="S40" s="2">
        <f t="shared" si="17"/>
        <v>273.95376404788124</v>
      </c>
      <c r="T40">
        <v>0</v>
      </c>
      <c r="U40">
        <v>0</v>
      </c>
      <c r="W40">
        <v>0</v>
      </c>
    </row>
    <row r="41" spans="1:23">
      <c r="A41">
        <v>0.70000000000000007</v>
      </c>
      <c r="B41">
        <v>0.36399999999999999</v>
      </c>
      <c r="C41" s="5">
        <v>40</v>
      </c>
      <c r="D41" t="s">
        <v>21</v>
      </c>
      <c r="E41">
        <v>549.33034422251853</v>
      </c>
      <c r="F41">
        <v>302212.09214777028</v>
      </c>
      <c r="G41" s="2">
        <f t="shared" si="9"/>
        <v>448.2650641395594</v>
      </c>
      <c r="H41" s="2">
        <f t="shared" si="10"/>
        <v>547.47451283448856</v>
      </c>
      <c r="I41" s="2">
        <f t="shared" si="11"/>
        <v>551.1861756105485</v>
      </c>
      <c r="J41">
        <v>31.29245283018868</v>
      </c>
      <c r="K41">
        <v>1806.9213836477988</v>
      </c>
      <c r="L41" s="2">
        <f t="shared" si="12"/>
        <v>827.70377951821536</v>
      </c>
      <c r="M41" s="2">
        <f t="shared" si="13"/>
        <v>28.770665036024717</v>
      </c>
      <c r="N41" s="2">
        <f t="shared" si="14"/>
        <v>33.814240624352642</v>
      </c>
      <c r="O41">
        <v>312.12578616352204</v>
      </c>
      <c r="P41">
        <v>178366.18867924527</v>
      </c>
      <c r="Q41" s="2">
        <f t="shared" si="15"/>
        <v>80943.682291048593</v>
      </c>
      <c r="R41" s="2">
        <f t="shared" si="16"/>
        <v>287.18773291595306</v>
      </c>
      <c r="S41" s="2">
        <f t="shared" si="17"/>
        <v>337.06383941109101</v>
      </c>
      <c r="T41">
        <v>0</v>
      </c>
      <c r="U41">
        <v>0</v>
      </c>
      <c r="W41">
        <v>0</v>
      </c>
    </row>
    <row r="42" spans="1:23">
      <c r="A42">
        <v>0.75000000000000011</v>
      </c>
      <c r="B42">
        <v>0.248</v>
      </c>
      <c r="C42" s="5">
        <v>53</v>
      </c>
      <c r="D42" t="s">
        <v>59</v>
      </c>
      <c r="E42">
        <v>550.651627288138</v>
      </c>
      <c r="F42">
        <v>303479.17035231087</v>
      </c>
      <c r="G42" s="2">
        <f t="shared" si="9"/>
        <v>261.95571723644389</v>
      </c>
      <c r="H42" s="2">
        <f t="shared" si="10"/>
        <v>549.23294544689554</v>
      </c>
      <c r="I42" s="2">
        <f t="shared" si="11"/>
        <v>552.07030912938046</v>
      </c>
      <c r="J42">
        <v>41.215425531914896</v>
      </c>
      <c r="K42">
        <v>2901.380319148936</v>
      </c>
      <c r="L42" s="2">
        <f t="shared" si="12"/>
        <v>1202.6690173721138</v>
      </c>
      <c r="M42" s="2">
        <f t="shared" si="13"/>
        <v>38.175631691162955</v>
      </c>
      <c r="N42" s="2">
        <f t="shared" si="14"/>
        <v>44.255219372666836</v>
      </c>
      <c r="O42">
        <v>411.67287234042556</v>
      </c>
      <c r="P42">
        <v>288408.44414893619</v>
      </c>
      <c r="Q42" s="2">
        <f t="shared" si="15"/>
        <v>118933.89032791989</v>
      </c>
      <c r="R42" s="2">
        <f t="shared" si="16"/>
        <v>381.44386530798278</v>
      </c>
      <c r="S42" s="2">
        <f t="shared" si="17"/>
        <v>441.90187937286834</v>
      </c>
      <c r="T42">
        <v>0</v>
      </c>
      <c r="U42">
        <v>0</v>
      </c>
      <c r="W42">
        <v>0</v>
      </c>
    </row>
    <row r="43" spans="1:23">
      <c r="A43">
        <v>0.80000000000000016</v>
      </c>
      <c r="B43">
        <v>0.16400000000000001</v>
      </c>
      <c r="C43" s="5">
        <v>64</v>
      </c>
      <c r="D43" t="s">
        <v>16</v>
      </c>
      <c r="E43">
        <v>550.61708005299442</v>
      </c>
      <c r="F43">
        <v>303492.71845294797</v>
      </c>
      <c r="G43" s="2">
        <f t="shared" si="9"/>
        <v>313.54960686230334</v>
      </c>
      <c r="H43" s="2">
        <f t="shared" si="10"/>
        <v>549.06496396859723</v>
      </c>
      <c r="I43" s="2">
        <f t="shared" si="11"/>
        <v>552.16919613739162</v>
      </c>
      <c r="J43">
        <v>48.73444976076555</v>
      </c>
      <c r="K43">
        <v>4563.5430622009571</v>
      </c>
      <c r="L43" s="2">
        <f t="shared" si="12"/>
        <v>2188.4964687163756</v>
      </c>
      <c r="M43" s="2">
        <f t="shared" si="13"/>
        <v>44.633881986854036</v>
      </c>
      <c r="N43" s="2">
        <f t="shared" si="14"/>
        <v>52.835017534677064</v>
      </c>
      <c r="O43">
        <v>487.3038277511962</v>
      </c>
      <c r="P43">
        <v>456173.08373205742</v>
      </c>
      <c r="Q43" s="2">
        <f t="shared" si="15"/>
        <v>218708.06319108992</v>
      </c>
      <c r="R43" s="2">
        <f t="shared" si="16"/>
        <v>446.31141636677307</v>
      </c>
      <c r="S43" s="2">
        <f t="shared" si="17"/>
        <v>528.29623913561932</v>
      </c>
      <c r="T43">
        <v>0</v>
      </c>
      <c r="U43">
        <v>0</v>
      </c>
      <c r="W43">
        <v>0</v>
      </c>
    </row>
    <row r="44" spans="1:23">
      <c r="A44">
        <v>0.8500000000000002</v>
      </c>
      <c r="B44">
        <v>7.8E-2</v>
      </c>
      <c r="C44" s="5">
        <v>86</v>
      </c>
      <c r="D44" t="s">
        <v>60</v>
      </c>
      <c r="E44">
        <v>549.43577949746032</v>
      </c>
      <c r="F44">
        <v>302218.86526087741</v>
      </c>
      <c r="G44" s="2">
        <f t="shared" si="9"/>
        <v>339.18946889555082</v>
      </c>
      <c r="H44" s="2">
        <f t="shared" si="10"/>
        <v>547.82144975189465</v>
      </c>
      <c r="I44" s="2">
        <f t="shared" si="11"/>
        <v>551.05010924302599</v>
      </c>
      <c r="J44">
        <v>62.965292841648591</v>
      </c>
      <c r="K44">
        <v>8549.4338394793922</v>
      </c>
      <c r="L44" s="2">
        <f t="shared" si="12"/>
        <v>4584.805736844829</v>
      </c>
      <c r="M44" s="2">
        <f t="shared" si="13"/>
        <v>57.030145039164964</v>
      </c>
      <c r="N44" s="2">
        <f t="shared" si="14"/>
        <v>68.900440644132217</v>
      </c>
      <c r="O44">
        <v>628.60737527114964</v>
      </c>
      <c r="P44">
        <v>847026.19522776571</v>
      </c>
      <c r="Q44" s="2">
        <f t="shared" si="15"/>
        <v>451878.96298248175</v>
      </c>
      <c r="R44" s="2">
        <f t="shared" si="16"/>
        <v>569.68474423360169</v>
      </c>
      <c r="S44" s="2">
        <f t="shared" si="17"/>
        <v>687.53000630869758</v>
      </c>
      <c r="T44">
        <v>0</v>
      </c>
      <c r="U44">
        <v>0</v>
      </c>
      <c r="W44">
        <v>0</v>
      </c>
    </row>
    <row r="45" spans="1:23">
      <c r="A45">
        <v>0.90000000000000024</v>
      </c>
      <c r="B45">
        <v>2.5999999999999999E-2</v>
      </c>
      <c r="C45" s="5">
        <v>91</v>
      </c>
      <c r="D45" t="s">
        <v>8</v>
      </c>
      <c r="E45">
        <v>548.1361163278591</v>
      </c>
      <c r="F45">
        <v>300821.96240910527</v>
      </c>
      <c r="G45" s="2">
        <f t="shared" si="9"/>
        <v>368.76038611697732</v>
      </c>
      <c r="H45" s="2">
        <f t="shared" si="10"/>
        <v>546.45288734800704</v>
      </c>
      <c r="I45" s="2">
        <f t="shared" si="11"/>
        <v>549.81934530771116</v>
      </c>
      <c r="J45">
        <v>69.786447638603704</v>
      </c>
      <c r="K45">
        <v>7741.987679671458</v>
      </c>
      <c r="L45" s="2">
        <f t="shared" si="12"/>
        <v>2871.8394056558818</v>
      </c>
      <c r="M45" s="2">
        <f t="shared" si="13"/>
        <v>65.08911685170618</v>
      </c>
      <c r="N45" s="2">
        <f t="shared" si="14"/>
        <v>74.483778425501228</v>
      </c>
      <c r="O45">
        <v>697.85010266940401</v>
      </c>
      <c r="P45">
        <v>774043.64887063659</v>
      </c>
      <c r="Q45" s="2">
        <f t="shared" si="15"/>
        <v>287048.8830749389</v>
      </c>
      <c r="R45" s="2">
        <f t="shared" si="16"/>
        <v>650.88784145423926</v>
      </c>
      <c r="S45" s="2">
        <f t="shared" si="17"/>
        <v>744.81236388456875</v>
      </c>
      <c r="T45">
        <v>0</v>
      </c>
      <c r="U45">
        <v>0</v>
      </c>
      <c r="W45">
        <v>0</v>
      </c>
    </row>
    <row r="46" spans="1:23">
      <c r="A46">
        <v>0.95000000000000029</v>
      </c>
      <c r="B46">
        <v>6.0000000000000001E-3</v>
      </c>
      <c r="C46" s="5">
        <v>100</v>
      </c>
      <c r="D46" t="s">
        <v>42</v>
      </c>
      <c r="E46">
        <v>548.92347104357498</v>
      </c>
      <c r="F46">
        <v>301677.75400186423</v>
      </c>
      <c r="G46" s="2">
        <f t="shared" si="9"/>
        <v>360.77693933772389</v>
      </c>
      <c r="H46" s="2">
        <f t="shared" si="10"/>
        <v>547.25856222315281</v>
      </c>
      <c r="I46" s="2">
        <f t="shared" si="11"/>
        <v>550.58837986399715</v>
      </c>
      <c r="J46">
        <v>72.478873239436624</v>
      </c>
      <c r="K46">
        <v>11650.776659959758</v>
      </c>
      <c r="L46" s="2">
        <f t="shared" si="12"/>
        <v>6397.5895939014354</v>
      </c>
      <c r="M46" s="2">
        <f t="shared" si="13"/>
        <v>65.467884695168166</v>
      </c>
      <c r="N46" s="2">
        <f t="shared" si="14"/>
        <v>79.489861783705081</v>
      </c>
      <c r="O46">
        <v>724.78873239436621</v>
      </c>
      <c r="P46">
        <v>1165077.665995976</v>
      </c>
      <c r="Q46" s="2">
        <f t="shared" si="15"/>
        <v>639758.95939014375</v>
      </c>
      <c r="R46" s="2">
        <f t="shared" si="16"/>
        <v>654.67884695168163</v>
      </c>
      <c r="S46" s="2">
        <f t="shared" si="17"/>
        <v>794.89861783705078</v>
      </c>
      <c r="T46">
        <v>0</v>
      </c>
      <c r="U46">
        <v>0</v>
      </c>
      <c r="W46">
        <v>0</v>
      </c>
    </row>
    <row r="47" spans="1:23">
      <c r="A47">
        <v>1.0000000000000002</v>
      </c>
      <c r="B47">
        <v>4.0000000000000001E-3</v>
      </c>
      <c r="C47" s="5">
        <v>150</v>
      </c>
      <c r="D47" t="s">
        <v>61</v>
      </c>
      <c r="E47">
        <v>547.79257077325531</v>
      </c>
      <c r="F47">
        <v>300492.9514309488</v>
      </c>
      <c r="G47" s="2">
        <f t="shared" si="9"/>
        <v>416.250836576859</v>
      </c>
      <c r="H47" s="2">
        <f t="shared" si="10"/>
        <v>546.00423679225867</v>
      </c>
      <c r="I47" s="2">
        <f t="shared" si="11"/>
        <v>549.58090475425195</v>
      </c>
      <c r="J47">
        <v>100.35742971887551</v>
      </c>
      <c r="K47">
        <v>29689.98795180723</v>
      </c>
      <c r="L47" s="2">
        <f t="shared" si="12"/>
        <v>19618.374252028196</v>
      </c>
      <c r="M47" s="2">
        <f t="shared" si="13"/>
        <v>88.080137955087253</v>
      </c>
      <c r="N47" s="2">
        <f t="shared" si="14"/>
        <v>112.63472148266376</v>
      </c>
      <c r="O47">
        <v>1003.5742971887551</v>
      </c>
      <c r="P47">
        <v>2968998.7951807231</v>
      </c>
      <c r="Q47" s="2">
        <f t="shared" si="15"/>
        <v>1961837.4252028195</v>
      </c>
      <c r="R47" s="2">
        <f t="shared" si="16"/>
        <v>880.80137955087253</v>
      </c>
      <c r="S47" s="2">
        <f t="shared" si="17"/>
        <v>1126.3472148266376</v>
      </c>
      <c r="T47">
        <v>0</v>
      </c>
      <c r="U47">
        <v>0</v>
      </c>
      <c r="W47">
        <v>0</v>
      </c>
    </row>
    <row r="50" spans="1:23">
      <c r="A50" s="2" t="s">
        <v>271</v>
      </c>
    </row>
    <row r="51" spans="1:23">
      <c r="A51" s="2" t="s">
        <v>10</v>
      </c>
      <c r="B51" s="2" t="s">
        <v>1</v>
      </c>
      <c r="C51" s="5" t="s">
        <v>2</v>
      </c>
      <c r="D51" s="2" t="s">
        <v>2</v>
      </c>
      <c r="E51" s="2" t="s">
        <v>35</v>
      </c>
      <c r="F51" s="2" t="s">
        <v>36</v>
      </c>
      <c r="G51" s="2" t="s">
        <v>37</v>
      </c>
      <c r="J51" s="2" t="s">
        <v>4</v>
      </c>
      <c r="K51" s="2" t="s">
        <v>5</v>
      </c>
      <c r="L51" s="2" t="s">
        <v>6</v>
      </c>
      <c r="O51" s="2" t="s">
        <v>11</v>
      </c>
      <c r="P51" s="2" t="s">
        <v>3</v>
      </c>
      <c r="Q51" s="2" t="s">
        <v>355</v>
      </c>
      <c r="T51" s="2" t="s">
        <v>38</v>
      </c>
      <c r="U51" s="2" t="s">
        <v>39</v>
      </c>
      <c r="V51" s="2" t="s">
        <v>356</v>
      </c>
      <c r="W51" s="2" t="s">
        <v>7</v>
      </c>
    </row>
    <row r="52" spans="1:23">
      <c r="A52" s="2">
        <v>0.05</v>
      </c>
      <c r="B52" s="2">
        <v>1</v>
      </c>
      <c r="D52" s="2" t="s">
        <v>79</v>
      </c>
      <c r="E52" s="2">
        <v>0</v>
      </c>
      <c r="F52" s="2">
        <v>0</v>
      </c>
      <c r="G52" s="2"/>
      <c r="J52" s="2">
        <v>0</v>
      </c>
      <c r="K52" s="2">
        <v>0</v>
      </c>
      <c r="L52" s="2">
        <v>0</v>
      </c>
      <c r="O52" s="2">
        <v>0</v>
      </c>
      <c r="P52" s="2">
        <v>0</v>
      </c>
      <c r="T52" s="2">
        <v>0</v>
      </c>
      <c r="U52" s="2">
        <v>0</v>
      </c>
      <c r="W52" s="2">
        <v>0</v>
      </c>
    </row>
    <row r="53" spans="1:23">
      <c r="A53" s="2">
        <v>0.1</v>
      </c>
      <c r="B53" s="2">
        <v>1</v>
      </c>
      <c r="D53" s="2" t="s">
        <v>79</v>
      </c>
      <c r="E53" s="2">
        <v>0</v>
      </c>
      <c r="F53" s="2">
        <v>0</v>
      </c>
      <c r="G53" s="2"/>
      <c r="J53" s="2">
        <v>0</v>
      </c>
      <c r="K53" s="2">
        <v>0</v>
      </c>
      <c r="L53" s="2">
        <v>0</v>
      </c>
      <c r="O53" s="2">
        <v>0</v>
      </c>
      <c r="P53" s="2">
        <v>0</v>
      </c>
      <c r="T53" s="2">
        <v>0</v>
      </c>
      <c r="U53" s="2">
        <v>0</v>
      </c>
      <c r="W53" s="2">
        <v>0</v>
      </c>
    </row>
    <row r="54" spans="1:23">
      <c r="A54" s="2">
        <v>0.15</v>
      </c>
      <c r="B54" s="2">
        <v>1</v>
      </c>
      <c r="D54" s="2" t="s">
        <v>79</v>
      </c>
      <c r="E54" s="2">
        <v>0</v>
      </c>
      <c r="F54" s="2">
        <v>0</v>
      </c>
      <c r="G54" s="2"/>
      <c r="J54" s="2">
        <v>0</v>
      </c>
      <c r="K54" s="2">
        <v>0</v>
      </c>
      <c r="L54" s="2">
        <v>0</v>
      </c>
      <c r="O54" s="2">
        <v>0</v>
      </c>
      <c r="P54" s="2">
        <v>0</v>
      </c>
      <c r="T54" s="2">
        <v>0</v>
      </c>
      <c r="U54" s="2">
        <v>0</v>
      </c>
      <c r="W54" s="2">
        <v>0</v>
      </c>
    </row>
    <row r="55" spans="1:23">
      <c r="A55" s="2">
        <v>0.19999999999999998</v>
      </c>
      <c r="B55" s="2">
        <v>1</v>
      </c>
      <c r="D55" s="2" t="s">
        <v>79</v>
      </c>
      <c r="E55" s="2">
        <v>0</v>
      </c>
      <c r="F55" s="2">
        <v>0</v>
      </c>
      <c r="G55" s="2"/>
      <c r="J55" s="2">
        <v>0</v>
      </c>
      <c r="K55" s="2">
        <v>0</v>
      </c>
      <c r="L55" s="2">
        <v>0</v>
      </c>
      <c r="O55" s="2">
        <v>0</v>
      </c>
      <c r="P55" s="2">
        <v>0</v>
      </c>
      <c r="T55" s="2">
        <v>0</v>
      </c>
      <c r="U55" s="2">
        <v>0</v>
      </c>
      <c r="W55" s="2">
        <v>0</v>
      </c>
    </row>
    <row r="56" spans="1:23">
      <c r="A56" s="2">
        <v>0.24999999999999997</v>
      </c>
      <c r="B56" s="2">
        <v>1</v>
      </c>
      <c r="D56" s="2" t="s">
        <v>79</v>
      </c>
      <c r="E56" s="2">
        <v>0</v>
      </c>
      <c r="F56" s="2">
        <v>0</v>
      </c>
      <c r="G56" s="2"/>
      <c r="J56" s="2">
        <v>0</v>
      </c>
      <c r="K56" s="2">
        <v>0</v>
      </c>
      <c r="L56" s="2">
        <v>0</v>
      </c>
      <c r="O56" s="2">
        <v>0</v>
      </c>
      <c r="P56" s="2">
        <v>0</v>
      </c>
      <c r="T56" s="2">
        <v>0</v>
      </c>
      <c r="U56" s="2">
        <v>0</v>
      </c>
      <c r="W56" s="2">
        <v>0</v>
      </c>
    </row>
    <row r="57" spans="1:23">
      <c r="A57" s="2">
        <v>0.3</v>
      </c>
      <c r="B57" s="2">
        <v>1</v>
      </c>
      <c r="D57" s="2" t="s">
        <v>79</v>
      </c>
      <c r="E57" s="2">
        <v>0</v>
      </c>
      <c r="F57" s="2">
        <v>0</v>
      </c>
      <c r="G57" s="2"/>
      <c r="J57" s="2">
        <v>0</v>
      </c>
      <c r="K57" s="2">
        <v>0</v>
      </c>
      <c r="L57" s="2">
        <v>0</v>
      </c>
      <c r="O57" s="2">
        <v>0</v>
      </c>
      <c r="P57" s="2">
        <v>0</v>
      </c>
      <c r="T57" s="2">
        <v>0</v>
      </c>
      <c r="U57" s="2">
        <v>0</v>
      </c>
      <c r="W57" s="2">
        <v>0</v>
      </c>
    </row>
    <row r="58" spans="1:23">
      <c r="A58" s="2">
        <v>0.35</v>
      </c>
      <c r="B58" s="2">
        <v>1</v>
      </c>
      <c r="D58" s="2" t="s">
        <v>79</v>
      </c>
      <c r="E58" s="2">
        <v>0</v>
      </c>
      <c r="F58" s="2">
        <v>0</v>
      </c>
      <c r="G58" s="2"/>
      <c r="J58" s="2">
        <v>0</v>
      </c>
      <c r="K58" s="2">
        <v>0</v>
      </c>
      <c r="L58" s="2">
        <v>0</v>
      </c>
      <c r="O58" s="2">
        <v>0</v>
      </c>
      <c r="P58" s="2">
        <v>0</v>
      </c>
      <c r="T58" s="2">
        <v>0</v>
      </c>
      <c r="U58" s="2">
        <v>0</v>
      </c>
      <c r="W58" s="2">
        <v>0</v>
      </c>
    </row>
    <row r="59" spans="1:23">
      <c r="A59" s="2">
        <v>0.39999999999999997</v>
      </c>
      <c r="B59" s="2">
        <v>0.998</v>
      </c>
      <c r="D59" s="2" t="s">
        <v>263</v>
      </c>
      <c r="E59" s="2">
        <v>460.49218790593051</v>
      </c>
      <c r="F59" s="2">
        <v>212053.0551223908</v>
      </c>
      <c r="G59" s="2"/>
      <c r="J59" s="2">
        <v>35</v>
      </c>
      <c r="K59" s="2">
        <v>1225</v>
      </c>
      <c r="L59" s="2">
        <v>0</v>
      </c>
      <c r="O59" s="2">
        <v>346</v>
      </c>
      <c r="P59" s="2">
        <v>119716</v>
      </c>
      <c r="T59" s="2">
        <v>0</v>
      </c>
      <c r="U59" s="2">
        <v>0</v>
      </c>
      <c r="W59" s="2">
        <v>0</v>
      </c>
    </row>
    <row r="60" spans="1:23">
      <c r="A60" s="2">
        <v>0.44999999999999996</v>
      </c>
      <c r="B60" s="2">
        <v>0.998</v>
      </c>
      <c r="D60" s="2" t="s">
        <v>264</v>
      </c>
      <c r="E60" s="2">
        <v>457.80768527437351</v>
      </c>
      <c r="F60" s="2">
        <v>209587.87669627983</v>
      </c>
      <c r="G60" s="2"/>
      <c r="J60" s="2">
        <v>10</v>
      </c>
      <c r="K60" s="2">
        <v>100</v>
      </c>
      <c r="L60" s="2">
        <v>0</v>
      </c>
      <c r="O60" s="2">
        <v>100</v>
      </c>
      <c r="P60" s="2">
        <v>10000</v>
      </c>
      <c r="T60" s="2">
        <v>0</v>
      </c>
      <c r="U60" s="2">
        <v>0</v>
      </c>
      <c r="W60" s="2">
        <v>0</v>
      </c>
    </row>
    <row r="61" spans="1:23">
      <c r="A61" s="2">
        <v>0.49999999999999994</v>
      </c>
      <c r="B61" s="2">
        <v>1</v>
      </c>
      <c r="D61" s="2" t="s">
        <v>264</v>
      </c>
      <c r="E61" s="2">
        <v>0</v>
      </c>
      <c r="F61" s="2">
        <v>0</v>
      </c>
      <c r="G61" s="2"/>
      <c r="J61" s="2">
        <v>0</v>
      </c>
      <c r="K61" s="2">
        <v>0</v>
      </c>
      <c r="L61" s="2">
        <v>0</v>
      </c>
      <c r="O61" s="2">
        <v>0</v>
      </c>
      <c r="P61" s="2">
        <v>0</v>
      </c>
      <c r="T61" s="2">
        <v>0</v>
      </c>
      <c r="U61" s="2">
        <v>0</v>
      </c>
      <c r="W61" s="2">
        <v>0</v>
      </c>
    </row>
    <row r="62" spans="1:23">
      <c r="A62" s="2">
        <v>0.54999999999999993</v>
      </c>
      <c r="B62" s="2">
        <v>0.998</v>
      </c>
      <c r="D62" s="2" t="s">
        <v>259</v>
      </c>
      <c r="E62" s="2">
        <v>461.9288093044039</v>
      </c>
      <c r="F62" s="2">
        <v>213378.22486538434</v>
      </c>
      <c r="G62" s="2"/>
      <c r="J62" s="2">
        <v>26</v>
      </c>
      <c r="K62" s="2">
        <v>676</v>
      </c>
      <c r="L62" s="2">
        <v>0</v>
      </c>
      <c r="O62" s="2">
        <v>260</v>
      </c>
      <c r="P62" s="2">
        <v>67600</v>
      </c>
      <c r="T62" s="2">
        <v>0</v>
      </c>
      <c r="U62" s="2">
        <v>0</v>
      </c>
      <c r="W62" s="2">
        <v>0</v>
      </c>
    </row>
    <row r="63" spans="1:23">
      <c r="A63" s="2">
        <v>0.6</v>
      </c>
      <c r="B63" s="2">
        <v>0.99199999999999999</v>
      </c>
      <c r="D63" s="2" t="s">
        <v>260</v>
      </c>
      <c r="E63" s="2">
        <v>459.6819476533143</v>
      </c>
      <c r="F63" s="2">
        <v>211312.66814762517</v>
      </c>
      <c r="G63" s="2"/>
      <c r="J63" s="2">
        <v>40.5</v>
      </c>
      <c r="K63" s="2">
        <v>2028.5</v>
      </c>
      <c r="L63" s="2">
        <v>517.66666666666663</v>
      </c>
      <c r="O63" s="2">
        <v>404.25</v>
      </c>
      <c r="P63" s="2">
        <v>201937.25</v>
      </c>
      <c r="T63" s="2">
        <v>0</v>
      </c>
      <c r="U63" s="2">
        <v>0</v>
      </c>
      <c r="W63" s="2">
        <v>0</v>
      </c>
    </row>
    <row r="64" spans="1:23">
      <c r="A64" s="2">
        <v>0.65</v>
      </c>
      <c r="B64" s="2">
        <v>0.98799999999999999</v>
      </c>
      <c r="D64" s="2" t="s">
        <v>20</v>
      </c>
      <c r="E64" s="2">
        <v>461.56704013508005</v>
      </c>
      <c r="F64" s="2">
        <v>213118.02871777388</v>
      </c>
      <c r="G64" s="2"/>
      <c r="J64" s="2">
        <v>45</v>
      </c>
      <c r="K64" s="2">
        <v>2572.3333333333335</v>
      </c>
      <c r="L64" s="2">
        <v>656.80000000000018</v>
      </c>
      <c r="O64" s="2">
        <v>449.83333333333331</v>
      </c>
      <c r="P64" s="2">
        <v>256966.83333333334</v>
      </c>
      <c r="T64" s="2">
        <v>0</v>
      </c>
      <c r="U64" s="2">
        <v>0</v>
      </c>
      <c r="W64" s="2">
        <v>0</v>
      </c>
    </row>
    <row r="65" spans="1:23">
      <c r="A65" s="2">
        <v>0.70000000000000007</v>
      </c>
      <c r="B65" s="2">
        <v>0.98599999999999999</v>
      </c>
      <c r="D65" s="2" t="s">
        <v>253</v>
      </c>
      <c r="E65" s="2">
        <v>461.16660821625311</v>
      </c>
      <c r="F65" s="2">
        <v>212720.6511124401</v>
      </c>
      <c r="G65" s="2"/>
      <c r="J65" s="2">
        <v>80.857142857142861</v>
      </c>
      <c r="K65" s="2">
        <v>8755.1428571428569</v>
      </c>
      <c r="L65" s="2">
        <v>2586.8095238095229</v>
      </c>
      <c r="O65" s="2">
        <v>806.28571428571433</v>
      </c>
      <c r="P65" s="2">
        <v>868417.14285714284</v>
      </c>
      <c r="T65" s="2">
        <v>0</v>
      </c>
      <c r="U65" s="2">
        <v>0</v>
      </c>
      <c r="W65" s="2">
        <v>0</v>
      </c>
    </row>
    <row r="66" spans="1:23">
      <c r="A66" s="2">
        <v>0.75000000000000011</v>
      </c>
      <c r="B66" s="2">
        <v>0.98199999999999998</v>
      </c>
      <c r="D66" s="2" t="s">
        <v>265</v>
      </c>
      <c r="E66" s="2">
        <v>456.02863719580205</v>
      </c>
      <c r="F66" s="2">
        <v>208074.74271524022</v>
      </c>
      <c r="G66" s="2"/>
      <c r="J66" s="2">
        <v>83</v>
      </c>
      <c r="K66" s="2">
        <v>8300.3333333333339</v>
      </c>
      <c r="L66" s="2">
        <v>1587.7500000000007</v>
      </c>
      <c r="O66" s="2">
        <v>829.88888888888891</v>
      </c>
      <c r="P66" s="2">
        <v>829764.5555555555</v>
      </c>
      <c r="T66" s="2">
        <v>0</v>
      </c>
      <c r="U66" s="2">
        <v>0</v>
      </c>
      <c r="W66" s="2">
        <v>0</v>
      </c>
    </row>
    <row r="67" spans="1:23">
      <c r="A67" s="2">
        <v>0.80000000000000016</v>
      </c>
      <c r="B67" s="2">
        <v>0.93600000000000005</v>
      </c>
      <c r="D67" s="2" t="s">
        <v>266</v>
      </c>
      <c r="E67" s="2">
        <v>462.9877726702245</v>
      </c>
      <c r="F67" s="2">
        <v>214389.08562983479</v>
      </c>
      <c r="G67" s="2"/>
      <c r="J67" s="2">
        <v>146.3125</v>
      </c>
      <c r="K67" s="2">
        <v>25939.5625</v>
      </c>
      <c r="L67" s="2">
        <v>4678.4153225806449</v>
      </c>
      <c r="O67" s="2">
        <v>1457.96875</v>
      </c>
      <c r="P67" s="2">
        <v>2569021.03125</v>
      </c>
      <c r="T67" s="2">
        <v>0</v>
      </c>
      <c r="U67" s="2">
        <v>0</v>
      </c>
      <c r="W67" s="2">
        <v>0</v>
      </c>
    </row>
    <row r="68" spans="1:23">
      <c r="A68" s="2">
        <v>0.8500000000000002</v>
      </c>
      <c r="B68" s="2">
        <v>0.86</v>
      </c>
      <c r="D68" s="2" t="s">
        <v>267</v>
      </c>
      <c r="E68" s="2">
        <v>461.51531680758171</v>
      </c>
      <c r="F68" s="2">
        <v>213059.79316337383</v>
      </c>
      <c r="G68" s="2"/>
      <c r="J68" s="2">
        <v>236.45714285714286</v>
      </c>
      <c r="K68" s="2">
        <v>68375.171428571426</v>
      </c>
      <c r="L68" s="2">
        <v>12643.816977225672</v>
      </c>
      <c r="O68" s="2">
        <v>2333.7714285714287</v>
      </c>
      <c r="P68" s="2">
        <v>6552170.9142857147</v>
      </c>
      <c r="T68" s="2">
        <v>0</v>
      </c>
      <c r="U68" s="2">
        <v>0</v>
      </c>
      <c r="W68" s="2">
        <v>0</v>
      </c>
    </row>
    <row r="69" spans="1:23">
      <c r="A69" s="2">
        <v>0.90000000000000024</v>
      </c>
      <c r="B69" s="2">
        <v>0.67400000000000004</v>
      </c>
      <c r="D69" s="2" t="s">
        <v>268</v>
      </c>
      <c r="E69" s="2">
        <v>460.98173572041156</v>
      </c>
      <c r="F69" s="2">
        <v>212570.45125539435</v>
      </c>
      <c r="G69" s="2"/>
      <c r="J69" s="2">
        <v>351.72392638036808</v>
      </c>
      <c r="K69" s="2">
        <v>160113.40490797546</v>
      </c>
      <c r="L69" s="2">
        <v>36628.398621525419</v>
      </c>
      <c r="O69" s="2">
        <v>3507.0490797546013</v>
      </c>
      <c r="P69" s="2">
        <v>15852156.300613496</v>
      </c>
      <c r="T69" s="2">
        <v>0</v>
      </c>
      <c r="U69" s="2">
        <v>0</v>
      </c>
      <c r="W69" s="2">
        <v>0</v>
      </c>
    </row>
    <row r="70" spans="1:23">
      <c r="A70" s="2">
        <v>0.95000000000000029</v>
      </c>
      <c r="B70" s="2">
        <v>0.40200000000000002</v>
      </c>
      <c r="D70" s="2" t="s">
        <v>269</v>
      </c>
      <c r="E70" s="2">
        <v>459.52671050920395</v>
      </c>
      <c r="F70" s="2">
        <v>211274.12605942783</v>
      </c>
      <c r="G70" s="2"/>
      <c r="J70" s="2">
        <v>556.05351170568565</v>
      </c>
      <c r="K70" s="2">
        <v>362211.51839464885</v>
      </c>
      <c r="L70" s="2">
        <v>53193.916589975524</v>
      </c>
      <c r="O70" s="2">
        <v>5560.5250836120404</v>
      </c>
      <c r="P70" s="2">
        <v>36220961.882943146</v>
      </c>
      <c r="T70" s="2">
        <v>0</v>
      </c>
      <c r="U70" s="2">
        <v>0</v>
      </c>
      <c r="W70" s="2">
        <v>0</v>
      </c>
    </row>
    <row r="71" spans="1:23">
      <c r="A71" s="2">
        <v>1.0000000000000002</v>
      </c>
      <c r="B71" s="2">
        <v>0.85199999999999998</v>
      </c>
      <c r="D71" s="2" t="s">
        <v>270</v>
      </c>
      <c r="E71" s="2">
        <v>456.47165507998488</v>
      </c>
      <c r="F71" s="2">
        <v>208515.16513980948</v>
      </c>
      <c r="G71" s="2"/>
      <c r="J71" s="2">
        <v>562.81081081081084</v>
      </c>
      <c r="K71" s="2">
        <v>384308.86486486485</v>
      </c>
      <c r="L71" s="2">
        <v>68478.237689744506</v>
      </c>
      <c r="O71" s="2">
        <v>5628.1081081081084</v>
      </c>
      <c r="P71" s="2">
        <v>38430886.486486487</v>
      </c>
      <c r="T71" s="2">
        <v>0</v>
      </c>
      <c r="U71" s="2">
        <v>0</v>
      </c>
      <c r="W71" s="2">
        <v>0</v>
      </c>
    </row>
    <row r="74" spans="1:23">
      <c r="A74" s="2" t="s">
        <v>290</v>
      </c>
    </row>
    <row r="75" spans="1:23">
      <c r="A75" s="2" t="s">
        <v>10</v>
      </c>
      <c r="B75" s="2" t="s">
        <v>1</v>
      </c>
      <c r="C75" s="5" t="s">
        <v>2</v>
      </c>
      <c r="D75" s="2" t="s">
        <v>2</v>
      </c>
      <c r="E75" s="2" t="s">
        <v>35</v>
      </c>
      <c r="F75" s="2" t="s">
        <v>36</v>
      </c>
      <c r="G75" s="2" t="s">
        <v>37</v>
      </c>
      <c r="J75" s="2" t="s">
        <v>4</v>
      </c>
      <c r="K75" s="2" t="s">
        <v>5</v>
      </c>
      <c r="L75" s="2" t="s">
        <v>6</v>
      </c>
      <c r="O75" s="2" t="s">
        <v>11</v>
      </c>
      <c r="P75" s="2" t="s">
        <v>3</v>
      </c>
      <c r="Q75" s="2" t="s">
        <v>355</v>
      </c>
      <c r="T75" s="2" t="s">
        <v>38</v>
      </c>
      <c r="U75" s="2" t="s">
        <v>39</v>
      </c>
      <c r="V75" s="2" t="s">
        <v>356</v>
      </c>
      <c r="W75" s="2" t="s">
        <v>7</v>
      </c>
    </row>
    <row r="76" spans="1:23">
      <c r="A76" s="2">
        <v>0.05</v>
      </c>
      <c r="B76" s="2">
        <v>0.98599999999999999</v>
      </c>
      <c r="D76" s="2" t="s">
        <v>272</v>
      </c>
      <c r="E76" s="2">
        <v>454.46345194632738</v>
      </c>
      <c r="F76" s="2">
        <v>206588.59448901337</v>
      </c>
      <c r="G76" s="2"/>
      <c r="J76" s="2">
        <v>469.85714285714283</v>
      </c>
      <c r="K76" s="2">
        <v>275507.28571428574</v>
      </c>
      <c r="L76" s="2">
        <v>63865.142857142913</v>
      </c>
      <c r="O76" s="2">
        <v>3776.5714285714284</v>
      </c>
      <c r="P76" s="2">
        <v>17752921.714285713</v>
      </c>
      <c r="T76" s="2">
        <v>17.142857142857142</v>
      </c>
      <c r="U76" s="2">
        <v>369.71428571428572</v>
      </c>
      <c r="W76" s="2">
        <v>0</v>
      </c>
    </row>
    <row r="77" spans="1:23">
      <c r="A77" s="2">
        <v>0.1</v>
      </c>
      <c r="B77" s="2">
        <v>0.99</v>
      </c>
      <c r="D77" s="2" t="s">
        <v>273</v>
      </c>
      <c r="E77" s="2">
        <v>459.08464002403286</v>
      </c>
      <c r="F77" s="2">
        <v>210795.75424033948</v>
      </c>
      <c r="G77" s="2"/>
      <c r="J77" s="2">
        <v>328.4</v>
      </c>
      <c r="K77" s="2">
        <v>160148</v>
      </c>
      <c r="L77" s="2">
        <v>65376.800000000017</v>
      </c>
      <c r="O77" s="2">
        <v>2699.2</v>
      </c>
      <c r="P77" s="2">
        <v>10813727.199999999</v>
      </c>
      <c r="T77" s="2">
        <v>10.6</v>
      </c>
      <c r="U77" s="2">
        <v>169.4</v>
      </c>
      <c r="W77" s="2">
        <v>0</v>
      </c>
    </row>
    <row r="78" spans="1:23">
      <c r="A78" s="2">
        <v>0.15</v>
      </c>
      <c r="B78" s="2">
        <v>0.99</v>
      </c>
      <c r="D78" s="2" t="s">
        <v>274</v>
      </c>
      <c r="E78" s="2">
        <v>452.06678339749851</v>
      </c>
      <c r="F78" s="2">
        <v>204634.52338785576</v>
      </c>
      <c r="G78" s="2"/>
      <c r="J78" s="2">
        <v>260.2</v>
      </c>
      <c r="K78" s="2">
        <v>166180.20000000001</v>
      </c>
      <c r="L78" s="2">
        <v>123095.20000000003</v>
      </c>
      <c r="O78" s="2">
        <v>2153.8000000000002</v>
      </c>
      <c r="P78" s="2">
        <v>11466636.6</v>
      </c>
      <c r="T78" s="2">
        <v>7.8</v>
      </c>
      <c r="U78" s="2">
        <v>150.19999999999999</v>
      </c>
      <c r="W78" s="2">
        <v>0</v>
      </c>
    </row>
    <row r="79" spans="1:23">
      <c r="A79" s="2">
        <v>0.19999999999999998</v>
      </c>
      <c r="B79" s="2">
        <v>0.99</v>
      </c>
      <c r="D79" s="2" t="s">
        <v>275</v>
      </c>
      <c r="E79" s="2">
        <v>457.04296878796322</v>
      </c>
      <c r="F79" s="2">
        <v>208999.69896053697</v>
      </c>
      <c r="G79" s="2"/>
      <c r="J79" s="2">
        <v>447.4</v>
      </c>
      <c r="K79" s="2">
        <v>290580.59999999998</v>
      </c>
      <c r="L79" s="2">
        <v>113017.29999999999</v>
      </c>
      <c r="O79" s="2">
        <v>3674</v>
      </c>
      <c r="P79" s="2">
        <v>19594063.600000001</v>
      </c>
      <c r="T79" s="2">
        <v>12.2</v>
      </c>
      <c r="U79" s="2">
        <v>217.8</v>
      </c>
      <c r="W79" s="2">
        <v>0</v>
      </c>
    </row>
    <row r="80" spans="1:23">
      <c r="A80" s="2">
        <v>0.24999999999999997</v>
      </c>
      <c r="B80" s="2">
        <v>0.98399999999999999</v>
      </c>
      <c r="D80" s="2" t="s">
        <v>104</v>
      </c>
      <c r="E80" s="2">
        <v>459.63061710761798</v>
      </c>
      <c r="F80" s="2">
        <v>211301.59577618688</v>
      </c>
      <c r="G80" s="2"/>
      <c r="J80" s="2">
        <v>439</v>
      </c>
      <c r="K80" s="2">
        <v>265264.5</v>
      </c>
      <c r="L80" s="2">
        <v>82906.857142857145</v>
      </c>
      <c r="O80" s="2">
        <v>3649.5</v>
      </c>
      <c r="P80" s="2">
        <v>18301161.25</v>
      </c>
      <c r="T80" s="2">
        <v>11</v>
      </c>
      <c r="U80" s="2">
        <v>164.5</v>
      </c>
      <c r="W80" s="2">
        <v>0</v>
      </c>
    </row>
    <row r="81" spans="1:23">
      <c r="A81" s="2">
        <v>0.3</v>
      </c>
      <c r="B81" s="2">
        <v>0.98799999999999999</v>
      </c>
      <c r="D81" s="2" t="s">
        <v>276</v>
      </c>
      <c r="E81" s="2">
        <v>459.4410545472486</v>
      </c>
      <c r="F81" s="2">
        <v>211247.51556291778</v>
      </c>
      <c r="G81" s="2"/>
      <c r="J81" s="2">
        <v>515.83333333333337</v>
      </c>
      <c r="K81" s="2">
        <v>407486.83333333331</v>
      </c>
      <c r="L81" s="2">
        <v>169683.36666666661</v>
      </c>
      <c r="O81" s="2">
        <v>4269.833333333333</v>
      </c>
      <c r="P81" s="2">
        <v>27850507.166666668</v>
      </c>
      <c r="T81" s="2">
        <v>10.833333333333334</v>
      </c>
      <c r="U81" s="2">
        <v>183.83333333333334</v>
      </c>
      <c r="W81" s="2">
        <v>0</v>
      </c>
    </row>
    <row r="82" spans="1:23">
      <c r="A82" s="2">
        <v>0.35</v>
      </c>
      <c r="B82" s="2">
        <v>0.98799999999999999</v>
      </c>
      <c r="D82" s="2" t="s">
        <v>277</v>
      </c>
      <c r="E82" s="2">
        <v>463.79125735597995</v>
      </c>
      <c r="F82" s="2">
        <v>215112.46576149834</v>
      </c>
      <c r="G82" s="2"/>
      <c r="J82" s="2">
        <v>582.5</v>
      </c>
      <c r="K82" s="2">
        <v>387853.83333333331</v>
      </c>
      <c r="L82" s="2">
        <v>58257.099999999977</v>
      </c>
      <c r="O82" s="2">
        <v>4858.333333333333</v>
      </c>
      <c r="P82" s="2">
        <v>26951851</v>
      </c>
      <c r="T82" s="2">
        <v>11.333333333333334</v>
      </c>
      <c r="U82" s="2">
        <v>151</v>
      </c>
      <c r="W82" s="2">
        <v>0</v>
      </c>
    </row>
    <row r="83" spans="1:23">
      <c r="A83" s="2">
        <v>0.39999999999999997</v>
      </c>
      <c r="B83" s="2">
        <v>0.96799999999999997</v>
      </c>
      <c r="D83" s="2" t="s">
        <v>278</v>
      </c>
      <c r="E83" s="2">
        <v>458.52919269904191</v>
      </c>
      <c r="F83" s="2">
        <v>210319.35267773771</v>
      </c>
      <c r="G83" s="2"/>
      <c r="J83" s="2">
        <v>448.0625</v>
      </c>
      <c r="K83" s="2">
        <v>300421.6875</v>
      </c>
      <c r="L83" s="2">
        <v>106305.79583333334</v>
      </c>
      <c r="O83" s="2">
        <v>3748.9375</v>
      </c>
      <c r="P83" s="2">
        <v>20863717.9375</v>
      </c>
      <c r="T83" s="2">
        <v>7.375</v>
      </c>
      <c r="U83" s="2">
        <v>82.875</v>
      </c>
      <c r="W83" s="2">
        <v>0</v>
      </c>
    </row>
    <row r="84" spans="1:23">
      <c r="A84" s="2">
        <v>0.44999999999999996</v>
      </c>
      <c r="B84" s="2">
        <v>0.97399999999999998</v>
      </c>
      <c r="D84" s="2" t="s">
        <v>279</v>
      </c>
      <c r="E84" s="2">
        <v>459.12040231908031</v>
      </c>
      <c r="F84" s="2">
        <v>210874.49633115187</v>
      </c>
      <c r="G84" s="2"/>
      <c r="J84" s="2">
        <v>539.69230769230774</v>
      </c>
      <c r="K84" s="2">
        <v>366420</v>
      </c>
      <c r="L84" s="2">
        <v>81414.897435897379</v>
      </c>
      <c r="O84" s="2">
        <v>4545.4615384615381</v>
      </c>
      <c r="P84" s="2">
        <v>26013682.53846154</v>
      </c>
      <c r="T84" s="2">
        <v>7.8461538461538458</v>
      </c>
      <c r="U84" s="2">
        <v>77.692307692307693</v>
      </c>
      <c r="W84" s="2">
        <v>0</v>
      </c>
    </row>
    <row r="85" spans="1:23">
      <c r="A85" s="2">
        <v>0.49999999999999994</v>
      </c>
      <c r="B85" s="2">
        <v>0.97199999999999998</v>
      </c>
      <c r="D85" s="2" t="s">
        <v>280</v>
      </c>
      <c r="E85" s="2">
        <v>458.89467552054094</v>
      </c>
      <c r="F85" s="2">
        <v>210720.12690021467</v>
      </c>
      <c r="G85" s="2"/>
      <c r="J85" s="2">
        <v>414.28571428571428</v>
      </c>
      <c r="K85" s="2">
        <v>246860.42857142858</v>
      </c>
      <c r="L85" s="2">
        <v>81014.527472527494</v>
      </c>
      <c r="O85" s="2">
        <v>3562.9285714285716</v>
      </c>
      <c r="P85" s="2">
        <v>18140329.5</v>
      </c>
      <c r="T85" s="2">
        <v>4.9285714285714288</v>
      </c>
      <c r="U85" s="2">
        <v>36.071428571428569</v>
      </c>
      <c r="W85" s="2">
        <v>0</v>
      </c>
    </row>
    <row r="86" spans="1:23">
      <c r="A86" s="2">
        <v>0.54999999999999993</v>
      </c>
      <c r="B86" s="2">
        <v>0.96199999999999997</v>
      </c>
      <c r="D86" s="2" t="s">
        <v>281</v>
      </c>
      <c r="E86" s="2">
        <v>460.90401872533511</v>
      </c>
      <c r="F86" s="2">
        <v>212483.86570425594</v>
      </c>
      <c r="G86" s="2"/>
      <c r="J86" s="2">
        <v>521.21052631578948</v>
      </c>
      <c r="K86" s="2">
        <v>389467.5263157895</v>
      </c>
      <c r="L86" s="2">
        <v>124351.95321637428</v>
      </c>
      <c r="O86" s="2">
        <v>4482.3684210526317</v>
      </c>
      <c r="P86" s="2">
        <v>28761502.47368421</v>
      </c>
      <c r="T86" s="2">
        <v>5.3684210526315788</v>
      </c>
      <c r="U86" s="2">
        <v>42.736842105263158</v>
      </c>
      <c r="W86" s="2">
        <v>0</v>
      </c>
    </row>
    <row r="87" spans="1:23">
      <c r="A87" s="2">
        <v>0.6</v>
      </c>
      <c r="B87" s="2">
        <v>0.96399999999999997</v>
      </c>
      <c r="D87" s="2" t="s">
        <v>282</v>
      </c>
      <c r="E87" s="2">
        <v>458.59151792749265</v>
      </c>
      <c r="F87" s="2">
        <v>210512.12286329921</v>
      </c>
      <c r="G87" s="2"/>
      <c r="J87" s="2">
        <v>428.11111111111109</v>
      </c>
      <c r="K87" s="2">
        <v>262235.11111111112</v>
      </c>
      <c r="L87" s="2">
        <v>83600.457516339913</v>
      </c>
      <c r="O87" s="2">
        <v>3692.5555555555557</v>
      </c>
      <c r="P87" s="2">
        <v>19356252.777777776</v>
      </c>
      <c r="T87" s="2">
        <v>3.3888888888888888</v>
      </c>
      <c r="U87" s="2">
        <v>17.5</v>
      </c>
      <c r="W87" s="2">
        <v>0</v>
      </c>
    </row>
    <row r="88" spans="1:23">
      <c r="A88" s="2">
        <v>0.65</v>
      </c>
      <c r="B88" s="2">
        <v>0.95199999999999996</v>
      </c>
      <c r="D88" s="2" t="s">
        <v>283</v>
      </c>
      <c r="E88" s="2">
        <v>459.63817176499816</v>
      </c>
      <c r="F88" s="2">
        <v>211360.32051781929</v>
      </c>
      <c r="G88" s="2"/>
      <c r="J88" s="2">
        <v>481</v>
      </c>
      <c r="K88" s="2">
        <v>319445.08333333331</v>
      </c>
      <c r="L88" s="2">
        <v>91913.826086956498</v>
      </c>
      <c r="O88" s="2">
        <v>4176.875</v>
      </c>
      <c r="P88" s="2">
        <v>23951884.208333332</v>
      </c>
      <c r="T88" s="2">
        <v>3.2083333333333335</v>
      </c>
      <c r="U88" s="2">
        <v>14.625</v>
      </c>
      <c r="W88" s="2">
        <v>0</v>
      </c>
    </row>
    <row r="89" spans="1:23">
      <c r="A89" s="2">
        <v>0.70000000000000007</v>
      </c>
      <c r="B89" s="2">
        <v>0.92600000000000005</v>
      </c>
      <c r="D89" s="2" t="s">
        <v>284</v>
      </c>
      <c r="E89" s="2">
        <v>459.41140360742082</v>
      </c>
      <c r="F89" s="2">
        <v>211159.65074021291</v>
      </c>
      <c r="G89" s="2"/>
      <c r="J89" s="2">
        <v>465.83783783783781</v>
      </c>
      <c r="K89" s="2">
        <v>288982.75675675675</v>
      </c>
      <c r="L89" s="2">
        <v>73977.250750750769</v>
      </c>
      <c r="O89" s="2">
        <v>4116.864864864865</v>
      </c>
      <c r="P89" s="2">
        <v>22408270.918918919</v>
      </c>
      <c r="T89" s="2">
        <v>2.3243243243243241</v>
      </c>
      <c r="U89" s="2">
        <v>7.6756756756756754</v>
      </c>
      <c r="W89" s="2">
        <v>0</v>
      </c>
    </row>
    <row r="90" spans="1:23">
      <c r="A90" s="2">
        <v>0.75000000000000011</v>
      </c>
      <c r="B90" s="2">
        <v>0.876</v>
      </c>
      <c r="D90" s="2" t="s">
        <v>247</v>
      </c>
      <c r="E90" s="2">
        <v>462.08597699591138</v>
      </c>
      <c r="F90" s="2">
        <v>213565.76987698334</v>
      </c>
      <c r="G90" s="2"/>
      <c r="J90" s="2">
        <v>487.5</v>
      </c>
      <c r="K90" s="2">
        <v>332945.66129032261</v>
      </c>
      <c r="L90" s="2">
        <v>96851.532786885276</v>
      </c>
      <c r="O90" s="2">
        <v>4359.5967741935483</v>
      </c>
      <c r="P90" s="2">
        <v>26246372.370967742</v>
      </c>
      <c r="T90" s="2">
        <v>1.6451612903225807</v>
      </c>
      <c r="U90" s="2">
        <v>4.419354838709677</v>
      </c>
      <c r="W90" s="2">
        <v>0</v>
      </c>
    </row>
    <row r="91" spans="1:23">
      <c r="A91" s="2">
        <v>0.80000000000000016</v>
      </c>
      <c r="B91" s="2">
        <v>0.83199999999999996</v>
      </c>
      <c r="D91" s="2" t="s">
        <v>285</v>
      </c>
      <c r="E91" s="2">
        <v>460.41950956352275</v>
      </c>
      <c r="F91" s="2">
        <v>212044.28958707658</v>
      </c>
      <c r="G91" s="2"/>
      <c r="J91" s="2">
        <v>466.03571428571428</v>
      </c>
      <c r="K91" s="2">
        <v>304830.65476190473</v>
      </c>
      <c r="L91" s="2">
        <v>88697.287865748687</v>
      </c>
      <c r="O91" s="2">
        <v>4230.4642857142853</v>
      </c>
      <c r="P91" s="2">
        <v>24598216.94047619</v>
      </c>
      <c r="T91" s="2">
        <v>0.95238095238095233</v>
      </c>
      <c r="U91" s="2">
        <v>1.6666666666666667</v>
      </c>
      <c r="W91" s="2">
        <v>0</v>
      </c>
    </row>
    <row r="92" spans="1:23">
      <c r="A92" s="2">
        <v>0.8500000000000002</v>
      </c>
      <c r="B92" s="2">
        <v>0.78200000000000003</v>
      </c>
      <c r="D92" s="2" t="s">
        <v>286</v>
      </c>
      <c r="E92" s="2">
        <v>462.67392980816192</v>
      </c>
      <c r="F92" s="2">
        <v>214116.91291611292</v>
      </c>
      <c r="G92" s="2"/>
      <c r="J92" s="2">
        <v>401.56880733944956</v>
      </c>
      <c r="K92" s="2">
        <v>235363.91743119265</v>
      </c>
      <c r="L92" s="2">
        <v>74792.580869860656</v>
      </c>
      <c r="O92" s="2">
        <v>3770.4862385321103</v>
      </c>
      <c r="P92" s="2">
        <v>20141302.082568806</v>
      </c>
      <c r="T92" s="2">
        <v>0.3577981651376147</v>
      </c>
      <c r="U92" s="2">
        <v>0.37614678899082571</v>
      </c>
      <c r="W92" s="2">
        <v>0</v>
      </c>
    </row>
    <row r="93" spans="1:23">
      <c r="A93" s="2">
        <v>0.90000000000000024</v>
      </c>
      <c r="B93" s="2">
        <v>0.64</v>
      </c>
      <c r="D93" s="2" t="s">
        <v>287</v>
      </c>
      <c r="E93" s="2">
        <v>461.66519150081382</v>
      </c>
      <c r="F93" s="2">
        <v>213194.17961178953</v>
      </c>
      <c r="G93" s="2"/>
      <c r="J93" s="2">
        <v>376.45555555555558</v>
      </c>
      <c r="K93" s="2">
        <v>184963.37777777779</v>
      </c>
      <c r="L93" s="2">
        <v>43486.182371198003</v>
      </c>
      <c r="O93" s="2">
        <v>3719.2444444444445</v>
      </c>
      <c r="P93" s="2">
        <v>17727799.088888887</v>
      </c>
      <c r="T93" s="2">
        <v>3.888888888888889E-2</v>
      </c>
      <c r="U93" s="2">
        <v>3.888888888888889E-2</v>
      </c>
      <c r="W93" s="2">
        <v>0</v>
      </c>
    </row>
    <row r="94" spans="1:23">
      <c r="A94" s="2">
        <v>0.95000000000000029</v>
      </c>
      <c r="B94" s="2">
        <v>0.42</v>
      </c>
      <c r="D94" s="2" t="s">
        <v>288</v>
      </c>
      <c r="E94" s="2">
        <v>460.15616585847664</v>
      </c>
      <c r="F94" s="2">
        <v>211830.97608140626</v>
      </c>
      <c r="G94" s="2"/>
      <c r="J94" s="2">
        <v>558.25172413793098</v>
      </c>
      <c r="K94" s="2">
        <v>368639.72758620692</v>
      </c>
      <c r="L94" s="2">
        <v>57191.953716740332</v>
      </c>
      <c r="O94" s="2">
        <v>5582.5</v>
      </c>
      <c r="P94" s="2">
        <v>36863655.403448276</v>
      </c>
      <c r="T94" s="2">
        <v>0</v>
      </c>
      <c r="U94" s="2">
        <v>0</v>
      </c>
      <c r="W94" s="2">
        <v>0</v>
      </c>
    </row>
    <row r="95" spans="1:23">
      <c r="A95" s="2">
        <v>1.0000000000000002</v>
      </c>
      <c r="B95" s="2">
        <v>0.84399999999999997</v>
      </c>
      <c r="D95" s="2" t="s">
        <v>289</v>
      </c>
      <c r="E95" s="2">
        <v>458.15166212950163</v>
      </c>
      <c r="F95" s="2">
        <v>210004.41914647477</v>
      </c>
      <c r="G95" s="2"/>
      <c r="J95" s="2">
        <v>555.15384615384619</v>
      </c>
      <c r="K95" s="2">
        <v>379605.66666666669</v>
      </c>
      <c r="L95" s="2">
        <v>72337.274725274707</v>
      </c>
      <c r="O95" s="2">
        <v>5551.5384615384619</v>
      </c>
      <c r="P95" s="2">
        <v>37960566.666666664</v>
      </c>
      <c r="T95" s="2">
        <v>0</v>
      </c>
      <c r="U95" s="2">
        <v>0</v>
      </c>
      <c r="W95" s="2">
        <v>0</v>
      </c>
    </row>
    <row r="97" spans="1:23">
      <c r="A97" s="2" t="s">
        <v>293</v>
      </c>
    </row>
    <row r="98" spans="1:23">
      <c r="A98" s="2" t="s">
        <v>10</v>
      </c>
      <c r="B98" s="2" t="s">
        <v>1</v>
      </c>
      <c r="C98" s="5" t="s">
        <v>2</v>
      </c>
      <c r="D98" s="2" t="s">
        <v>2</v>
      </c>
      <c r="E98" s="2" t="s">
        <v>35</v>
      </c>
      <c r="F98" s="2" t="s">
        <v>36</v>
      </c>
      <c r="G98" s="2" t="s">
        <v>37</v>
      </c>
      <c r="J98" s="2" t="s">
        <v>4</v>
      </c>
      <c r="K98" s="2" t="s">
        <v>5</v>
      </c>
      <c r="L98" s="2" t="s">
        <v>6</v>
      </c>
      <c r="O98" s="2" t="s">
        <v>11</v>
      </c>
      <c r="P98" s="2" t="s">
        <v>3</v>
      </c>
      <c r="Q98" s="2" t="s">
        <v>355</v>
      </c>
      <c r="T98" s="2" t="s">
        <v>38</v>
      </c>
      <c r="U98" s="2" t="s">
        <v>39</v>
      </c>
      <c r="V98" s="2" t="s">
        <v>356</v>
      </c>
      <c r="W98" s="2" t="s">
        <v>7</v>
      </c>
    </row>
    <row r="99" spans="1:23">
      <c r="A99" s="2">
        <v>0</v>
      </c>
      <c r="B99" s="2">
        <v>0.94399999999999995</v>
      </c>
      <c r="D99" s="2" t="s">
        <v>116</v>
      </c>
      <c r="E99" s="2">
        <v>460.31976619949779</v>
      </c>
      <c r="F99" s="2">
        <v>212026.67152771913</v>
      </c>
      <c r="G99" s="2"/>
      <c r="J99" s="2">
        <v>507.21428571428572</v>
      </c>
      <c r="K99" s="2">
        <v>336926.14285714284</v>
      </c>
      <c r="L99" s="2">
        <v>82610.174603174572</v>
      </c>
      <c r="O99" s="2">
        <v>5072.1428571428569</v>
      </c>
      <c r="P99" s="2">
        <v>33692614.285714284</v>
      </c>
      <c r="T99" s="2">
        <v>0</v>
      </c>
      <c r="U99" s="2">
        <v>0</v>
      </c>
      <c r="W99" s="2">
        <v>0</v>
      </c>
    </row>
    <row r="100" spans="1:23">
      <c r="A100" s="2">
        <v>0.5</v>
      </c>
      <c r="B100" s="2">
        <v>0.97199999999999998</v>
      </c>
      <c r="D100" s="2" t="s">
        <v>291</v>
      </c>
      <c r="E100" s="2">
        <v>461.86682722259405</v>
      </c>
      <c r="F100" s="2">
        <v>213428.83541665986</v>
      </c>
      <c r="G100" s="2"/>
      <c r="J100" s="2">
        <v>530.07142857142856</v>
      </c>
      <c r="K100" s="2">
        <v>371011.07142857142</v>
      </c>
      <c r="L100" s="2">
        <v>96961.148351648357</v>
      </c>
      <c r="O100" s="2">
        <v>2891.5714285714284</v>
      </c>
      <c r="P100" s="2">
        <v>10793740.857142856</v>
      </c>
      <c r="T100" s="2">
        <v>4</v>
      </c>
      <c r="U100" s="2">
        <v>21.857142857142858</v>
      </c>
      <c r="W100" s="2">
        <v>0</v>
      </c>
    </row>
    <row r="101" spans="1:23">
      <c r="A101" s="2">
        <v>1</v>
      </c>
      <c r="B101" s="2">
        <v>0.89200000000000002</v>
      </c>
      <c r="D101" s="2" t="s">
        <v>292</v>
      </c>
      <c r="E101" s="2">
        <v>456.33702185745955</v>
      </c>
      <c r="F101" s="2">
        <v>208395.29023784623</v>
      </c>
      <c r="G101" s="2"/>
      <c r="J101" s="2">
        <v>502.46296296296299</v>
      </c>
      <c r="K101" s="2">
        <v>319691.16666666669</v>
      </c>
      <c r="L101" s="2">
        <v>68490.479734451423</v>
      </c>
      <c r="O101" s="2">
        <v>5024.6296296296296</v>
      </c>
      <c r="P101" s="2">
        <v>31969116.666666668</v>
      </c>
      <c r="T101" s="2">
        <v>0</v>
      </c>
      <c r="U101" s="2">
        <v>0</v>
      </c>
      <c r="W101" s="2">
        <v>0</v>
      </c>
    </row>
    <row r="102" spans="1:23">
      <c r="A102" s="2">
        <v>0.19999999999999998</v>
      </c>
      <c r="B102" s="2">
        <v>0.99</v>
      </c>
      <c r="D102" s="2" t="s">
        <v>275</v>
      </c>
      <c r="E102" s="2">
        <v>457.04296878796322</v>
      </c>
      <c r="F102" s="2">
        <v>208999.69896053697</v>
      </c>
      <c r="G102" s="2"/>
      <c r="J102" s="2">
        <v>447.4</v>
      </c>
      <c r="K102" s="2">
        <v>290580.59999999998</v>
      </c>
      <c r="L102" s="2">
        <v>113017.29999999999</v>
      </c>
      <c r="O102" s="2">
        <v>3674</v>
      </c>
      <c r="P102" s="2">
        <v>19594063.600000001</v>
      </c>
      <c r="T102" s="2">
        <v>12.2</v>
      </c>
      <c r="U102" s="2">
        <v>217.8</v>
      </c>
      <c r="W102" s="2">
        <v>0</v>
      </c>
    </row>
    <row r="103" spans="1:23">
      <c r="A103" s="2">
        <v>0.24999999999999997</v>
      </c>
      <c r="B103" s="2">
        <v>0.98399999999999999</v>
      </c>
      <c r="D103" s="2" t="s">
        <v>104</v>
      </c>
      <c r="E103" s="2">
        <v>459.63061710761798</v>
      </c>
      <c r="F103" s="2">
        <v>211301.59577618688</v>
      </c>
      <c r="G103" s="2"/>
      <c r="J103" s="2">
        <v>439</v>
      </c>
      <c r="K103" s="2">
        <v>265264.5</v>
      </c>
      <c r="L103" s="2">
        <v>82906.857142857145</v>
      </c>
      <c r="O103" s="2">
        <v>3649.5</v>
      </c>
      <c r="P103" s="2">
        <v>18301161.25</v>
      </c>
      <c r="T103" s="2">
        <v>11</v>
      </c>
      <c r="U103" s="2">
        <v>164.5</v>
      </c>
      <c r="W103" s="2">
        <v>0</v>
      </c>
    </row>
    <row r="104" spans="1:23">
      <c r="A104" s="2">
        <v>0.3</v>
      </c>
      <c r="B104" s="2">
        <v>0.98799999999999999</v>
      </c>
      <c r="D104" s="2" t="s">
        <v>276</v>
      </c>
      <c r="E104" s="2">
        <v>459.4410545472486</v>
      </c>
      <c r="F104" s="2">
        <v>211247.51556291778</v>
      </c>
      <c r="G104" s="2"/>
      <c r="J104" s="2">
        <v>515.83333333333337</v>
      </c>
      <c r="K104" s="2">
        <v>407486.83333333331</v>
      </c>
      <c r="L104" s="2">
        <v>169683.36666666661</v>
      </c>
      <c r="O104" s="2">
        <v>4269.833333333333</v>
      </c>
      <c r="P104" s="2">
        <v>27850507.166666668</v>
      </c>
      <c r="T104" s="2">
        <v>10.833333333333334</v>
      </c>
      <c r="U104" s="2">
        <v>183.83333333333334</v>
      </c>
      <c r="W104" s="2">
        <v>0</v>
      </c>
    </row>
    <row r="105" spans="1:23">
      <c r="A105" s="2">
        <v>0.35</v>
      </c>
      <c r="B105" s="2">
        <v>0.98799999999999999</v>
      </c>
      <c r="D105" s="2" t="s">
        <v>277</v>
      </c>
      <c r="E105" s="2">
        <v>463.79125735597995</v>
      </c>
      <c r="F105" s="2">
        <v>215112.46576149834</v>
      </c>
      <c r="G105" s="2"/>
      <c r="J105" s="2">
        <v>582.5</v>
      </c>
      <c r="K105" s="2">
        <v>387853.83333333331</v>
      </c>
      <c r="L105" s="2">
        <v>58257.099999999977</v>
      </c>
      <c r="O105" s="2">
        <v>4858.333333333333</v>
      </c>
      <c r="P105" s="2">
        <v>26951851</v>
      </c>
      <c r="T105" s="2">
        <v>11.333333333333334</v>
      </c>
      <c r="U105" s="2">
        <v>151</v>
      </c>
      <c r="W105" s="2">
        <v>0</v>
      </c>
    </row>
    <row r="106" spans="1:23">
      <c r="A106" s="2">
        <v>0.39999999999999997</v>
      </c>
      <c r="B106" s="2">
        <v>0.96799999999999997</v>
      </c>
      <c r="D106" s="2" t="s">
        <v>278</v>
      </c>
      <c r="E106" s="2">
        <v>458.52919269904191</v>
      </c>
      <c r="F106" s="2">
        <v>210319.35267773771</v>
      </c>
      <c r="G106" s="2"/>
      <c r="J106" s="2">
        <v>448.0625</v>
      </c>
      <c r="K106" s="2">
        <v>300421.6875</v>
      </c>
      <c r="L106" s="2">
        <v>106305.79583333334</v>
      </c>
      <c r="O106" s="2">
        <v>3748.9375</v>
      </c>
      <c r="P106" s="2">
        <v>20863717.9375</v>
      </c>
      <c r="T106" s="2">
        <v>7.375</v>
      </c>
      <c r="U106" s="2">
        <v>82.875</v>
      </c>
      <c r="W106" s="2">
        <v>0</v>
      </c>
    </row>
    <row r="107" spans="1:23">
      <c r="A107" s="2">
        <v>0.44999999999999996</v>
      </c>
      <c r="B107" s="2">
        <v>0.97399999999999998</v>
      </c>
      <c r="D107" s="2" t="s">
        <v>279</v>
      </c>
      <c r="E107" s="2">
        <v>459.12040231908031</v>
      </c>
      <c r="F107" s="2">
        <v>210874.49633115187</v>
      </c>
      <c r="G107" s="2"/>
      <c r="J107" s="2">
        <v>539.69230769230774</v>
      </c>
      <c r="K107" s="2">
        <v>366420</v>
      </c>
      <c r="L107" s="2">
        <v>81414.897435897379</v>
      </c>
      <c r="O107" s="2">
        <v>4545.4615384615381</v>
      </c>
      <c r="P107" s="2">
        <v>26013682.53846154</v>
      </c>
      <c r="T107" s="2">
        <v>7.8461538461538458</v>
      </c>
      <c r="U107" s="2">
        <v>77.692307692307693</v>
      </c>
      <c r="W107" s="2">
        <v>0</v>
      </c>
    </row>
    <row r="108" spans="1:23">
      <c r="A108" s="2">
        <v>0.49999999999999994</v>
      </c>
      <c r="B108" s="2">
        <v>0.97199999999999998</v>
      </c>
      <c r="D108" s="2" t="s">
        <v>280</v>
      </c>
      <c r="E108" s="2">
        <v>458.89467552054094</v>
      </c>
      <c r="F108" s="2">
        <v>210720.12690021467</v>
      </c>
      <c r="G108" s="2"/>
      <c r="J108" s="2">
        <v>414.28571428571428</v>
      </c>
      <c r="K108" s="2">
        <v>246860.42857142858</v>
      </c>
      <c r="L108" s="2">
        <v>81014.527472527494</v>
      </c>
      <c r="O108" s="2">
        <v>3562.9285714285716</v>
      </c>
      <c r="P108" s="2">
        <v>18140329.5</v>
      </c>
      <c r="T108" s="2">
        <v>4.9285714285714288</v>
      </c>
      <c r="U108" s="2">
        <v>36.071428571428569</v>
      </c>
      <c r="W108" s="2">
        <v>0</v>
      </c>
    </row>
    <row r="109" spans="1:23">
      <c r="A109" s="2">
        <v>0.54999999999999993</v>
      </c>
      <c r="B109" s="2">
        <v>0.96199999999999997</v>
      </c>
      <c r="D109" s="2" t="s">
        <v>281</v>
      </c>
      <c r="E109" s="2">
        <v>460.90401872533511</v>
      </c>
      <c r="F109" s="2">
        <v>212483.86570425594</v>
      </c>
      <c r="G109" s="2"/>
      <c r="J109" s="2">
        <v>521.21052631578948</v>
      </c>
      <c r="K109" s="2">
        <v>389467.5263157895</v>
      </c>
      <c r="L109" s="2">
        <v>124351.95321637428</v>
      </c>
      <c r="O109" s="2">
        <v>4482.3684210526317</v>
      </c>
      <c r="P109" s="2">
        <v>28761502.47368421</v>
      </c>
      <c r="T109" s="2">
        <v>5.3684210526315788</v>
      </c>
      <c r="U109" s="2">
        <v>42.736842105263158</v>
      </c>
      <c r="W109" s="2">
        <v>0</v>
      </c>
    </row>
    <row r="110" spans="1:23">
      <c r="A110" s="2">
        <v>0.6</v>
      </c>
      <c r="B110" s="2">
        <v>0.96399999999999997</v>
      </c>
      <c r="D110" s="2" t="s">
        <v>282</v>
      </c>
      <c r="E110" s="2">
        <v>458.59151792749265</v>
      </c>
      <c r="F110" s="2">
        <v>210512.12286329921</v>
      </c>
      <c r="G110" s="2"/>
      <c r="J110" s="2">
        <v>428.11111111111109</v>
      </c>
      <c r="K110" s="2">
        <v>262235.11111111112</v>
      </c>
      <c r="L110" s="2">
        <v>83600.457516339913</v>
      </c>
      <c r="O110" s="2">
        <v>3692.5555555555557</v>
      </c>
      <c r="P110" s="2">
        <v>19356252.777777776</v>
      </c>
      <c r="T110" s="2">
        <v>3.3888888888888888</v>
      </c>
      <c r="U110" s="2">
        <v>17.5</v>
      </c>
      <c r="W110" s="2">
        <v>0</v>
      </c>
    </row>
    <row r="111" spans="1:23">
      <c r="A111" s="2">
        <v>0.65</v>
      </c>
      <c r="B111" s="2">
        <v>0.95199999999999996</v>
      </c>
      <c r="D111" s="2" t="s">
        <v>283</v>
      </c>
      <c r="E111" s="2">
        <v>459.63817176499816</v>
      </c>
      <c r="F111" s="2">
        <v>211360.32051781929</v>
      </c>
      <c r="G111" s="2"/>
      <c r="J111" s="2">
        <v>481</v>
      </c>
      <c r="K111" s="2">
        <v>319445.08333333331</v>
      </c>
      <c r="L111" s="2">
        <v>91913.826086956498</v>
      </c>
      <c r="O111" s="2">
        <v>4176.875</v>
      </c>
      <c r="P111" s="2">
        <v>23951884.208333332</v>
      </c>
      <c r="T111" s="2">
        <v>3.2083333333333335</v>
      </c>
      <c r="U111" s="2">
        <v>14.625</v>
      </c>
      <c r="W111" s="2">
        <v>0</v>
      </c>
    </row>
    <row r="112" spans="1:23">
      <c r="A112" s="2">
        <v>0.70000000000000007</v>
      </c>
      <c r="B112" s="2">
        <v>0.92600000000000005</v>
      </c>
      <c r="D112" s="2" t="s">
        <v>284</v>
      </c>
      <c r="E112" s="2">
        <v>459.41140360742082</v>
      </c>
      <c r="F112" s="2">
        <v>211159.65074021291</v>
      </c>
      <c r="G112" s="2"/>
      <c r="J112" s="2">
        <v>465.83783783783781</v>
      </c>
      <c r="K112" s="2">
        <v>288982.75675675675</v>
      </c>
      <c r="L112" s="2">
        <v>73977.250750750769</v>
      </c>
      <c r="O112" s="2">
        <v>4116.864864864865</v>
      </c>
      <c r="P112" s="2">
        <v>22408270.918918919</v>
      </c>
      <c r="T112" s="2">
        <v>2.3243243243243241</v>
      </c>
      <c r="U112" s="2">
        <v>7.6756756756756754</v>
      </c>
      <c r="W112" s="2">
        <v>0</v>
      </c>
    </row>
    <row r="113" spans="1:24">
      <c r="A113" s="2">
        <v>0.75000000000000011</v>
      </c>
      <c r="B113" s="2">
        <v>0.876</v>
      </c>
      <c r="D113" s="2" t="s">
        <v>247</v>
      </c>
      <c r="E113" s="2">
        <v>462.08597699591138</v>
      </c>
      <c r="F113" s="2">
        <v>213565.76987698334</v>
      </c>
      <c r="G113" s="2"/>
      <c r="J113" s="2">
        <v>487.5</v>
      </c>
      <c r="K113" s="2">
        <v>332945.66129032261</v>
      </c>
      <c r="L113" s="2">
        <v>96851.532786885276</v>
      </c>
      <c r="O113" s="2">
        <v>4359.5967741935483</v>
      </c>
      <c r="P113" s="2">
        <v>26246372.370967742</v>
      </c>
      <c r="T113" s="2">
        <v>1.6451612903225807</v>
      </c>
      <c r="U113" s="2">
        <v>4.419354838709677</v>
      </c>
      <c r="W113" s="2">
        <v>0</v>
      </c>
    </row>
    <row r="114" spans="1:24">
      <c r="A114" s="2">
        <v>0.80000000000000016</v>
      </c>
      <c r="B114" s="2">
        <v>0.83199999999999996</v>
      </c>
      <c r="D114" s="2" t="s">
        <v>285</v>
      </c>
      <c r="E114" s="2">
        <v>460.41950956352275</v>
      </c>
      <c r="F114" s="2">
        <v>212044.28958707658</v>
      </c>
      <c r="G114" s="2"/>
      <c r="J114" s="2">
        <v>466.03571428571428</v>
      </c>
      <c r="K114" s="2">
        <v>304830.65476190473</v>
      </c>
      <c r="L114" s="2">
        <v>88697.287865748687</v>
      </c>
      <c r="O114" s="2">
        <v>4230.4642857142853</v>
      </c>
      <c r="P114" s="2">
        <v>24598216.94047619</v>
      </c>
      <c r="T114" s="2">
        <v>0.95238095238095233</v>
      </c>
      <c r="U114" s="2">
        <v>1.6666666666666667</v>
      </c>
      <c r="W114" s="2">
        <v>0</v>
      </c>
    </row>
    <row r="115" spans="1:24">
      <c r="A115" s="2">
        <v>0.8500000000000002</v>
      </c>
      <c r="B115" s="2">
        <v>0.78200000000000003</v>
      </c>
      <c r="D115" s="2" t="s">
        <v>286</v>
      </c>
      <c r="E115" s="2">
        <v>462.67392980816192</v>
      </c>
      <c r="F115" s="2">
        <v>214116.91291611292</v>
      </c>
      <c r="G115" s="2"/>
      <c r="J115" s="2">
        <v>401.56880733944956</v>
      </c>
      <c r="K115" s="2">
        <v>235363.91743119265</v>
      </c>
      <c r="L115" s="2">
        <v>74792.580869860656</v>
      </c>
      <c r="O115" s="2">
        <v>3770.4862385321103</v>
      </c>
      <c r="P115" s="2">
        <v>20141302.082568806</v>
      </c>
      <c r="T115" s="2">
        <v>0.3577981651376147</v>
      </c>
      <c r="U115" s="2">
        <v>0.37614678899082571</v>
      </c>
      <c r="W115" s="2">
        <v>0</v>
      </c>
    </row>
    <row r="116" spans="1:24">
      <c r="A116" s="2">
        <v>0.90000000000000024</v>
      </c>
      <c r="B116" s="2">
        <v>0.64</v>
      </c>
      <c r="D116" s="2" t="s">
        <v>287</v>
      </c>
      <c r="E116" s="2">
        <v>461.66519150081382</v>
      </c>
      <c r="F116" s="2">
        <v>213194.17961178953</v>
      </c>
      <c r="G116" s="2"/>
      <c r="J116" s="2">
        <v>376.45555555555558</v>
      </c>
      <c r="K116" s="2">
        <v>184963.37777777779</v>
      </c>
      <c r="L116" s="2">
        <v>43486.182371198003</v>
      </c>
      <c r="O116" s="2">
        <v>3719.2444444444445</v>
      </c>
      <c r="P116" s="2">
        <v>17727799.088888887</v>
      </c>
      <c r="T116" s="2">
        <v>3.888888888888889E-2</v>
      </c>
      <c r="U116" s="2">
        <v>3.888888888888889E-2</v>
      </c>
      <c r="W116" s="2">
        <v>0</v>
      </c>
    </row>
    <row r="117" spans="1:24">
      <c r="A117" s="2">
        <v>0.95000000000000029</v>
      </c>
      <c r="B117" s="2">
        <v>0.42</v>
      </c>
      <c r="D117" s="2" t="s">
        <v>288</v>
      </c>
      <c r="E117" s="2">
        <v>460.15616585847664</v>
      </c>
      <c r="F117" s="2">
        <v>211830.97608140626</v>
      </c>
      <c r="G117" s="2"/>
      <c r="J117" s="2">
        <v>558.25172413793098</v>
      </c>
      <c r="K117" s="2">
        <v>368639.72758620692</v>
      </c>
      <c r="L117" s="2">
        <v>57191.953716740332</v>
      </c>
      <c r="O117" s="2">
        <v>5582.5</v>
      </c>
      <c r="P117" s="2">
        <v>36863655.403448276</v>
      </c>
      <c r="T117" s="2">
        <v>0</v>
      </c>
      <c r="U117" s="2">
        <v>0</v>
      </c>
      <c r="W117" s="2">
        <v>0</v>
      </c>
    </row>
    <row r="118" spans="1:24">
      <c r="A118" s="2">
        <v>1.0000000000000002</v>
      </c>
      <c r="B118" s="2">
        <v>0.84399999999999997</v>
      </c>
      <c r="D118" s="2" t="s">
        <v>289</v>
      </c>
      <c r="E118" s="2">
        <v>458.15166212950163</v>
      </c>
      <c r="F118" s="2">
        <v>210004.41914647477</v>
      </c>
      <c r="G118" s="2"/>
      <c r="J118" s="2">
        <v>555.15384615384619</v>
      </c>
      <c r="K118" s="2">
        <v>379605.66666666669</v>
      </c>
      <c r="L118" s="2">
        <v>72337.274725274707</v>
      </c>
      <c r="O118" s="2">
        <v>5551.5384615384619</v>
      </c>
      <c r="P118" s="2">
        <v>37960566.666666664</v>
      </c>
      <c r="T118" s="2">
        <v>0</v>
      </c>
      <c r="U118" s="2">
        <v>0</v>
      </c>
      <c r="W118" s="2">
        <v>0</v>
      </c>
    </row>
    <row r="125" spans="1:24">
      <c r="A125" s="2" t="s">
        <v>559</v>
      </c>
    </row>
    <row r="126" spans="1:24">
      <c r="A126" s="2" t="s">
        <v>10</v>
      </c>
      <c r="B126" s="2" t="s">
        <v>1</v>
      </c>
      <c r="C126" s="5" t="s">
        <v>2</v>
      </c>
      <c r="D126" s="2" t="s">
        <v>2</v>
      </c>
      <c r="E126" s="2" t="s">
        <v>35</v>
      </c>
      <c r="F126" s="2" t="s">
        <v>354</v>
      </c>
      <c r="G126" s="2" t="s">
        <v>36</v>
      </c>
      <c r="H126" s="2" t="s">
        <v>37</v>
      </c>
      <c r="K126" s="2" t="s">
        <v>4</v>
      </c>
      <c r="L126" s="2" t="s">
        <v>5</v>
      </c>
      <c r="M126" s="2" t="s">
        <v>6</v>
      </c>
      <c r="P126" s="2" t="s">
        <v>11</v>
      </c>
      <c r="Q126" s="2" t="s">
        <v>3</v>
      </c>
      <c r="R126" s="2" t="s">
        <v>355</v>
      </c>
      <c r="U126" s="2" t="s">
        <v>38</v>
      </c>
      <c r="V126" s="2" t="s">
        <v>39</v>
      </c>
      <c r="W126" s="2" t="s">
        <v>356</v>
      </c>
      <c r="X126" s="2" t="s">
        <v>7</v>
      </c>
    </row>
    <row r="127" spans="1:24">
      <c r="A127" s="2">
        <v>0</v>
      </c>
      <c r="B127" s="2">
        <v>0</v>
      </c>
      <c r="D127" s="2" t="s">
        <v>543</v>
      </c>
      <c r="E127" s="2">
        <v>515.22526672293316</v>
      </c>
      <c r="F127" s="2">
        <v>446.30355961262717</v>
      </c>
      <c r="G127" s="2">
        <v>265931.5893740899</v>
      </c>
      <c r="H127" s="2">
        <f t="shared" ref="H127" si="18">G127-E127*E127</f>
        <v>474.51390437228838</v>
      </c>
      <c r="I127" s="2">
        <f>E127-2.68*SQRT(H127)/SQRT(500)</f>
        <v>512.61446275987373</v>
      </c>
      <c r="J127" s="2">
        <f>E127+2.68*SQRT(H127)/SQRT(500)</f>
        <v>517.83607068599258</v>
      </c>
      <c r="K127" s="2">
        <v>500</v>
      </c>
      <c r="L127" s="2">
        <v>250000</v>
      </c>
      <c r="M127" s="2">
        <f>L127-K127*K127</f>
        <v>0</v>
      </c>
      <c r="N127" s="2">
        <f>K127-1.96*SQRT(M127)/SQRT(500)</f>
        <v>500</v>
      </c>
      <c r="O127" s="2">
        <f>K127+1.96*SQRT(M127)/SQRT(500)</f>
        <v>500</v>
      </c>
      <c r="P127" s="2">
        <v>5000</v>
      </c>
      <c r="Q127" s="2">
        <v>25000000</v>
      </c>
      <c r="R127" s="2">
        <f t="shared" ref="R127" si="19">Q127-P127*P127</f>
        <v>0</v>
      </c>
      <c r="S127" s="2">
        <f>P127-2.68*SQRT(R127)/SQRT(500)</f>
        <v>5000</v>
      </c>
      <c r="T127" s="2">
        <f>P127+2.68*SQRT(R127)/SQRT(500)</f>
        <v>5000</v>
      </c>
      <c r="U127" s="2">
        <v>0</v>
      </c>
      <c r="V127" s="2">
        <v>0</v>
      </c>
      <c r="W127" s="2"/>
      <c r="X127" s="2">
        <v>0</v>
      </c>
    </row>
    <row r="128" spans="1:24">
      <c r="A128" s="2">
        <v>0.05</v>
      </c>
      <c r="B128" s="2">
        <v>0</v>
      </c>
      <c r="D128" s="2" t="s">
        <v>544</v>
      </c>
      <c r="E128" s="2">
        <v>603.88018992264404</v>
      </c>
      <c r="F128" s="2">
        <v>477.8559596139487</v>
      </c>
      <c r="G128" s="2">
        <v>368078.77536486444</v>
      </c>
      <c r="H128" s="2">
        <f t="shared" ref="H128:H147" si="20">G128-E128*E128</f>
        <v>3407.4915838558227</v>
      </c>
      <c r="I128" s="2">
        <f t="shared" ref="I128:I147" si="21">E128-2.68*SQRT(H128)/SQRT(500)</f>
        <v>596.88390983221223</v>
      </c>
      <c r="J128" s="2">
        <f t="shared" ref="J128:J147" si="22">E128+2.68*SQRT(H128)/SQRT(500)</f>
        <v>610.87647001307585</v>
      </c>
      <c r="K128" s="2">
        <v>500</v>
      </c>
      <c r="L128" s="2">
        <v>250000</v>
      </c>
      <c r="M128" s="2">
        <v>0</v>
      </c>
      <c r="P128" s="2">
        <v>136.352</v>
      </c>
      <c r="Q128" s="2">
        <v>18895.128000000001</v>
      </c>
      <c r="R128" s="2">
        <f t="shared" ref="R128:R147" si="23">Q128-P128*P128</f>
        <v>303.26009599999816</v>
      </c>
      <c r="S128" s="2">
        <f t="shared" ref="S128:S147" si="24">P128-2.68*SQRT(R128)/SQRT(500)</f>
        <v>134.26483191213052</v>
      </c>
      <c r="T128" s="2">
        <f t="shared" ref="T128:T147" si="25">P128+2.68*SQRT(R128)/SQRT(500)</f>
        <v>138.43916808786949</v>
      </c>
      <c r="U128" s="2">
        <v>0</v>
      </c>
      <c r="V128" s="2">
        <v>0</v>
      </c>
      <c r="W128" s="2"/>
      <c r="X128" s="2">
        <v>0</v>
      </c>
    </row>
    <row r="129" spans="1:24">
      <c r="A129" s="2">
        <v>0.1</v>
      </c>
      <c r="B129" s="2">
        <v>0</v>
      </c>
      <c r="D129" s="2" t="s">
        <v>545</v>
      </c>
      <c r="E129" s="2">
        <v>605.28299963116206</v>
      </c>
      <c r="F129" s="2">
        <v>463.66456261989305</v>
      </c>
      <c r="G129" s="2">
        <v>370124.21889263374</v>
      </c>
      <c r="H129" s="2">
        <f t="shared" si="20"/>
        <v>3756.709250136395</v>
      </c>
      <c r="I129" s="2">
        <f t="shared" si="21"/>
        <v>597.93695463835411</v>
      </c>
      <c r="J129" s="2">
        <f t="shared" si="22"/>
        <v>612.62904462397</v>
      </c>
      <c r="K129" s="2">
        <v>500</v>
      </c>
      <c r="L129" s="2">
        <v>250000</v>
      </c>
      <c r="M129" s="2">
        <v>0</v>
      </c>
      <c r="P129" s="2">
        <v>142.40199999999999</v>
      </c>
      <c r="Q129" s="2">
        <v>20616.662</v>
      </c>
      <c r="R129" s="2">
        <f t="shared" si="23"/>
        <v>338.33239600000525</v>
      </c>
      <c r="S129" s="2">
        <f t="shared" si="24"/>
        <v>140.19744172178167</v>
      </c>
      <c r="T129" s="2">
        <f t="shared" si="25"/>
        <v>144.6065582782183</v>
      </c>
      <c r="U129" s="2">
        <v>0</v>
      </c>
      <c r="V129" s="2">
        <v>0</v>
      </c>
      <c r="W129" s="2"/>
      <c r="X129" s="2">
        <v>0</v>
      </c>
    </row>
    <row r="130" spans="1:24">
      <c r="A130" s="2">
        <v>0.15</v>
      </c>
      <c r="B130" s="2">
        <v>0</v>
      </c>
      <c r="D130" s="2" t="s">
        <v>546</v>
      </c>
      <c r="E130" s="2">
        <v>594.58191073340663</v>
      </c>
      <c r="F130" s="2">
        <v>450.06411377849219</v>
      </c>
      <c r="G130" s="2">
        <v>357205.87713640946</v>
      </c>
      <c r="H130" s="2">
        <f t="shared" si="20"/>
        <v>3678.2285650207195</v>
      </c>
      <c r="I130" s="2">
        <f t="shared" si="21"/>
        <v>587.31300313385566</v>
      </c>
      <c r="J130" s="2">
        <f t="shared" si="22"/>
        <v>601.8508183329576</v>
      </c>
      <c r="K130" s="2">
        <v>500</v>
      </c>
      <c r="L130" s="2">
        <v>250000</v>
      </c>
      <c r="M130" s="2">
        <v>0</v>
      </c>
      <c r="P130" s="2">
        <v>154.86600000000001</v>
      </c>
      <c r="Q130" s="2">
        <v>24440.166000000001</v>
      </c>
      <c r="R130" s="2">
        <f t="shared" si="23"/>
        <v>456.68804399999499</v>
      </c>
      <c r="S130" s="2">
        <f t="shared" si="24"/>
        <v>152.3047049341298</v>
      </c>
      <c r="T130" s="2">
        <f t="shared" si="25"/>
        <v>157.42729506587023</v>
      </c>
      <c r="U130" s="2">
        <v>0</v>
      </c>
      <c r="V130" s="2">
        <v>0</v>
      </c>
      <c r="W130" s="2"/>
      <c r="X130" s="2">
        <v>0</v>
      </c>
    </row>
    <row r="131" spans="1:24">
      <c r="A131" s="2">
        <v>0.19999999999999998</v>
      </c>
      <c r="B131" s="2">
        <v>0</v>
      </c>
      <c r="D131" s="2" t="s">
        <v>298</v>
      </c>
      <c r="E131" s="2">
        <v>592.67812579311465</v>
      </c>
      <c r="F131" s="2">
        <v>451.81271273786405</v>
      </c>
      <c r="G131" s="2">
        <v>354677.13064247172</v>
      </c>
      <c r="H131" s="2">
        <f t="shared" si="20"/>
        <v>3409.769848832686</v>
      </c>
      <c r="I131" s="2">
        <f t="shared" si="21"/>
        <v>585.67950722053104</v>
      </c>
      <c r="J131" s="2">
        <f t="shared" si="22"/>
        <v>599.67674436569826</v>
      </c>
      <c r="K131" s="2">
        <v>500</v>
      </c>
      <c r="L131" s="2">
        <v>250000</v>
      </c>
      <c r="M131" s="2">
        <v>0</v>
      </c>
      <c r="P131" s="2">
        <v>169.804</v>
      </c>
      <c r="Q131" s="2">
        <v>29325.572</v>
      </c>
      <c r="R131" s="2">
        <f t="shared" si="23"/>
        <v>492.17358400000012</v>
      </c>
      <c r="S131" s="2">
        <f t="shared" si="24"/>
        <v>167.14505752235158</v>
      </c>
      <c r="T131" s="2">
        <f t="shared" si="25"/>
        <v>172.46294247764843</v>
      </c>
      <c r="U131" s="2">
        <v>0</v>
      </c>
      <c r="V131" s="2">
        <v>0</v>
      </c>
      <c r="W131" s="2"/>
      <c r="X131" s="2">
        <v>0</v>
      </c>
    </row>
    <row r="132" spans="1:24">
      <c r="A132" s="2">
        <v>0.24999999999999997</v>
      </c>
      <c r="B132" s="2">
        <v>0</v>
      </c>
      <c r="D132" s="2" t="s">
        <v>547</v>
      </c>
      <c r="E132" s="2">
        <v>588.304292888747</v>
      </c>
      <c r="F132" s="2">
        <v>456.52664483622658</v>
      </c>
      <c r="G132" s="2">
        <v>349448.97284718364</v>
      </c>
      <c r="H132" s="2">
        <f t="shared" si="20"/>
        <v>3347.0318158550072</v>
      </c>
      <c r="I132" s="2">
        <f t="shared" si="21"/>
        <v>581.37035875087156</v>
      </c>
      <c r="J132" s="2">
        <f t="shared" si="22"/>
        <v>595.23822702662244</v>
      </c>
      <c r="K132" s="2">
        <v>500</v>
      </c>
      <c r="L132" s="2">
        <v>250000</v>
      </c>
      <c r="M132" s="2">
        <v>0</v>
      </c>
      <c r="P132" s="2">
        <v>184.11600000000001</v>
      </c>
      <c r="Q132" s="2">
        <v>34520.36</v>
      </c>
      <c r="R132" s="2">
        <f t="shared" si="23"/>
        <v>621.65854399999807</v>
      </c>
      <c r="S132" s="2">
        <f t="shared" si="24"/>
        <v>181.12768933126907</v>
      </c>
      <c r="T132" s="2">
        <f t="shared" si="25"/>
        <v>187.10431066873096</v>
      </c>
      <c r="U132" s="2">
        <v>0</v>
      </c>
      <c r="V132" s="2">
        <v>0</v>
      </c>
      <c r="W132" s="2"/>
      <c r="X132" s="2">
        <v>0</v>
      </c>
    </row>
    <row r="133" spans="1:24">
      <c r="A133" s="2">
        <v>0.3</v>
      </c>
      <c r="B133" s="2">
        <v>0</v>
      </c>
      <c r="D133" s="2" t="s">
        <v>548</v>
      </c>
      <c r="E133" s="2">
        <v>582.6263353810017</v>
      </c>
      <c r="F133" s="2">
        <v>429.28174799416831</v>
      </c>
      <c r="G133" s="2">
        <v>342943.28400141967</v>
      </c>
      <c r="H133" s="2">
        <f t="shared" si="20"/>
        <v>3489.8373219242203</v>
      </c>
      <c r="I133" s="2">
        <f t="shared" si="21"/>
        <v>575.54602358264299</v>
      </c>
      <c r="J133" s="2">
        <f t="shared" si="22"/>
        <v>589.7066471793604</v>
      </c>
      <c r="K133" s="2">
        <v>500</v>
      </c>
      <c r="L133" s="2">
        <v>250000</v>
      </c>
      <c r="M133" s="2">
        <v>0</v>
      </c>
      <c r="P133" s="2">
        <v>205.262</v>
      </c>
      <c r="Q133" s="2">
        <v>42942.014000000003</v>
      </c>
      <c r="R133" s="2">
        <f t="shared" si="23"/>
        <v>809.52535600000556</v>
      </c>
      <c r="S133" s="2">
        <f t="shared" si="24"/>
        <v>201.85191644767039</v>
      </c>
      <c r="T133" s="2">
        <f t="shared" si="25"/>
        <v>208.67208355232961</v>
      </c>
      <c r="U133" s="2">
        <v>0</v>
      </c>
      <c r="V133" s="2">
        <v>0</v>
      </c>
      <c r="W133" s="2"/>
      <c r="X133" s="2">
        <v>0</v>
      </c>
    </row>
    <row r="134" spans="1:24">
      <c r="A134" s="2">
        <v>0.35</v>
      </c>
      <c r="B134" s="2">
        <v>0</v>
      </c>
      <c r="D134" s="2" t="s">
        <v>549</v>
      </c>
      <c r="E134" s="2">
        <v>571.0289202569187</v>
      </c>
      <c r="F134" s="2">
        <v>432.53153919946578</v>
      </c>
      <c r="G134" s="2">
        <v>329191.1769389814</v>
      </c>
      <c r="H134" s="2">
        <f t="shared" si="20"/>
        <v>3117.1491691989941</v>
      </c>
      <c r="I134" s="2">
        <f t="shared" si="21"/>
        <v>564.33734164005182</v>
      </c>
      <c r="J134" s="2">
        <f t="shared" si="22"/>
        <v>577.72049887378557</v>
      </c>
      <c r="K134" s="2">
        <v>500</v>
      </c>
      <c r="L134" s="2">
        <v>250000</v>
      </c>
      <c r="M134" s="2">
        <v>0</v>
      </c>
      <c r="P134" s="2">
        <v>229.13399999999999</v>
      </c>
      <c r="Q134" s="2">
        <v>53417.91</v>
      </c>
      <c r="R134" s="2">
        <f t="shared" si="23"/>
        <v>915.52004400001169</v>
      </c>
      <c r="S134" s="2">
        <f t="shared" si="24"/>
        <v>225.50753307914556</v>
      </c>
      <c r="T134" s="2">
        <f t="shared" si="25"/>
        <v>232.76046692085441</v>
      </c>
      <c r="U134" s="2">
        <v>0</v>
      </c>
      <c r="V134" s="2">
        <v>0</v>
      </c>
      <c r="W134" s="2"/>
      <c r="X134" s="2">
        <v>0</v>
      </c>
    </row>
    <row r="135" spans="1:24">
      <c r="A135" s="2">
        <v>0.39999999999999997</v>
      </c>
      <c r="B135" s="2">
        <v>0</v>
      </c>
      <c r="D135" s="2" t="s">
        <v>550</v>
      </c>
      <c r="E135" s="2">
        <v>566.24557385243247</v>
      </c>
      <c r="F135" s="2">
        <v>449.48679181990059</v>
      </c>
      <c r="G135" s="2">
        <v>323721.72584820929</v>
      </c>
      <c r="H135" s="2">
        <f t="shared" si="20"/>
        <v>3087.6759407387581</v>
      </c>
      <c r="I135" s="2">
        <f t="shared" si="21"/>
        <v>559.58570543379801</v>
      </c>
      <c r="J135" s="2">
        <f t="shared" si="22"/>
        <v>572.90544227106693</v>
      </c>
      <c r="K135" s="2">
        <v>500</v>
      </c>
      <c r="L135" s="2">
        <v>250000</v>
      </c>
      <c r="M135" s="2">
        <v>0</v>
      </c>
      <c r="P135" s="2">
        <v>258.85000000000002</v>
      </c>
      <c r="Q135" s="2">
        <v>68193.289999999994</v>
      </c>
      <c r="R135" s="2">
        <f t="shared" si="23"/>
        <v>1189.9674999999843</v>
      </c>
      <c r="S135" s="2">
        <f t="shared" si="24"/>
        <v>254.71555382862473</v>
      </c>
      <c r="T135" s="2">
        <f t="shared" si="25"/>
        <v>262.98444617137534</v>
      </c>
      <c r="U135" s="2">
        <v>0</v>
      </c>
      <c r="V135" s="2">
        <v>0</v>
      </c>
      <c r="W135" s="2"/>
      <c r="X135" s="2">
        <v>0</v>
      </c>
    </row>
    <row r="136" spans="1:24">
      <c r="A136" s="2">
        <v>0.44999999999999996</v>
      </c>
      <c r="B136" s="2">
        <v>0</v>
      </c>
      <c r="D136" s="2" t="s">
        <v>307</v>
      </c>
      <c r="E136" s="2">
        <v>553.72679992295309</v>
      </c>
      <c r="F136" s="2">
        <v>432.4155396614259</v>
      </c>
      <c r="G136" s="2">
        <v>309519.36211547063</v>
      </c>
      <c r="H136" s="2">
        <f t="shared" si="20"/>
        <v>2905.9931625564932</v>
      </c>
      <c r="I136" s="2">
        <f t="shared" si="21"/>
        <v>547.2658394230358</v>
      </c>
      <c r="J136" s="2">
        <f t="shared" si="22"/>
        <v>560.18776042287038</v>
      </c>
      <c r="K136" s="2">
        <v>500</v>
      </c>
      <c r="L136" s="2">
        <v>250000</v>
      </c>
      <c r="M136" s="2">
        <v>0</v>
      </c>
      <c r="P136" s="2">
        <v>289.33600000000001</v>
      </c>
      <c r="Q136" s="2">
        <v>85074.432000000001</v>
      </c>
      <c r="R136" s="2">
        <f t="shared" si="23"/>
        <v>1359.111103999996</v>
      </c>
      <c r="S136" s="2">
        <f t="shared" si="24"/>
        <v>284.91747545138207</v>
      </c>
      <c r="T136" s="2">
        <f t="shared" si="25"/>
        <v>293.75452454861795</v>
      </c>
      <c r="U136" s="2">
        <v>0</v>
      </c>
      <c r="V136" s="2">
        <v>0</v>
      </c>
      <c r="W136" s="2"/>
      <c r="X136" s="2">
        <v>0</v>
      </c>
    </row>
    <row r="137" spans="1:24">
      <c r="A137" s="2">
        <v>0.49999999999999994</v>
      </c>
      <c r="B137" s="2">
        <v>0</v>
      </c>
      <c r="D137" s="2" t="s">
        <v>306</v>
      </c>
      <c r="E137" s="2">
        <v>554.68265109211427</v>
      </c>
      <c r="F137" s="2">
        <v>448.46904175826285</v>
      </c>
      <c r="G137" s="2">
        <v>310467.38372967095</v>
      </c>
      <c r="H137" s="2">
        <f t="shared" si="20"/>
        <v>2794.5403070947505</v>
      </c>
      <c r="I137" s="2">
        <f t="shared" si="21"/>
        <v>548.34679972048673</v>
      </c>
      <c r="J137" s="2">
        <f t="shared" si="22"/>
        <v>561.01850246374181</v>
      </c>
      <c r="K137" s="2">
        <v>500</v>
      </c>
      <c r="L137" s="2">
        <v>250000</v>
      </c>
      <c r="M137" s="2">
        <v>0</v>
      </c>
      <c r="P137" s="2">
        <v>330.60199999999998</v>
      </c>
      <c r="Q137" s="2">
        <v>111311.21400000001</v>
      </c>
      <c r="R137" s="2">
        <f t="shared" si="23"/>
        <v>2013.5315960000298</v>
      </c>
      <c r="S137" s="2">
        <f t="shared" si="24"/>
        <v>325.22389822797845</v>
      </c>
      <c r="T137" s="2">
        <f t="shared" si="25"/>
        <v>335.9801017720215</v>
      </c>
      <c r="U137" s="2">
        <v>0</v>
      </c>
      <c r="V137" s="2">
        <v>0</v>
      </c>
      <c r="W137" s="2"/>
      <c r="X137" s="2">
        <v>0</v>
      </c>
    </row>
    <row r="138" spans="1:24">
      <c r="A138" s="2">
        <v>0.54999999999999993</v>
      </c>
      <c r="B138" s="2">
        <v>0</v>
      </c>
      <c r="D138" s="2" t="s">
        <v>551</v>
      </c>
      <c r="E138" s="2">
        <v>540.69468707917611</v>
      </c>
      <c r="F138" s="2">
        <v>442.01784892444886</v>
      </c>
      <c r="G138" s="2">
        <v>294612.99089024519</v>
      </c>
      <c r="H138" s="2">
        <f t="shared" si="20"/>
        <v>2262.2462545970338</v>
      </c>
      <c r="I138" s="2">
        <f t="shared" si="21"/>
        <v>534.99409807469283</v>
      </c>
      <c r="J138" s="2">
        <f t="shared" si="22"/>
        <v>546.39527608365938</v>
      </c>
      <c r="K138" s="2">
        <v>500</v>
      </c>
      <c r="L138" s="2">
        <v>250000</v>
      </c>
      <c r="M138" s="2">
        <v>0</v>
      </c>
      <c r="P138" s="2">
        <v>384.72399999999999</v>
      </c>
      <c r="Q138" s="2">
        <v>150622.21599999999</v>
      </c>
      <c r="R138" s="2">
        <f t="shared" si="23"/>
        <v>2609.6598240000021</v>
      </c>
      <c r="S138" s="2">
        <f t="shared" si="24"/>
        <v>378.60131746374225</v>
      </c>
      <c r="T138" s="2">
        <f t="shared" si="25"/>
        <v>390.84668253625773</v>
      </c>
      <c r="U138" s="2">
        <v>0</v>
      </c>
      <c r="V138" s="2">
        <v>0</v>
      </c>
      <c r="W138" s="2"/>
      <c r="X138" s="2">
        <v>0</v>
      </c>
    </row>
    <row r="139" spans="1:24">
      <c r="A139" s="2">
        <v>0.6</v>
      </c>
      <c r="B139" s="2">
        <v>0</v>
      </c>
      <c r="D139" s="2" t="s">
        <v>552</v>
      </c>
      <c r="E139" s="2">
        <v>535.32938804864682</v>
      </c>
      <c r="F139" s="2">
        <v>429.7823406260577</v>
      </c>
      <c r="G139" s="2">
        <v>289046.64365469065</v>
      </c>
      <c r="H139" s="2">
        <f t="shared" si="20"/>
        <v>2469.0899461519439</v>
      </c>
      <c r="I139" s="2">
        <f t="shared" si="21"/>
        <v>529.37388779606658</v>
      </c>
      <c r="J139" s="2">
        <f t="shared" si="22"/>
        <v>541.28488830122706</v>
      </c>
      <c r="K139" s="2">
        <v>500</v>
      </c>
      <c r="L139" s="2">
        <v>250000</v>
      </c>
      <c r="M139" s="2">
        <v>0</v>
      </c>
      <c r="P139" s="2">
        <v>453.178</v>
      </c>
      <c r="Q139" s="2">
        <v>208694.386</v>
      </c>
      <c r="R139" s="2">
        <f t="shared" si="23"/>
        <v>3324.0863160000008</v>
      </c>
      <c r="S139" s="2">
        <f t="shared" si="24"/>
        <v>446.26787445033904</v>
      </c>
      <c r="T139" s="2">
        <f t="shared" si="25"/>
        <v>460.08812554966096</v>
      </c>
      <c r="U139" s="2">
        <v>0</v>
      </c>
      <c r="V139" s="2">
        <v>0</v>
      </c>
      <c r="W139" s="2"/>
      <c r="X139" s="2">
        <v>0</v>
      </c>
    </row>
    <row r="140" spans="1:24">
      <c r="A140" s="2">
        <v>0.65</v>
      </c>
      <c r="B140" s="2">
        <v>0</v>
      </c>
      <c r="D140" s="2" t="s">
        <v>553</v>
      </c>
      <c r="E140" s="2">
        <v>526.27231375034262</v>
      </c>
      <c r="F140" s="2">
        <v>429.30747800099857</v>
      </c>
      <c r="G140" s="2">
        <v>279408.58503802319</v>
      </c>
      <c r="H140" s="2">
        <f t="shared" si="20"/>
        <v>2446.0368178841309</v>
      </c>
      <c r="I140" s="2">
        <f t="shared" si="21"/>
        <v>520.34468102879669</v>
      </c>
      <c r="J140" s="2">
        <f t="shared" si="22"/>
        <v>532.19994647188855</v>
      </c>
      <c r="K140" s="2">
        <v>500</v>
      </c>
      <c r="L140" s="2">
        <v>250000</v>
      </c>
      <c r="M140" s="2">
        <v>0</v>
      </c>
      <c r="P140" s="2">
        <v>544.40800000000002</v>
      </c>
      <c r="Q140" s="2">
        <v>301921.81599999999</v>
      </c>
      <c r="R140" s="2">
        <f t="shared" si="23"/>
        <v>5541.7455360000022</v>
      </c>
      <c r="S140" s="2">
        <f t="shared" si="24"/>
        <v>535.48577683110693</v>
      </c>
      <c r="T140" s="2">
        <f t="shared" si="25"/>
        <v>553.3302231688931</v>
      </c>
      <c r="U140" s="2">
        <v>0</v>
      </c>
      <c r="V140" s="2">
        <v>0</v>
      </c>
      <c r="W140" s="2"/>
      <c r="X140" s="2">
        <v>0</v>
      </c>
    </row>
    <row r="141" spans="1:24">
      <c r="A141" s="2">
        <v>0.70000000000000007</v>
      </c>
      <c r="B141" s="2">
        <v>0</v>
      </c>
      <c r="D141" s="2" t="s">
        <v>554</v>
      </c>
      <c r="E141" s="2">
        <v>511.06447118578239</v>
      </c>
      <c r="F141" s="2">
        <v>425.17508273795357</v>
      </c>
      <c r="G141" s="2">
        <v>263213.14950752852</v>
      </c>
      <c r="H141" s="2">
        <f t="shared" si="20"/>
        <v>2026.2557991251233</v>
      </c>
      <c r="I141" s="2">
        <f t="shared" si="21"/>
        <v>505.66940313215486</v>
      </c>
      <c r="J141" s="2">
        <f t="shared" si="22"/>
        <v>516.45953923940999</v>
      </c>
      <c r="K141" s="2">
        <v>500</v>
      </c>
      <c r="L141" s="2">
        <v>250000</v>
      </c>
      <c r="M141" s="2">
        <v>0</v>
      </c>
      <c r="P141" s="2">
        <v>664.86400000000003</v>
      </c>
      <c r="Q141" s="2">
        <v>450050.88</v>
      </c>
      <c r="R141" s="2">
        <f t="shared" si="23"/>
        <v>8006.741503999976</v>
      </c>
      <c r="S141" s="2">
        <f t="shared" si="24"/>
        <v>654.1394841434842</v>
      </c>
      <c r="T141" s="2">
        <f t="shared" si="25"/>
        <v>675.58851585651587</v>
      </c>
      <c r="U141" s="2">
        <v>0</v>
      </c>
      <c r="V141" s="2">
        <v>0</v>
      </c>
      <c r="W141" s="2"/>
      <c r="X141" s="2">
        <v>0</v>
      </c>
    </row>
    <row r="142" spans="1:24">
      <c r="A142" s="2">
        <v>0.75000000000000011</v>
      </c>
      <c r="B142" s="2">
        <v>0</v>
      </c>
      <c r="D142" s="2" t="s">
        <v>555</v>
      </c>
      <c r="E142" s="2">
        <v>502.16036322235487</v>
      </c>
      <c r="F142" s="2">
        <v>421.69775871033721</v>
      </c>
      <c r="G142" s="2">
        <v>253672.55146363322</v>
      </c>
      <c r="H142" s="2">
        <f t="shared" si="20"/>
        <v>1507.5210720258474</v>
      </c>
      <c r="I142" s="2">
        <f t="shared" si="21"/>
        <v>497.50684426403558</v>
      </c>
      <c r="J142" s="2">
        <f t="shared" si="22"/>
        <v>506.81388218067417</v>
      </c>
      <c r="K142" s="2">
        <v>500</v>
      </c>
      <c r="L142" s="2">
        <v>250000</v>
      </c>
      <c r="M142" s="2">
        <v>0</v>
      </c>
      <c r="P142" s="2">
        <v>843.58600000000001</v>
      </c>
      <c r="Q142" s="2">
        <v>723261.50600000005</v>
      </c>
      <c r="R142" s="2">
        <f t="shared" si="23"/>
        <v>11624.166604000027</v>
      </c>
      <c r="S142" s="2">
        <f t="shared" si="24"/>
        <v>830.66397119515909</v>
      </c>
      <c r="T142" s="2">
        <f t="shared" si="25"/>
        <v>856.50802880484093</v>
      </c>
      <c r="U142" s="2">
        <v>0</v>
      </c>
      <c r="V142" s="2">
        <v>0</v>
      </c>
      <c r="W142" s="2"/>
      <c r="X142" s="2">
        <v>0</v>
      </c>
    </row>
    <row r="143" spans="1:24">
      <c r="A143" s="2">
        <v>0.80000000000000016</v>
      </c>
      <c r="B143" s="2">
        <v>0</v>
      </c>
      <c r="D143" s="2" t="s">
        <v>472</v>
      </c>
      <c r="E143" s="2">
        <v>492.50155556546537</v>
      </c>
      <c r="F143" s="2">
        <v>405.17215676538319</v>
      </c>
      <c r="G143" s="2">
        <v>244052.8627083842</v>
      </c>
      <c r="H143" s="2">
        <f t="shared" si="20"/>
        <v>1495.080473981041</v>
      </c>
      <c r="I143" s="2">
        <f t="shared" si="21"/>
        <v>487.86727762897482</v>
      </c>
      <c r="J143" s="2">
        <f t="shared" si="22"/>
        <v>497.13583350195591</v>
      </c>
      <c r="K143" s="2">
        <v>500</v>
      </c>
      <c r="L143" s="2">
        <v>250000</v>
      </c>
      <c r="M143" s="2">
        <v>0</v>
      </c>
      <c r="P143" s="2">
        <v>1117.8579999999999</v>
      </c>
      <c r="Q143" s="2">
        <v>1271381.57</v>
      </c>
      <c r="R143" s="2">
        <f t="shared" si="23"/>
        <v>21775.061836000299</v>
      </c>
      <c r="S143" s="2">
        <f t="shared" si="24"/>
        <v>1100.1720053075385</v>
      </c>
      <c r="T143" s="2">
        <f t="shared" si="25"/>
        <v>1135.5439946924614</v>
      </c>
      <c r="U143" s="2">
        <v>0</v>
      </c>
      <c r="V143" s="2">
        <v>0</v>
      </c>
      <c r="W143" s="2"/>
      <c r="X143" s="2">
        <v>0</v>
      </c>
    </row>
    <row r="144" spans="1:24">
      <c r="A144" s="2">
        <v>0.8500000000000002</v>
      </c>
      <c r="B144" s="2">
        <v>0</v>
      </c>
      <c r="D144" s="2" t="s">
        <v>323</v>
      </c>
      <c r="E144" s="2">
        <v>476.78426008690025</v>
      </c>
      <c r="F144" s="2">
        <v>408.16903785897614</v>
      </c>
      <c r="G144" s="2">
        <v>228475.34610627516</v>
      </c>
      <c r="H144" s="2">
        <f t="shared" si="20"/>
        <v>1152.1154396622151</v>
      </c>
      <c r="I144" s="2">
        <f t="shared" si="21"/>
        <v>472.7161022891176</v>
      </c>
      <c r="J144" s="2">
        <f t="shared" si="22"/>
        <v>480.85241788468289</v>
      </c>
      <c r="K144" s="2">
        <v>500</v>
      </c>
      <c r="L144" s="2">
        <v>250000</v>
      </c>
      <c r="M144" s="2">
        <v>0</v>
      </c>
      <c r="P144" s="2">
        <v>1592.1079999999999</v>
      </c>
      <c r="Q144" s="2">
        <v>2583684.9440000001</v>
      </c>
      <c r="R144" s="2">
        <f t="shared" si="23"/>
        <v>48877.060336000286</v>
      </c>
      <c r="S144" s="2">
        <f t="shared" si="24"/>
        <v>1565.6106568064913</v>
      </c>
      <c r="T144" s="2">
        <f t="shared" si="25"/>
        <v>1618.6053431935086</v>
      </c>
      <c r="U144" s="2">
        <v>0</v>
      </c>
      <c r="V144" s="2">
        <v>0</v>
      </c>
      <c r="W144" s="2"/>
      <c r="X144" s="2">
        <v>0</v>
      </c>
    </row>
    <row r="145" spans="1:24">
      <c r="A145" s="2">
        <v>0.90000000000000024</v>
      </c>
      <c r="B145" s="2">
        <v>0</v>
      </c>
      <c r="D145" s="2" t="s">
        <v>556</v>
      </c>
      <c r="E145" s="2">
        <v>458.56272442818363</v>
      </c>
      <c r="F145" s="2">
        <v>400.18589242499138</v>
      </c>
      <c r="G145" s="2">
        <v>211148.54014508624</v>
      </c>
      <c r="H145" s="2">
        <f t="shared" si="20"/>
        <v>868.76791008797591</v>
      </c>
      <c r="I145" s="2">
        <f t="shared" si="21"/>
        <v>455.03006575873485</v>
      </c>
      <c r="J145" s="2">
        <f t="shared" si="22"/>
        <v>462.09538309763241</v>
      </c>
      <c r="K145" s="2">
        <v>500</v>
      </c>
      <c r="L145" s="2">
        <v>250000</v>
      </c>
      <c r="M145" s="2">
        <v>0</v>
      </c>
      <c r="P145" s="2">
        <v>2528.7220000000002</v>
      </c>
      <c r="Q145" s="2">
        <v>6511957.1540000001</v>
      </c>
      <c r="R145" s="2">
        <f t="shared" si="23"/>
        <v>117522.20071599912</v>
      </c>
      <c r="S145" s="2">
        <f t="shared" si="24"/>
        <v>2487.6344969261313</v>
      </c>
      <c r="T145" s="2">
        <f t="shared" si="25"/>
        <v>2569.8095030738691</v>
      </c>
      <c r="U145" s="2">
        <v>0</v>
      </c>
      <c r="V145" s="2">
        <v>0</v>
      </c>
      <c r="W145" s="2"/>
      <c r="X145" s="2">
        <v>0</v>
      </c>
    </row>
    <row r="146" spans="1:24">
      <c r="A146" s="2">
        <v>0.95000000000000029</v>
      </c>
      <c r="B146" s="2">
        <v>0</v>
      </c>
      <c r="D146" s="2" t="s">
        <v>557</v>
      </c>
      <c r="E146" s="2">
        <v>444.12558492467531</v>
      </c>
      <c r="F146" s="2">
        <v>404.67186337147501</v>
      </c>
      <c r="G146" s="2">
        <v>197834.07315091291</v>
      </c>
      <c r="H146" s="2">
        <f t="shared" si="20"/>
        <v>586.53796622794471</v>
      </c>
      <c r="I146" s="2">
        <f t="shared" si="21"/>
        <v>441.22291364165494</v>
      </c>
      <c r="J146" s="2">
        <f t="shared" si="22"/>
        <v>447.02825620769568</v>
      </c>
      <c r="K146" s="2">
        <v>500</v>
      </c>
      <c r="L146" s="2">
        <v>250000</v>
      </c>
      <c r="M146" s="2">
        <v>0</v>
      </c>
      <c r="P146" s="2">
        <v>4767.7380000000003</v>
      </c>
      <c r="Q146" s="2">
        <v>22793729.982000001</v>
      </c>
      <c r="R146" s="2">
        <f t="shared" si="23"/>
        <v>62404.345355998725</v>
      </c>
      <c r="S146" s="2">
        <f t="shared" si="24"/>
        <v>4737.7976269199962</v>
      </c>
      <c r="T146" s="2">
        <f t="shared" si="25"/>
        <v>4797.6783730800043</v>
      </c>
      <c r="U146" s="2">
        <v>0</v>
      </c>
      <c r="V146" s="2">
        <v>0</v>
      </c>
      <c r="W146" s="2"/>
      <c r="X146" s="2">
        <v>0</v>
      </c>
    </row>
    <row r="147" spans="1:24">
      <c r="A147" s="2">
        <v>1.0000000000000002</v>
      </c>
      <c r="B147" s="2">
        <v>0</v>
      </c>
      <c r="D147" s="2" t="s">
        <v>558</v>
      </c>
      <c r="E147" s="2">
        <v>482.99129856479766</v>
      </c>
      <c r="F147" s="2">
        <v>411.45403014541262</v>
      </c>
      <c r="G147" s="2">
        <v>234008.02332536256</v>
      </c>
      <c r="H147" s="2">
        <f t="shared" si="20"/>
        <v>727.4288360530627</v>
      </c>
      <c r="I147" s="2">
        <f t="shared" si="21"/>
        <v>479.75875007418921</v>
      </c>
      <c r="J147" s="2">
        <f t="shared" si="22"/>
        <v>486.22384705540611</v>
      </c>
      <c r="K147" s="2">
        <v>500</v>
      </c>
      <c r="L147" s="2">
        <v>250000</v>
      </c>
      <c r="M147" s="2">
        <v>0</v>
      </c>
      <c r="P147" s="2">
        <v>5000</v>
      </c>
      <c r="Q147" s="2">
        <v>25000000</v>
      </c>
      <c r="R147" s="2">
        <f t="shared" si="23"/>
        <v>0</v>
      </c>
      <c r="S147" s="2">
        <f t="shared" si="24"/>
        <v>5000</v>
      </c>
      <c r="T147" s="2">
        <f t="shared" si="25"/>
        <v>5000</v>
      </c>
      <c r="U147" s="2">
        <v>0</v>
      </c>
      <c r="V147" s="2">
        <v>0</v>
      </c>
      <c r="W147" s="2"/>
      <c r="X147" s="2">
        <v>0</v>
      </c>
    </row>
    <row r="150" spans="1:24">
      <c r="A150" s="2" t="s">
        <v>10</v>
      </c>
      <c r="B150" s="2" t="s">
        <v>1</v>
      </c>
      <c r="C150" s="5" t="s">
        <v>2</v>
      </c>
      <c r="D150" s="2" t="s">
        <v>2</v>
      </c>
      <c r="E150" s="2" t="s">
        <v>35</v>
      </c>
      <c r="F150" s="2" t="s">
        <v>354</v>
      </c>
      <c r="G150" s="2" t="s">
        <v>36</v>
      </c>
      <c r="H150" s="2" t="s">
        <v>37</v>
      </c>
      <c r="K150" s="2" t="s">
        <v>4</v>
      </c>
      <c r="L150" s="2" t="s">
        <v>5</v>
      </c>
      <c r="M150" s="2" t="s">
        <v>6</v>
      </c>
      <c r="P150" s="2" t="s">
        <v>11</v>
      </c>
      <c r="Q150" s="2" t="s">
        <v>3</v>
      </c>
      <c r="R150" s="2" t="s">
        <v>355</v>
      </c>
      <c r="U150" s="2" t="s">
        <v>38</v>
      </c>
      <c r="V150" s="2" t="s">
        <v>39</v>
      </c>
      <c r="W150" s="2" t="s">
        <v>356</v>
      </c>
      <c r="X150" s="2" t="s">
        <v>7</v>
      </c>
    </row>
    <row r="151" spans="1:24">
      <c r="A151" s="2">
        <v>0</v>
      </c>
      <c r="B151" s="2">
        <v>0.998</v>
      </c>
      <c r="C151" s="5">
        <f>1-B151</f>
        <v>2.0000000000000018E-3</v>
      </c>
      <c r="D151" s="2" t="s">
        <v>789</v>
      </c>
      <c r="E151" s="2">
        <v>416.68476317475972</v>
      </c>
      <c r="F151" s="2">
        <v>416.68476317475972</v>
      </c>
      <c r="G151" s="2">
        <v>173626.19186200559</v>
      </c>
      <c r="H151" s="2">
        <f t="shared" ref="H151" si="26">G151-E151*E151</f>
        <v>0</v>
      </c>
      <c r="I151" s="2">
        <f>E151-2.68*SQRT(H151)/SQRT(500)</f>
        <v>416.68476317475972</v>
      </c>
      <c r="J151" s="2">
        <f>E151+2.68*SQRT(H151)/SQRT(500)</f>
        <v>416.68476317475972</v>
      </c>
      <c r="K151" s="2">
        <v>700</v>
      </c>
      <c r="L151" s="2">
        <v>490000</v>
      </c>
      <c r="M151" s="2">
        <v>0</v>
      </c>
      <c r="N151" s="2">
        <f>K151-1.96*SQRT(M151)/SQRT(500)</f>
        <v>700</v>
      </c>
      <c r="O151" s="2">
        <f>K151+1.96*SQRT(M151)/SQRT(500)</f>
        <v>700</v>
      </c>
      <c r="P151" s="2">
        <v>35000</v>
      </c>
      <c r="Q151" s="2">
        <v>1225000000</v>
      </c>
      <c r="R151" s="2">
        <f t="shared" ref="R151" si="27">Q151-P151*P151</f>
        <v>0</v>
      </c>
      <c r="S151" s="2">
        <f>P151-2.68*SQRT(R151)/SQRT(500)</f>
        <v>35000</v>
      </c>
      <c r="T151" s="2">
        <f>P151+2.68*SQRT(R151)/SQRT(500)</f>
        <v>35000</v>
      </c>
      <c r="U151" s="2">
        <v>0</v>
      </c>
      <c r="V151" s="2">
        <v>0</v>
      </c>
      <c r="W151" s="2"/>
      <c r="X151" s="2">
        <v>0</v>
      </c>
    </row>
    <row r="152" spans="1:24">
      <c r="A152" s="2">
        <v>0.05</v>
      </c>
      <c r="B152" s="2">
        <v>0.90400000000000003</v>
      </c>
      <c r="C152" s="5">
        <f t="shared" ref="C152:C171" si="28">1-B152</f>
        <v>9.5999999999999974E-2</v>
      </c>
      <c r="D152" s="2" t="s">
        <v>790</v>
      </c>
      <c r="E152" s="2">
        <v>414.51459988776895</v>
      </c>
      <c r="F152" s="2">
        <v>397.94324101720309</v>
      </c>
      <c r="G152" s="2">
        <v>171852.92441959932</v>
      </c>
      <c r="H152" s="2">
        <f t="shared" ref="H152:H171" si="29">G152-E152*E152</f>
        <v>30.57089948214707</v>
      </c>
      <c r="I152" s="2">
        <f t="shared" ref="I152:I171" si="30">E152-2.68*SQRT(H152)/SQRT(500)</f>
        <v>413.85191983157205</v>
      </c>
      <c r="J152" s="2">
        <f t="shared" ref="J152:J171" si="31">E152+2.68*SQRT(H152)/SQRT(500)</f>
        <v>415.17727994396586</v>
      </c>
      <c r="K152" s="2">
        <v>30.583333333333332</v>
      </c>
      <c r="L152" s="2">
        <v>1015.0416666666666</v>
      </c>
      <c r="M152" s="2">
        <v>81.397163120567413</v>
      </c>
      <c r="N152" s="2">
        <f t="shared" ref="N152:N171" si="32">K152-1.96*SQRT(M152)/SQRT(500)</f>
        <v>29.792516866833079</v>
      </c>
      <c r="O152" s="2">
        <f t="shared" ref="O152:O171" si="33">K152+1.96*SQRT(M152)/SQRT(500)</f>
        <v>31.374149799833585</v>
      </c>
      <c r="P152" s="2">
        <v>1512.4791666666667</v>
      </c>
      <c r="Q152" s="2">
        <v>2468281.9791666665</v>
      </c>
      <c r="R152" s="2">
        <f t="shared" ref="R152:R171" si="34">Q152-P152*P152</f>
        <v>180688.74956597202</v>
      </c>
      <c r="S152" s="2">
        <f t="shared" ref="S152:S171" si="35">P152-2.68*SQRT(R152)/SQRT(500)</f>
        <v>1461.5325500001472</v>
      </c>
      <c r="T152" s="2">
        <f t="shared" ref="T152:T171" si="36">P152+2.68*SQRT(R152)/SQRT(500)</f>
        <v>1563.4257833331862</v>
      </c>
      <c r="U152" s="2">
        <v>0</v>
      </c>
      <c r="V152" s="2">
        <v>0</v>
      </c>
      <c r="W152" s="2"/>
      <c r="X152" s="2">
        <v>0</v>
      </c>
    </row>
    <row r="153" spans="1:24">
      <c r="A153" s="2">
        <v>0.1</v>
      </c>
      <c r="B153" s="2">
        <v>0.89200000000000002</v>
      </c>
      <c r="C153" s="5">
        <f t="shared" si="28"/>
        <v>0.10799999999999998</v>
      </c>
      <c r="D153" s="2" t="s">
        <v>791</v>
      </c>
      <c r="E153" s="2">
        <v>414.36790237175705</v>
      </c>
      <c r="F153" s="2">
        <v>398.4085171350568</v>
      </c>
      <c r="G153" s="2">
        <v>171731.6157827634</v>
      </c>
      <c r="H153" s="2">
        <f t="shared" si="29"/>
        <v>30.85726679340587</v>
      </c>
      <c r="I153" s="2">
        <f t="shared" si="30"/>
        <v>413.70212578307741</v>
      </c>
      <c r="J153" s="2">
        <f t="shared" si="31"/>
        <v>415.0336789604367</v>
      </c>
      <c r="K153" s="2">
        <v>44.74074074074074</v>
      </c>
      <c r="L153" s="2">
        <v>9011.7407407407409</v>
      </c>
      <c r="M153" s="2">
        <v>7142.2711390635923</v>
      </c>
      <c r="N153" s="2">
        <f t="shared" si="32"/>
        <v>37.332940958372603</v>
      </c>
      <c r="O153" s="2">
        <f t="shared" si="33"/>
        <v>52.148540523108878</v>
      </c>
      <c r="P153" s="2">
        <v>1657.851851851852</v>
      </c>
      <c r="Q153" s="2">
        <v>2868663</v>
      </c>
      <c r="R153" s="2">
        <f t="shared" si="34"/>
        <v>120190.23731138511</v>
      </c>
      <c r="S153" s="2">
        <f t="shared" si="35"/>
        <v>1616.3005736413013</v>
      </c>
      <c r="T153" s="2">
        <f t="shared" si="36"/>
        <v>1699.4031300624026</v>
      </c>
      <c r="U153" s="2">
        <v>0</v>
      </c>
      <c r="V153" s="2">
        <v>0</v>
      </c>
      <c r="W153" s="2"/>
      <c r="X153" s="2">
        <v>0</v>
      </c>
    </row>
    <row r="154" spans="1:24">
      <c r="A154" s="2">
        <v>0.15</v>
      </c>
      <c r="B154" s="2">
        <v>0.874</v>
      </c>
      <c r="C154" s="5">
        <f t="shared" si="28"/>
        <v>0.126</v>
      </c>
      <c r="D154" s="2" t="s">
        <v>313</v>
      </c>
      <c r="E154" s="2">
        <v>415.84083186570882</v>
      </c>
      <c r="F154" s="2">
        <v>402.24693150075467</v>
      </c>
      <c r="G154" s="2">
        <v>172938.22791121367</v>
      </c>
      <c r="H154" s="2">
        <f t="shared" si="29"/>
        <v>14.630464448971907</v>
      </c>
      <c r="I154" s="2">
        <f t="shared" si="30"/>
        <v>415.38239572433622</v>
      </c>
      <c r="J154" s="2">
        <f t="shared" si="31"/>
        <v>416.29926800708142</v>
      </c>
      <c r="K154" s="2">
        <v>35.412698412698411</v>
      </c>
      <c r="L154" s="2">
        <v>1326.047619047619</v>
      </c>
      <c r="M154" s="2">
        <v>73.149513568868514</v>
      </c>
      <c r="N154" s="2">
        <f t="shared" si="32"/>
        <v>34.663016918560849</v>
      </c>
      <c r="O154" s="2">
        <f t="shared" si="33"/>
        <v>36.162379906835973</v>
      </c>
      <c r="P154" s="2">
        <v>1758.9047619047619</v>
      </c>
      <c r="Q154" s="2">
        <v>3263260.7460317458</v>
      </c>
      <c r="R154" s="2">
        <f t="shared" si="34"/>
        <v>169514.78458049847</v>
      </c>
      <c r="S154" s="2">
        <f t="shared" si="35"/>
        <v>1709.5585768694227</v>
      </c>
      <c r="T154" s="2">
        <f t="shared" si="36"/>
        <v>1808.2509469401011</v>
      </c>
      <c r="U154" s="2">
        <v>0</v>
      </c>
      <c r="V154" s="2">
        <v>0</v>
      </c>
      <c r="W154" s="2"/>
      <c r="X154" s="2">
        <v>0</v>
      </c>
    </row>
    <row r="155" spans="1:24">
      <c r="A155" s="2">
        <v>0.19999999999999998</v>
      </c>
      <c r="B155" s="2">
        <v>0.82199999999999995</v>
      </c>
      <c r="C155" s="5">
        <f t="shared" si="28"/>
        <v>0.17800000000000005</v>
      </c>
      <c r="D155" s="2" t="s">
        <v>792</v>
      </c>
      <c r="E155" s="2">
        <v>415.98001396724766</v>
      </c>
      <c r="F155" s="2">
        <v>400.53880666916177</v>
      </c>
      <c r="G155" s="2">
        <v>173054.63543922143</v>
      </c>
      <c r="H155" s="2">
        <f t="shared" si="29"/>
        <v>15.263419029884972</v>
      </c>
      <c r="I155" s="2">
        <f t="shared" si="30"/>
        <v>415.51176621051997</v>
      </c>
      <c r="J155" s="2">
        <f t="shared" si="31"/>
        <v>416.44826172397535</v>
      </c>
      <c r="K155" s="2">
        <v>39.224719101123597</v>
      </c>
      <c r="L155" s="2">
        <v>1653.5168539325844</v>
      </c>
      <c r="M155" s="2">
        <v>116.24438202247188</v>
      </c>
      <c r="N155" s="2">
        <f t="shared" si="32"/>
        <v>38.279664163061767</v>
      </c>
      <c r="O155" s="2">
        <f t="shared" si="33"/>
        <v>40.169774039185427</v>
      </c>
      <c r="P155" s="2">
        <v>1940.9213483146068</v>
      </c>
      <c r="Q155" s="2">
        <v>4026453.7528089886</v>
      </c>
      <c r="R155" s="2">
        <f t="shared" si="34"/>
        <v>259278.07246559719</v>
      </c>
      <c r="S155" s="2">
        <f t="shared" si="35"/>
        <v>1879.8928496000406</v>
      </c>
      <c r="T155" s="2">
        <f t="shared" si="36"/>
        <v>2001.949847029173</v>
      </c>
      <c r="U155" s="2">
        <v>0</v>
      </c>
      <c r="V155" s="2">
        <v>0</v>
      </c>
      <c r="W155" s="2"/>
      <c r="X155" s="2">
        <v>0</v>
      </c>
    </row>
    <row r="156" spans="1:24">
      <c r="A156" s="2">
        <v>0.24999999999999997</v>
      </c>
      <c r="B156" s="2">
        <v>0.79600000000000004</v>
      </c>
      <c r="C156" s="5">
        <f t="shared" si="28"/>
        <v>0.20399999999999996</v>
      </c>
      <c r="D156" s="2" t="s">
        <v>316</v>
      </c>
      <c r="E156" s="2">
        <v>415.72054274650907</v>
      </c>
      <c r="F156" s="2">
        <v>397.32369543099855</v>
      </c>
      <c r="G156" s="2">
        <v>172842.65684557997</v>
      </c>
      <c r="H156" s="2">
        <f t="shared" si="29"/>
        <v>19.087184127885848</v>
      </c>
      <c r="I156" s="2">
        <f t="shared" si="30"/>
        <v>415.19691732451327</v>
      </c>
      <c r="J156" s="2">
        <f t="shared" si="31"/>
        <v>416.24416816850487</v>
      </c>
      <c r="K156" s="2">
        <v>42.96078431372549</v>
      </c>
      <c r="L156" s="2">
        <v>1965.6274509803923</v>
      </c>
      <c r="M156" s="2">
        <v>121.18656571539516</v>
      </c>
      <c r="N156" s="2">
        <f t="shared" si="32"/>
        <v>41.995848760590192</v>
      </c>
      <c r="O156" s="2">
        <f t="shared" si="33"/>
        <v>43.925719866860788</v>
      </c>
      <c r="P156" s="2">
        <v>2120.9803921568628</v>
      </c>
      <c r="Q156" s="2">
        <v>4752181.2941176472</v>
      </c>
      <c r="R156" s="2">
        <f t="shared" si="34"/>
        <v>253623.47020376753</v>
      </c>
      <c r="S156" s="2">
        <f t="shared" si="35"/>
        <v>2060.6210480187506</v>
      </c>
      <c r="T156" s="2">
        <f t="shared" si="36"/>
        <v>2181.339736294975</v>
      </c>
      <c r="U156" s="2">
        <v>0</v>
      </c>
      <c r="V156" s="2">
        <v>0</v>
      </c>
      <c r="W156" s="2"/>
      <c r="X156" s="2">
        <v>0</v>
      </c>
    </row>
    <row r="157" spans="1:24">
      <c r="A157" s="2">
        <v>0.3</v>
      </c>
      <c r="B157" s="2">
        <v>0.71799999999999997</v>
      </c>
      <c r="C157" s="5">
        <f t="shared" si="28"/>
        <v>0.28200000000000003</v>
      </c>
      <c r="D157" s="2" t="s">
        <v>793</v>
      </c>
      <c r="E157" s="2">
        <v>415.063763210145</v>
      </c>
      <c r="F157" s="2">
        <v>387.80507980392372</v>
      </c>
      <c r="G157" s="2">
        <v>172306.1012351884</v>
      </c>
      <c r="H157" s="2">
        <f t="shared" si="29"/>
        <v>28.173705021094065</v>
      </c>
      <c r="I157" s="2">
        <f t="shared" si="30"/>
        <v>414.42759527800206</v>
      </c>
      <c r="J157" s="2">
        <f t="shared" si="31"/>
        <v>415.69993114228794</v>
      </c>
      <c r="K157" s="2">
        <v>48.765957446808514</v>
      </c>
      <c r="L157" s="2">
        <v>4930.9078014184397</v>
      </c>
      <c r="M157" s="2">
        <v>2571.0234042553188</v>
      </c>
      <c r="N157" s="2">
        <f t="shared" si="32"/>
        <v>44.321445435397763</v>
      </c>
      <c r="O157" s="2">
        <f t="shared" si="33"/>
        <v>53.210469458219265</v>
      </c>
      <c r="P157" s="2">
        <v>2218.2978723404253</v>
      </c>
      <c r="Q157" s="2">
        <v>5223883.5035460992</v>
      </c>
      <c r="R157" s="2">
        <f t="shared" si="34"/>
        <v>303038.05311604124</v>
      </c>
      <c r="S157" s="2">
        <f t="shared" si="35"/>
        <v>2152.3199894901754</v>
      </c>
      <c r="T157" s="2">
        <f t="shared" si="36"/>
        <v>2284.2757551906752</v>
      </c>
      <c r="U157" s="2">
        <v>0</v>
      </c>
      <c r="V157" s="2">
        <v>0</v>
      </c>
      <c r="W157" s="2"/>
      <c r="X157" s="2">
        <v>0</v>
      </c>
    </row>
    <row r="158" spans="1:24">
      <c r="A158" s="2">
        <v>0.35</v>
      </c>
      <c r="B158" s="2">
        <v>0.64200000000000002</v>
      </c>
      <c r="C158" s="5">
        <f t="shared" si="28"/>
        <v>0.35799999999999998</v>
      </c>
      <c r="D158" s="2" t="s">
        <v>794</v>
      </c>
      <c r="E158" s="2">
        <v>415.16306091874816</v>
      </c>
      <c r="F158" s="2">
        <v>392.72778674255454</v>
      </c>
      <c r="G158" s="2">
        <v>172381.81389881394</v>
      </c>
      <c r="H158" s="2">
        <f t="shared" si="29"/>
        <v>21.446747389738448</v>
      </c>
      <c r="I158" s="2">
        <f t="shared" si="30"/>
        <v>414.60801295964541</v>
      </c>
      <c r="J158" s="2">
        <f t="shared" si="31"/>
        <v>415.71810887785091</v>
      </c>
      <c r="K158" s="2">
        <v>48.424581005586589</v>
      </c>
      <c r="L158" s="2">
        <v>2511.7653631284916</v>
      </c>
      <c r="M158" s="2">
        <v>167.7625384470532</v>
      </c>
      <c r="N158" s="2">
        <f t="shared" si="32"/>
        <v>47.289260286407909</v>
      </c>
      <c r="O158" s="2">
        <f t="shared" si="33"/>
        <v>49.559901724765268</v>
      </c>
      <c r="P158" s="2">
        <v>2405.36312849162</v>
      </c>
      <c r="Q158" s="2">
        <v>6172058.6703910613</v>
      </c>
      <c r="R158" s="2">
        <f t="shared" si="34"/>
        <v>386286.89048406761</v>
      </c>
      <c r="S158" s="2">
        <f t="shared" si="35"/>
        <v>2330.8719617372622</v>
      </c>
      <c r="T158" s="2">
        <f t="shared" si="36"/>
        <v>2479.8542952459779</v>
      </c>
      <c r="U158" s="2">
        <v>0</v>
      </c>
      <c r="V158" s="2">
        <v>0</v>
      </c>
      <c r="W158" s="2"/>
      <c r="X158" s="2">
        <v>0</v>
      </c>
    </row>
    <row r="159" spans="1:24">
      <c r="A159" s="2">
        <v>0.39999999999999997</v>
      </c>
      <c r="B159" s="2">
        <v>0.55600000000000005</v>
      </c>
      <c r="C159" s="5">
        <f t="shared" si="28"/>
        <v>0.44399999999999995</v>
      </c>
      <c r="D159" s="2" t="s">
        <v>795</v>
      </c>
      <c r="E159" s="2">
        <v>415.29306127359655</v>
      </c>
      <c r="F159" s="2">
        <v>401.31181760727389</v>
      </c>
      <c r="G159" s="2">
        <v>172485.85847587502</v>
      </c>
      <c r="H159" s="2">
        <f t="shared" si="29"/>
        <v>17.531733879790409</v>
      </c>
      <c r="I159" s="2">
        <f t="shared" si="30"/>
        <v>414.79122479541223</v>
      </c>
      <c r="J159" s="2">
        <f t="shared" si="31"/>
        <v>415.79489775178087</v>
      </c>
      <c r="K159" s="2">
        <v>55.590090090090094</v>
      </c>
      <c r="L159" s="2">
        <v>6091.5090090090089</v>
      </c>
      <c r="M159" s="2">
        <v>3014.8312135665074</v>
      </c>
      <c r="N159" s="2">
        <f t="shared" si="32"/>
        <v>50.777237383007297</v>
      </c>
      <c r="O159" s="2">
        <f t="shared" si="33"/>
        <v>60.402942797172891</v>
      </c>
      <c r="P159" s="2">
        <v>2596.8108108108108</v>
      </c>
      <c r="Q159" s="2">
        <v>7200756.6216216218</v>
      </c>
      <c r="R159" s="2">
        <f t="shared" si="34"/>
        <v>457330.23447772115</v>
      </c>
      <c r="S159" s="2">
        <f t="shared" si="35"/>
        <v>2515.7586217458288</v>
      </c>
      <c r="T159" s="2">
        <f t="shared" si="36"/>
        <v>2677.8629998757929</v>
      </c>
      <c r="U159" s="2">
        <v>0</v>
      </c>
      <c r="V159" s="2">
        <v>0</v>
      </c>
      <c r="W159" s="2"/>
      <c r="X159" s="2">
        <v>0</v>
      </c>
    </row>
    <row r="160" spans="1:24">
      <c r="A160" s="2">
        <v>0.44999999999999996</v>
      </c>
      <c r="B160" s="2">
        <v>0.47</v>
      </c>
      <c r="C160" s="5">
        <f t="shared" si="28"/>
        <v>0.53</v>
      </c>
      <c r="D160" s="2" t="s">
        <v>796</v>
      </c>
      <c r="E160" s="2">
        <v>414.93758352488419</v>
      </c>
      <c r="F160" s="2">
        <v>393.04645429950892</v>
      </c>
      <c r="G160" s="2">
        <v>172195.32480429462</v>
      </c>
      <c r="H160" s="2">
        <f t="shared" si="29"/>
        <v>22.126582824392244</v>
      </c>
      <c r="I160" s="2">
        <f t="shared" si="30"/>
        <v>414.3738070293154</v>
      </c>
      <c r="J160" s="2">
        <f t="shared" si="31"/>
        <v>415.50136002045298</v>
      </c>
      <c r="K160" s="2">
        <v>58.135849056603774</v>
      </c>
      <c r="L160" s="2">
        <v>3647.1622641509434</v>
      </c>
      <c r="M160" s="2">
        <v>268.39814179531157</v>
      </c>
      <c r="N160" s="2">
        <f t="shared" si="32"/>
        <v>56.699827955421156</v>
      </c>
      <c r="O160" s="2">
        <f t="shared" si="33"/>
        <v>59.571870157786392</v>
      </c>
      <c r="P160" s="2">
        <v>2888.9245283018868</v>
      </c>
      <c r="Q160" s="2">
        <v>8963599.7320754714</v>
      </c>
      <c r="R160" s="2">
        <f t="shared" si="34"/>
        <v>617714.80185119249</v>
      </c>
      <c r="S160" s="2">
        <f t="shared" si="35"/>
        <v>2794.7260697920365</v>
      </c>
      <c r="T160" s="2">
        <f t="shared" si="36"/>
        <v>2983.1229868117371</v>
      </c>
      <c r="U160" s="2">
        <v>0</v>
      </c>
      <c r="V160" s="2">
        <v>0</v>
      </c>
      <c r="W160" s="2"/>
      <c r="X160" s="2">
        <v>0</v>
      </c>
    </row>
    <row r="161" spans="1:25">
      <c r="A161" s="2">
        <v>0.49999999999999994</v>
      </c>
      <c r="B161" s="2">
        <v>0.38200000000000001</v>
      </c>
      <c r="C161" s="5">
        <f t="shared" si="28"/>
        <v>0.61799999999999999</v>
      </c>
      <c r="D161" s="2" t="s">
        <v>564</v>
      </c>
      <c r="E161" s="2">
        <v>415.05528936715098</v>
      </c>
      <c r="F161" s="2">
        <v>390.8411543623003</v>
      </c>
      <c r="G161" s="2">
        <v>172298.27910580704</v>
      </c>
      <c r="H161" s="2">
        <f t="shared" si="29"/>
        <v>27.385874157625949</v>
      </c>
      <c r="I161" s="2">
        <f t="shared" si="30"/>
        <v>414.42807919097442</v>
      </c>
      <c r="J161" s="2">
        <f t="shared" si="31"/>
        <v>415.68249954332754</v>
      </c>
      <c r="K161" s="2">
        <v>63.142394822006473</v>
      </c>
      <c r="L161" s="2">
        <v>4337.5760517799354</v>
      </c>
      <c r="M161" s="2">
        <v>351.75238515529782</v>
      </c>
      <c r="N161" s="2">
        <f t="shared" si="32"/>
        <v>61.498441073987635</v>
      </c>
      <c r="O161" s="2">
        <f t="shared" si="33"/>
        <v>64.786348570025311</v>
      </c>
      <c r="P161" s="2">
        <v>3134.4433656957931</v>
      </c>
      <c r="Q161" s="2">
        <v>10606578.268608414</v>
      </c>
      <c r="R161" s="2">
        <f t="shared" si="34"/>
        <v>781843.05585404299</v>
      </c>
      <c r="S161" s="2">
        <f t="shared" si="35"/>
        <v>3028.4668629759349</v>
      </c>
      <c r="T161" s="2">
        <f t="shared" si="36"/>
        <v>3240.4198684156513</v>
      </c>
      <c r="U161" s="2">
        <v>0</v>
      </c>
      <c r="V161" s="2">
        <v>0</v>
      </c>
      <c r="W161" s="2"/>
      <c r="X161" s="2">
        <v>0</v>
      </c>
    </row>
    <row r="162" spans="1:25">
      <c r="A162" s="2">
        <v>0.54999999999999993</v>
      </c>
      <c r="B162" s="2">
        <v>0.34</v>
      </c>
      <c r="C162" s="5">
        <f t="shared" si="28"/>
        <v>0.65999999999999992</v>
      </c>
      <c r="D162" s="2" t="s">
        <v>797</v>
      </c>
      <c r="E162" s="2">
        <v>414.38854686234043</v>
      </c>
      <c r="F162" s="2">
        <v>390.05668440354867</v>
      </c>
      <c r="G162" s="2">
        <v>171742.22259151092</v>
      </c>
      <c r="H162" s="2">
        <f t="shared" si="29"/>
        <v>24.354820828797529</v>
      </c>
      <c r="I162" s="2">
        <f t="shared" si="30"/>
        <v>413.79706386998856</v>
      </c>
      <c r="J162" s="2">
        <f t="shared" si="31"/>
        <v>414.9800298546923</v>
      </c>
      <c r="K162" s="2">
        <v>67.36363636363636</v>
      </c>
      <c r="L162" s="2">
        <v>4916.848484848485</v>
      </c>
      <c r="M162" s="2">
        <v>380.14092290688103</v>
      </c>
      <c r="N162" s="2">
        <f t="shared" si="32"/>
        <v>65.65463117380277</v>
      </c>
      <c r="O162" s="2">
        <f t="shared" si="33"/>
        <v>69.07264155346995</v>
      </c>
      <c r="P162" s="2">
        <v>3352.7636363636366</v>
      </c>
      <c r="Q162" s="2">
        <v>12117488.927272728</v>
      </c>
      <c r="R162" s="2">
        <f t="shared" si="34"/>
        <v>876464.92595041171</v>
      </c>
      <c r="S162" s="2">
        <f t="shared" si="35"/>
        <v>3240.5573826685218</v>
      </c>
      <c r="T162" s="2">
        <f t="shared" si="36"/>
        <v>3464.9698900587514</v>
      </c>
      <c r="U162" s="2">
        <v>0</v>
      </c>
      <c r="V162" s="2">
        <v>0</v>
      </c>
      <c r="W162" s="2"/>
      <c r="X162" s="2">
        <v>0</v>
      </c>
    </row>
    <row r="163" spans="1:25">
      <c r="A163" s="2">
        <v>0.6</v>
      </c>
      <c r="B163" s="2">
        <v>0.214</v>
      </c>
      <c r="C163" s="5">
        <f t="shared" si="28"/>
        <v>0.78600000000000003</v>
      </c>
      <c r="D163" s="2" t="s">
        <v>798</v>
      </c>
      <c r="E163" s="2">
        <v>414.00511719957547</v>
      </c>
      <c r="F163" s="2">
        <v>365.68919257501608</v>
      </c>
      <c r="G163" s="2">
        <v>171439.96177578656</v>
      </c>
      <c r="H163" s="2">
        <f t="shared" si="29"/>
        <v>39.724708352354355</v>
      </c>
      <c r="I163" s="2">
        <f t="shared" si="30"/>
        <v>413.24971168560307</v>
      </c>
      <c r="J163" s="2">
        <f t="shared" si="31"/>
        <v>414.76052271354786</v>
      </c>
      <c r="K163" s="2">
        <v>74.17302798982189</v>
      </c>
      <c r="L163" s="2">
        <v>5987.1195928753177</v>
      </c>
      <c r="M163" s="2">
        <v>486.71998494053975</v>
      </c>
      <c r="N163" s="2">
        <f t="shared" si="32"/>
        <v>72.23923198499223</v>
      </c>
      <c r="O163" s="2">
        <f t="shared" si="33"/>
        <v>76.106823994651549</v>
      </c>
      <c r="P163" s="2">
        <v>3701.2239185750636</v>
      </c>
      <c r="Q163" s="2">
        <v>14877807.229007633</v>
      </c>
      <c r="R163" s="2">
        <f t="shared" si="34"/>
        <v>1178748.7335754838</v>
      </c>
      <c r="S163" s="2">
        <f t="shared" si="35"/>
        <v>3571.0990177756198</v>
      </c>
      <c r="T163" s="2">
        <f t="shared" si="36"/>
        <v>3831.3488193745075</v>
      </c>
      <c r="U163" s="2">
        <v>0</v>
      </c>
      <c r="V163" s="2">
        <v>0</v>
      </c>
      <c r="W163" s="2"/>
      <c r="X163" s="2">
        <v>0</v>
      </c>
    </row>
    <row r="164" spans="1:25">
      <c r="A164" s="2">
        <v>0.65</v>
      </c>
      <c r="B164" s="2">
        <v>0.128</v>
      </c>
      <c r="C164" s="5">
        <f t="shared" si="28"/>
        <v>0.872</v>
      </c>
      <c r="D164" s="2" t="s">
        <v>282</v>
      </c>
      <c r="E164" s="2">
        <v>413.80146345884867</v>
      </c>
      <c r="F164" s="2">
        <v>382.45544765255767</v>
      </c>
      <c r="G164" s="2">
        <v>171267.31211357567</v>
      </c>
      <c r="H164" s="2">
        <f t="shared" si="29"/>
        <v>35.660952890786575</v>
      </c>
      <c r="I164" s="2">
        <f t="shared" si="30"/>
        <v>413.08573833278029</v>
      </c>
      <c r="J164" s="2">
        <f t="shared" si="31"/>
        <v>414.51718858491705</v>
      </c>
      <c r="K164" s="2">
        <v>80.777522935779814</v>
      </c>
      <c r="L164" s="2">
        <v>7164.0481651376149</v>
      </c>
      <c r="M164" s="2">
        <v>640.50901086154238</v>
      </c>
      <c r="N164" s="2">
        <f t="shared" si="32"/>
        <v>78.559154428914596</v>
      </c>
      <c r="O164" s="2">
        <f t="shared" si="33"/>
        <v>82.995891442645032</v>
      </c>
      <c r="P164" s="2">
        <v>4030.7247706422017</v>
      </c>
      <c r="Q164" s="2">
        <v>17783491.220183488</v>
      </c>
      <c r="R164" s="2">
        <f t="shared" si="34"/>
        <v>1536749.0435148589</v>
      </c>
      <c r="S164" s="2">
        <f t="shared" si="35"/>
        <v>3882.1478792348153</v>
      </c>
      <c r="T164" s="2">
        <f t="shared" si="36"/>
        <v>4179.3016620495882</v>
      </c>
      <c r="U164" s="2">
        <v>0</v>
      </c>
      <c r="V164" s="2">
        <v>0</v>
      </c>
      <c r="W164" s="2"/>
      <c r="X164" s="2">
        <v>0</v>
      </c>
    </row>
    <row r="165" spans="1:25">
      <c r="A165" s="2">
        <v>0.70000000000000007</v>
      </c>
      <c r="B165" s="2">
        <v>6.2E-2</v>
      </c>
      <c r="C165" s="5">
        <f t="shared" si="28"/>
        <v>0.93799999999999994</v>
      </c>
      <c r="D165" s="2" t="s">
        <v>799</v>
      </c>
      <c r="E165" s="2">
        <v>413.67765030517972</v>
      </c>
      <c r="F165" s="2">
        <v>383.10238257651667</v>
      </c>
      <c r="G165" s="2">
        <v>171163.13503189312</v>
      </c>
      <c r="H165" s="2">
        <f t="shared" si="29"/>
        <v>33.936669878545217</v>
      </c>
      <c r="I165" s="2">
        <f t="shared" si="30"/>
        <v>412.97944297531893</v>
      </c>
      <c r="J165" s="2">
        <f t="shared" si="31"/>
        <v>414.37585763504052</v>
      </c>
      <c r="K165" s="2">
        <v>91.603411513859271</v>
      </c>
      <c r="L165" s="2">
        <v>9229.0746268656712</v>
      </c>
      <c r="M165" s="2">
        <v>839.67998833670504</v>
      </c>
      <c r="N165" s="2">
        <f t="shared" si="32"/>
        <v>89.063445119123202</v>
      </c>
      <c r="O165" s="2">
        <f t="shared" si="33"/>
        <v>94.14337790859534</v>
      </c>
      <c r="P165" s="2">
        <v>4577.2345415778254</v>
      </c>
      <c r="Q165" s="2">
        <v>23023894.381663114</v>
      </c>
      <c r="R165" s="2">
        <f t="shared" si="34"/>
        <v>2072818.3330499493</v>
      </c>
      <c r="S165" s="2">
        <f t="shared" si="35"/>
        <v>4404.6784034934444</v>
      </c>
      <c r="T165" s="2">
        <f t="shared" si="36"/>
        <v>4749.7906796622065</v>
      </c>
      <c r="U165" s="2">
        <v>0</v>
      </c>
      <c r="V165" s="2">
        <v>0</v>
      </c>
      <c r="W165" s="2"/>
      <c r="X165" s="2">
        <v>0</v>
      </c>
    </row>
    <row r="166" spans="1:25">
      <c r="A166" s="2">
        <v>0.75000000000000011</v>
      </c>
      <c r="B166" s="2">
        <v>2.4E-2</v>
      </c>
      <c r="C166" s="5">
        <f t="shared" si="28"/>
        <v>0.97599999999999998</v>
      </c>
      <c r="D166" s="2" t="s">
        <v>624</v>
      </c>
      <c r="E166" s="2">
        <v>413.02233267977442</v>
      </c>
      <c r="F166" s="2">
        <v>382.65456035875474</v>
      </c>
      <c r="G166" s="2">
        <v>170627.12103745656</v>
      </c>
      <c r="H166" s="2">
        <f t="shared" si="29"/>
        <v>39.673745214298833</v>
      </c>
      <c r="I166" s="2">
        <f t="shared" si="30"/>
        <v>412.26741187912421</v>
      </c>
      <c r="J166" s="2">
        <f t="shared" si="31"/>
        <v>413.77725348042463</v>
      </c>
      <c r="K166" s="2">
        <v>104.49795081967213</v>
      </c>
      <c r="L166" s="2">
        <v>11977.014344262296</v>
      </c>
      <c r="M166" s="2">
        <v>1059.3634454842309</v>
      </c>
      <c r="N166" s="2">
        <f t="shared" si="32"/>
        <v>101.64500475913323</v>
      </c>
      <c r="O166" s="2">
        <f t="shared" si="33"/>
        <v>107.35089688021102</v>
      </c>
      <c r="P166" s="2">
        <v>5222.2745901639346</v>
      </c>
      <c r="Q166" s="2">
        <v>29882381.508196723</v>
      </c>
      <c r="R166" s="2">
        <f t="shared" si="34"/>
        <v>2610229.6131248325</v>
      </c>
      <c r="S166" s="2">
        <f t="shared" si="35"/>
        <v>5028.6372323359174</v>
      </c>
      <c r="T166" s="2">
        <f t="shared" si="36"/>
        <v>5415.9119479919518</v>
      </c>
      <c r="U166" s="2">
        <v>0</v>
      </c>
      <c r="V166" s="2">
        <v>0</v>
      </c>
      <c r="W166" s="2"/>
      <c r="X166" s="2">
        <v>0</v>
      </c>
    </row>
    <row r="167" spans="1:25">
      <c r="A167" s="2">
        <v>0.80000000000000016</v>
      </c>
      <c r="B167" s="2">
        <v>1.2E-2</v>
      </c>
      <c r="C167" s="5">
        <f t="shared" si="28"/>
        <v>0.98799999999999999</v>
      </c>
      <c r="D167" s="2" t="s">
        <v>99</v>
      </c>
      <c r="E167" s="2">
        <v>413.23197734519584</v>
      </c>
      <c r="F167" s="2">
        <v>376.30738090674549</v>
      </c>
      <c r="G167" s="2">
        <v>170801.95114027048</v>
      </c>
      <c r="H167" s="2">
        <f t="shared" si="29"/>
        <v>41.284039650025079</v>
      </c>
      <c r="I167" s="2">
        <f t="shared" si="30"/>
        <v>412.46188840697852</v>
      </c>
      <c r="J167" s="2">
        <f t="shared" si="31"/>
        <v>414.00206628341317</v>
      </c>
      <c r="K167" s="2">
        <v>117.64372469635627</v>
      </c>
      <c r="L167" s="2">
        <v>15135.445344129555</v>
      </c>
      <c r="M167" s="2">
        <v>1298.0269686542788</v>
      </c>
      <c r="N167" s="2">
        <f t="shared" si="32"/>
        <v>114.48571886900817</v>
      </c>
      <c r="O167" s="2">
        <f t="shared" si="33"/>
        <v>120.80173052370438</v>
      </c>
      <c r="P167" s="2">
        <v>5877.3643724696358</v>
      </c>
      <c r="Q167" s="2">
        <v>37693854.92307692</v>
      </c>
      <c r="R167" s="2">
        <f t="shared" si="34"/>
        <v>3150442.9563015252</v>
      </c>
      <c r="S167" s="2">
        <f t="shared" si="35"/>
        <v>5664.6310112432402</v>
      </c>
      <c r="T167" s="2">
        <f t="shared" si="36"/>
        <v>6090.0977336960314</v>
      </c>
      <c r="U167" s="2">
        <v>0</v>
      </c>
      <c r="V167" s="2">
        <v>0</v>
      </c>
      <c r="W167" s="2"/>
      <c r="X167" s="2">
        <v>0</v>
      </c>
    </row>
    <row r="168" spans="1:25">
      <c r="A168" s="2">
        <v>0.8500000000000002</v>
      </c>
      <c r="B168" s="2">
        <v>0</v>
      </c>
      <c r="C168" s="5">
        <f t="shared" si="28"/>
        <v>1</v>
      </c>
      <c r="D168" s="2" t="s">
        <v>800</v>
      </c>
      <c r="E168" s="2">
        <v>412.77999595177135</v>
      </c>
      <c r="F168" s="2">
        <v>382.80763397314178</v>
      </c>
      <c r="G168" s="2">
        <v>170431.3622015492</v>
      </c>
      <c r="H168" s="2">
        <f t="shared" si="29"/>
        <v>44.037143604829907</v>
      </c>
      <c r="I168" s="2">
        <f t="shared" si="30"/>
        <v>411.98464397908589</v>
      </c>
      <c r="J168" s="2">
        <f t="shared" si="31"/>
        <v>413.57534792445682</v>
      </c>
      <c r="K168" s="2">
        <v>149.84</v>
      </c>
      <c r="L168" s="2">
        <v>24455.696</v>
      </c>
      <c r="M168" s="2">
        <v>2007.6857715430849</v>
      </c>
      <c r="N168" s="2">
        <f t="shared" si="32"/>
        <v>145.91247516622494</v>
      </c>
      <c r="O168" s="2">
        <f t="shared" si="33"/>
        <v>153.76752483377507</v>
      </c>
      <c r="P168" s="2">
        <v>7491.3779999999997</v>
      </c>
      <c r="Q168" s="2">
        <v>61119216.281999998</v>
      </c>
      <c r="R168" s="2">
        <f t="shared" si="34"/>
        <v>4998471.9431160018</v>
      </c>
      <c r="S168" s="2">
        <f t="shared" si="35"/>
        <v>7223.4189550538122</v>
      </c>
      <c r="T168" s="2">
        <f t="shared" si="36"/>
        <v>7759.3370449461872</v>
      </c>
      <c r="U168" s="2">
        <v>0</v>
      </c>
      <c r="V168" s="2">
        <v>0</v>
      </c>
      <c r="W168" s="2"/>
      <c r="X168" s="2">
        <v>0</v>
      </c>
    </row>
    <row r="169" spans="1:25">
      <c r="A169" s="2">
        <v>0.90000000000000024</v>
      </c>
      <c r="B169" s="2">
        <v>0</v>
      </c>
      <c r="C169" s="5">
        <f t="shared" si="28"/>
        <v>1</v>
      </c>
      <c r="D169" s="2" t="s">
        <v>801</v>
      </c>
      <c r="E169" s="2">
        <v>411.89710373370059</v>
      </c>
      <c r="F169" s="2">
        <v>379.81755257967927</v>
      </c>
      <c r="G169" s="2">
        <v>169707.65411882126</v>
      </c>
      <c r="H169" s="2">
        <f t="shared" si="29"/>
        <v>48.430054610362276</v>
      </c>
      <c r="I169" s="2">
        <f t="shared" si="30"/>
        <v>411.06302457171</v>
      </c>
      <c r="J169" s="2">
        <f t="shared" si="31"/>
        <v>412.73118289569118</v>
      </c>
      <c r="K169" s="2">
        <v>180.18600000000001</v>
      </c>
      <c r="L169" s="2">
        <v>35636.845999999998</v>
      </c>
      <c r="M169" s="2">
        <v>3176.2038116232416</v>
      </c>
      <c r="N169" s="2">
        <f t="shared" si="32"/>
        <v>175.24601931932284</v>
      </c>
      <c r="O169" s="2">
        <f t="shared" si="33"/>
        <v>185.12598068067717</v>
      </c>
      <c r="P169" s="2">
        <v>9009.2999999999993</v>
      </c>
      <c r="Q169" s="2">
        <v>89092115</v>
      </c>
      <c r="R169" s="2">
        <f t="shared" si="34"/>
        <v>7924628.5100000203</v>
      </c>
      <c r="S169" s="2">
        <f t="shared" si="35"/>
        <v>8671.9045293421259</v>
      </c>
      <c r="T169" s="2">
        <f t="shared" si="36"/>
        <v>9346.6954706578726</v>
      </c>
      <c r="U169" s="2">
        <v>0</v>
      </c>
      <c r="V169" s="2">
        <v>0</v>
      </c>
      <c r="W169" s="2"/>
      <c r="X169" s="2">
        <v>0</v>
      </c>
    </row>
    <row r="170" spans="1:25">
      <c r="A170" s="2">
        <v>0.95000000000000029</v>
      </c>
      <c r="B170" s="2">
        <v>0</v>
      </c>
      <c r="C170" s="5">
        <f t="shared" si="28"/>
        <v>1</v>
      </c>
      <c r="D170" s="2" t="s">
        <v>802</v>
      </c>
      <c r="E170" s="2">
        <v>411.81224657298816</v>
      </c>
      <c r="F170" s="2">
        <v>360.11813594174339</v>
      </c>
      <c r="G170" s="2">
        <v>169643.65510400411</v>
      </c>
      <c r="H170" s="2">
        <f t="shared" si="29"/>
        <v>54.328676512523089</v>
      </c>
      <c r="I170" s="2">
        <f t="shared" si="30"/>
        <v>410.92883241622638</v>
      </c>
      <c r="J170" s="2">
        <f t="shared" si="31"/>
        <v>412.69566072974993</v>
      </c>
      <c r="K170" s="2">
        <v>296.24200000000002</v>
      </c>
      <c r="L170" s="2">
        <v>96664.05</v>
      </c>
      <c r="M170" s="2">
        <v>8922.5725811623161</v>
      </c>
      <c r="N170" s="2">
        <f t="shared" si="32"/>
        <v>287.96227116050375</v>
      </c>
      <c r="O170" s="2">
        <f t="shared" si="33"/>
        <v>304.52172883949629</v>
      </c>
      <c r="P170" s="2">
        <v>14812.1</v>
      </c>
      <c r="Q170" s="2">
        <v>241660125</v>
      </c>
      <c r="R170" s="2">
        <f t="shared" si="34"/>
        <v>22261818.590000004</v>
      </c>
      <c r="S170" s="2">
        <f t="shared" si="35"/>
        <v>14246.603252280234</v>
      </c>
      <c r="T170" s="2">
        <f t="shared" si="36"/>
        <v>15377.596747719766</v>
      </c>
      <c r="U170" s="2">
        <v>0</v>
      </c>
      <c r="V170" s="2">
        <v>0</v>
      </c>
      <c r="W170" s="2"/>
      <c r="X170" s="2">
        <v>0</v>
      </c>
    </row>
    <row r="171" spans="1:25">
      <c r="A171" s="2">
        <v>1.0000000000000002</v>
      </c>
      <c r="B171" s="2">
        <v>0.81399999999999995</v>
      </c>
      <c r="C171" s="5">
        <f t="shared" si="28"/>
        <v>0.18600000000000005</v>
      </c>
      <c r="D171" s="2" t="s">
        <v>803</v>
      </c>
      <c r="E171" s="2">
        <v>410.56802583138733</v>
      </c>
      <c r="F171" s="2">
        <v>378.38226950658719</v>
      </c>
      <c r="G171" s="2">
        <v>168640.25994815782</v>
      </c>
      <c r="H171" s="2">
        <f t="shared" si="29"/>
        <v>74.156113075092435</v>
      </c>
      <c r="I171" s="2">
        <f t="shared" si="30"/>
        <v>409.5359222837231</v>
      </c>
      <c r="J171" s="2">
        <f t="shared" si="31"/>
        <v>411.60012937905157</v>
      </c>
      <c r="K171" s="2">
        <v>592.13978494623655</v>
      </c>
      <c r="L171" s="2">
        <v>407449.62365591398</v>
      </c>
      <c r="M171" s="2">
        <v>57437.708508648917</v>
      </c>
      <c r="N171" s="2">
        <f t="shared" si="32"/>
        <v>571.13251472819888</v>
      </c>
      <c r="O171" s="2">
        <f t="shared" si="33"/>
        <v>613.14705516427421</v>
      </c>
      <c r="P171" s="2">
        <v>29606.989247311827</v>
      </c>
      <c r="Q171" s="2">
        <v>1018624059.1397849</v>
      </c>
      <c r="R171" s="2">
        <f t="shared" si="34"/>
        <v>142050246.84934676</v>
      </c>
      <c r="S171" s="2">
        <f t="shared" si="35"/>
        <v>28178.520351626135</v>
      </c>
      <c r="T171" s="2">
        <f t="shared" si="36"/>
        <v>31035.458142997519</v>
      </c>
      <c r="U171" s="2">
        <v>0</v>
      </c>
      <c r="V171" s="2">
        <v>0</v>
      </c>
      <c r="W171" s="2"/>
      <c r="X171" s="2">
        <v>0</v>
      </c>
    </row>
    <row r="172" spans="1:25">
      <c r="K172" s="2"/>
      <c r="M172"/>
      <c r="N172"/>
      <c r="O172" s="2"/>
      <c r="P172" s="2"/>
      <c r="Q172"/>
      <c r="R172"/>
      <c r="T172" s="2"/>
    </row>
    <row r="173" spans="1:25">
      <c r="A173" s="2" t="s">
        <v>383</v>
      </c>
    </row>
    <row r="174" spans="1:25">
      <c r="A174" s="2" t="s">
        <v>10</v>
      </c>
      <c r="B174" s="2" t="s">
        <v>1</v>
      </c>
      <c r="C174" s="5" t="s">
        <v>2</v>
      </c>
      <c r="D174" s="2" t="s">
        <v>2</v>
      </c>
      <c r="E174" s="2" t="s">
        <v>35</v>
      </c>
      <c r="F174" s="2" t="s">
        <v>354</v>
      </c>
      <c r="G174" s="2" t="s">
        <v>36</v>
      </c>
      <c r="H174" s="2" t="s">
        <v>37</v>
      </c>
      <c r="K174" s="2" t="s">
        <v>4</v>
      </c>
      <c r="L174" s="2" t="s">
        <v>5</v>
      </c>
      <c r="M174" s="2" t="s">
        <v>6</v>
      </c>
      <c r="P174" s="2" t="s">
        <v>11</v>
      </c>
      <c r="Q174" s="2" t="s">
        <v>3</v>
      </c>
      <c r="R174" s="2" t="s">
        <v>355</v>
      </c>
      <c r="U174" s="2" t="s">
        <v>38</v>
      </c>
      <c r="V174" s="2" t="s">
        <v>39</v>
      </c>
      <c r="W174" s="2" t="s">
        <v>356</v>
      </c>
      <c r="X174" s="2"/>
    </row>
    <row r="175" spans="1:25">
      <c r="A175" s="2">
        <v>0</v>
      </c>
      <c r="B175" s="2">
        <v>1</v>
      </c>
      <c r="C175" s="5">
        <f>1-B175</f>
        <v>0</v>
      </c>
      <c r="D175" s="2" t="s">
        <v>79</v>
      </c>
      <c r="E175" s="2">
        <v>0</v>
      </c>
      <c r="F175" s="2">
        <v>1E+17</v>
      </c>
      <c r="G175" s="2">
        <v>0</v>
      </c>
      <c r="H175" s="2">
        <f t="shared" ref="H175" si="37">G175-E175*E175</f>
        <v>0</v>
      </c>
      <c r="I175" s="2">
        <f>E175-2.68*SQRT(H175)/SQRT(500)</f>
        <v>0</v>
      </c>
      <c r="J175" s="2">
        <f>E175+2.68*SQRT(H175)/SQRT(500)</f>
        <v>0</v>
      </c>
      <c r="K175" s="2">
        <v>700</v>
      </c>
      <c r="L175" s="2">
        <v>490000</v>
      </c>
      <c r="M175" s="2">
        <v>0</v>
      </c>
      <c r="N175" s="2">
        <f>K175-1.96*SQRT(M175)/SQRT(500)</f>
        <v>700</v>
      </c>
      <c r="O175" s="2">
        <f>K175+1.96*SQRT(M175)/SQRT(500)</f>
        <v>700</v>
      </c>
      <c r="P175" s="2">
        <v>35000</v>
      </c>
      <c r="Q175" s="2">
        <v>1225000000</v>
      </c>
      <c r="R175" s="2">
        <f t="shared" ref="R175" si="38">Q175-P175*P175</f>
        <v>0</v>
      </c>
      <c r="S175" s="2">
        <f>P175-2.68*SQRT(R175)/SQRT(500)</f>
        <v>35000</v>
      </c>
      <c r="T175" s="2">
        <f>P175+2.68*SQRT(R175)/SQRT(500)</f>
        <v>35000</v>
      </c>
      <c r="U175" s="2">
        <v>0</v>
      </c>
      <c r="V175" s="2">
        <v>0</v>
      </c>
      <c r="W175" s="2">
        <f t="shared" ref="W175" si="39">V175-U175*U175</f>
        <v>0</v>
      </c>
      <c r="X175" s="2">
        <f t="shared" ref="X175" si="40">U175-2.68*SQRT(W175)/SQRT(500)</f>
        <v>0</v>
      </c>
      <c r="Y175" s="2">
        <f t="shared" ref="Y175" si="41">U175+2.68*SQRT(W175)/SQRT(500)</f>
        <v>0</v>
      </c>
    </row>
    <row r="176" spans="1:25">
      <c r="A176" s="2">
        <v>0.05</v>
      </c>
      <c r="B176" s="2">
        <v>0.17799999999999999</v>
      </c>
      <c r="C176" s="5">
        <f t="shared" ref="C176:C195" si="42">1-B176</f>
        <v>0.82200000000000006</v>
      </c>
      <c r="D176" s="2" t="s">
        <v>835</v>
      </c>
      <c r="E176" s="2">
        <v>415.5938228529518</v>
      </c>
      <c r="F176" s="2">
        <v>384.74281691256738</v>
      </c>
      <c r="G176" s="2">
        <v>172737.46667972443</v>
      </c>
      <c r="H176" s="2">
        <f t="shared" ref="H176:H195" si="43">G176-E176*E176</f>
        <v>19.241086193738738</v>
      </c>
      <c r="I176" s="2">
        <f t="shared" ref="I176:I195" si="44">E176-2.68*SQRT(H176)/SQRT(500)</f>
        <v>415.06809064454546</v>
      </c>
      <c r="J176" s="2">
        <f t="shared" ref="J176:J195" si="45">E176+2.68*SQRT(H176)/SQRT(500)</f>
        <v>416.11955506135814</v>
      </c>
      <c r="K176" s="2">
        <v>347.08515815085156</v>
      </c>
      <c r="L176" s="2">
        <v>192316.31143552312</v>
      </c>
      <c r="M176" s="2">
        <f t="shared" ref="M176:M177" si="46">L176-K176*K176</f>
        <v>71848.204426921482</v>
      </c>
      <c r="N176" s="2">
        <f>K176-2.68*SQRT(M176)/SQRT(500)</f>
        <v>314.95907704916965</v>
      </c>
      <c r="O176" s="2">
        <f>K176+2.68*SQRT(M176)/SQRT(500)</f>
        <v>379.21123925253346</v>
      </c>
      <c r="P176" s="2">
        <v>14013.29197080292</v>
      </c>
      <c r="Q176" s="2">
        <v>307884179.64233577</v>
      </c>
      <c r="R176" s="2">
        <f t="shared" ref="R176:R195" si="47">Q176-P176*P176</f>
        <v>111511827.78336617</v>
      </c>
      <c r="S176" s="2">
        <f t="shared" ref="S176:S195" si="48">P176-2.68*SQRT(R176)/SQRT(500)</f>
        <v>12747.65177558846</v>
      </c>
      <c r="T176" s="2">
        <f t="shared" ref="T176:T195" si="49">P176+2.68*SQRT(R176)/SQRT(500)</f>
        <v>15278.932166017381</v>
      </c>
      <c r="U176" s="2">
        <v>5.6569343065693429</v>
      </c>
      <c r="V176" s="2">
        <v>55.097323600973233</v>
      </c>
      <c r="W176" s="2">
        <f t="shared" ref="W176:W194" si="50">V176-U176*U176</f>
        <v>23.096417852132063</v>
      </c>
      <c r="X176" s="2">
        <f t="shared" ref="X176:X194" si="51">U176-2.68*SQRT(W176)/SQRT(500)</f>
        <v>5.0809348072967246</v>
      </c>
      <c r="Y176" s="2">
        <f t="shared" ref="Y176:Y194" si="52">U176+2.68*SQRT(W176)/SQRT(500)</f>
        <v>6.2329338058419612</v>
      </c>
    </row>
    <row r="177" spans="1:25">
      <c r="A177" s="2">
        <v>0.1</v>
      </c>
      <c r="B177" s="2">
        <v>0.122</v>
      </c>
      <c r="C177" s="5">
        <f t="shared" si="42"/>
        <v>0.878</v>
      </c>
      <c r="D177" s="2" t="s">
        <v>836</v>
      </c>
      <c r="E177" s="2">
        <v>415.2876369951361</v>
      </c>
      <c r="F177" s="2">
        <v>390.48863509625789</v>
      </c>
      <c r="G177" s="2">
        <v>172487.0286444283</v>
      </c>
      <c r="H177" s="2">
        <f t="shared" si="43"/>
        <v>23.207203424361069</v>
      </c>
      <c r="I177" s="2">
        <f t="shared" si="44"/>
        <v>414.71025771273133</v>
      </c>
      <c r="J177" s="2">
        <f t="shared" si="45"/>
        <v>415.86501627754086</v>
      </c>
      <c r="K177" s="2">
        <v>348.41913439635533</v>
      </c>
      <c r="L177" s="2">
        <v>189131.75854214124</v>
      </c>
      <c r="M177" s="2">
        <f t="shared" si="46"/>
        <v>67735.865328635715</v>
      </c>
      <c r="N177" s="2">
        <f t="shared" ref="N177:N195" si="53">K177-2.68*SQRT(M177)/SQRT(500)</f>
        <v>317.2259915878343</v>
      </c>
      <c r="O177" s="2">
        <f t="shared" ref="O177:O195" si="54">K177+2.68*SQRT(M177)/SQRT(500)</f>
        <v>379.61227720487636</v>
      </c>
      <c r="P177" s="2">
        <v>14108.592255125284</v>
      </c>
      <c r="Q177" s="2">
        <v>304879956.57403189</v>
      </c>
      <c r="R177" s="2">
        <f t="shared" si="47"/>
        <v>105827581.15265074</v>
      </c>
      <c r="S177" s="2">
        <f t="shared" si="48"/>
        <v>12875.631575402855</v>
      </c>
      <c r="T177" s="2">
        <f t="shared" si="49"/>
        <v>15341.552934847714</v>
      </c>
      <c r="U177" s="2">
        <v>5.261958997722096</v>
      </c>
      <c r="V177" s="2">
        <v>46.760820045558084</v>
      </c>
      <c r="W177" s="2">
        <f t="shared" si="50"/>
        <v>19.072607551849561</v>
      </c>
      <c r="X177" s="2">
        <f t="shared" si="51"/>
        <v>4.7385335560775301</v>
      </c>
      <c r="Y177" s="2">
        <f t="shared" si="52"/>
        <v>5.7853844393666618</v>
      </c>
    </row>
    <row r="178" spans="1:25">
      <c r="A178" s="2">
        <v>0.15</v>
      </c>
      <c r="B178" s="2">
        <v>8.2000000000000003E-2</v>
      </c>
      <c r="C178" s="5">
        <f t="shared" si="42"/>
        <v>0.91800000000000004</v>
      </c>
      <c r="D178" s="2" t="s">
        <v>837</v>
      </c>
      <c r="E178" s="2">
        <v>415.35018678886087</v>
      </c>
      <c r="F178" s="2">
        <v>379.20112069792691</v>
      </c>
      <c r="G178" s="2">
        <v>172536.624454406</v>
      </c>
      <c r="H178" s="2">
        <f t="shared" si="43"/>
        <v>20.84678886437905</v>
      </c>
      <c r="I178" s="2">
        <f t="shared" si="44"/>
        <v>414.80295744692182</v>
      </c>
      <c r="J178" s="2">
        <f t="shared" si="45"/>
        <v>415.89741613079991</v>
      </c>
      <c r="K178" s="2">
        <v>318.03050108932462</v>
      </c>
      <c r="L178" s="2">
        <v>162731.45533769063</v>
      </c>
      <c r="M178" s="2">
        <f t="shared" ref="M178:M195" si="55">L178-K178*K178</f>
        <v>61588.055714563714</v>
      </c>
      <c r="N178" s="2">
        <f t="shared" si="53"/>
        <v>288.28659242337142</v>
      </c>
      <c r="O178" s="2">
        <f t="shared" si="54"/>
        <v>347.77440975527782</v>
      </c>
      <c r="P178" s="2">
        <v>12929.424836601307</v>
      </c>
      <c r="Q178" s="2">
        <v>263529454.61873639</v>
      </c>
      <c r="R178" s="2">
        <f t="shared" si="47"/>
        <v>96359428.013413638</v>
      </c>
      <c r="S178" s="2">
        <f t="shared" si="48"/>
        <v>11752.911380865638</v>
      </c>
      <c r="T178" s="2">
        <f t="shared" si="49"/>
        <v>14105.938292336976</v>
      </c>
      <c r="U178" s="2">
        <v>4.4008714596949892</v>
      </c>
      <c r="V178" s="2">
        <v>34.143790849673202</v>
      </c>
      <c r="W178" s="2">
        <f t="shared" si="50"/>
        <v>14.776121244915299</v>
      </c>
      <c r="X178" s="2">
        <f t="shared" si="51"/>
        <v>3.9401589392888696</v>
      </c>
      <c r="Y178" s="2">
        <f t="shared" si="52"/>
        <v>4.8615839801011091</v>
      </c>
    </row>
    <row r="179" spans="1:25">
      <c r="A179" s="2">
        <v>0.19999999999999998</v>
      </c>
      <c r="B179" s="2">
        <v>4.8000000000000001E-2</v>
      </c>
      <c r="C179" s="5">
        <f t="shared" si="42"/>
        <v>0.95199999999999996</v>
      </c>
      <c r="D179" s="2" t="s">
        <v>838</v>
      </c>
      <c r="E179" s="2">
        <v>415.19229336348741</v>
      </c>
      <c r="F179" s="2">
        <v>393.56281541529864</v>
      </c>
      <c r="G179" s="2">
        <v>172406.45034838642</v>
      </c>
      <c r="H179" s="2">
        <f t="shared" si="43"/>
        <v>21.80987995423493</v>
      </c>
      <c r="I179" s="2">
        <f t="shared" si="44"/>
        <v>414.63256614102403</v>
      </c>
      <c r="J179" s="2">
        <f t="shared" si="45"/>
        <v>415.75202058595079</v>
      </c>
      <c r="K179" s="2">
        <v>298.09663865546219</v>
      </c>
      <c r="L179" s="2">
        <v>145006.15966386555</v>
      </c>
      <c r="M179" s="2">
        <f t="shared" si="55"/>
        <v>56144.553686180356</v>
      </c>
      <c r="N179" s="2">
        <f t="shared" si="53"/>
        <v>269.69760196772847</v>
      </c>
      <c r="O179" s="2">
        <f t="shared" si="54"/>
        <v>326.4956753431959</v>
      </c>
      <c r="P179" s="2">
        <v>12216.128151260504</v>
      </c>
      <c r="Q179" s="2">
        <v>237870228.56512606</v>
      </c>
      <c r="R179" s="2">
        <f t="shared" si="47"/>
        <v>88636441.557106704</v>
      </c>
      <c r="S179" s="2">
        <f t="shared" si="48"/>
        <v>11087.746675127753</v>
      </c>
      <c r="T179" s="2">
        <f t="shared" si="49"/>
        <v>13344.509627393254</v>
      </c>
      <c r="U179" s="2">
        <v>3.7394957983193278</v>
      </c>
      <c r="V179" s="2">
        <v>25.69747899159664</v>
      </c>
      <c r="W179" s="2">
        <f t="shared" si="50"/>
        <v>11.713650165948733</v>
      </c>
      <c r="X179" s="2">
        <f t="shared" si="51"/>
        <v>3.3292955522152812</v>
      </c>
      <c r="Y179" s="2">
        <f t="shared" si="52"/>
        <v>4.1496960444233739</v>
      </c>
    </row>
    <row r="180" spans="1:25">
      <c r="A180" s="2">
        <v>0.24999999999999997</v>
      </c>
      <c r="B180" s="2">
        <v>2.8000000000000001E-2</v>
      </c>
      <c r="C180" s="5">
        <f t="shared" si="42"/>
        <v>0.97199999999999998</v>
      </c>
      <c r="D180" s="2" t="s">
        <v>839</v>
      </c>
      <c r="E180" s="2">
        <v>414.98996015076568</v>
      </c>
      <c r="F180" s="2">
        <v>382.92843741469795</v>
      </c>
      <c r="G180" s="2">
        <v>172239.43700614368</v>
      </c>
      <c r="H180" s="2">
        <f t="shared" si="43"/>
        <v>22.769980209588539</v>
      </c>
      <c r="I180" s="2">
        <f t="shared" si="44"/>
        <v>414.41804563642398</v>
      </c>
      <c r="J180" s="2">
        <f t="shared" si="45"/>
        <v>415.56187466510738</v>
      </c>
      <c r="K180" s="2">
        <v>253.57818930041151</v>
      </c>
      <c r="L180" s="2">
        <v>108721.36419753087</v>
      </c>
      <c r="M180" s="2">
        <f t="shared" si="55"/>
        <v>44419.466108655535</v>
      </c>
      <c r="N180" s="2">
        <f t="shared" si="53"/>
        <v>228.31800824885104</v>
      </c>
      <c r="O180" s="2">
        <f t="shared" si="54"/>
        <v>278.838370351972</v>
      </c>
      <c r="P180" s="2">
        <v>10507.981481481482</v>
      </c>
      <c r="Q180" s="2">
        <v>181208532.89917696</v>
      </c>
      <c r="R180" s="2">
        <f t="shared" si="47"/>
        <v>70790858.084019199</v>
      </c>
      <c r="S180" s="2">
        <f t="shared" si="48"/>
        <v>9499.5686105772475</v>
      </c>
      <c r="T180" s="2">
        <f t="shared" si="49"/>
        <v>11516.394352385716</v>
      </c>
      <c r="U180" s="2">
        <v>2.7901234567901234</v>
      </c>
      <c r="V180" s="2">
        <v>15.481481481481481</v>
      </c>
      <c r="W180" s="2">
        <f t="shared" si="50"/>
        <v>7.6966925773510129</v>
      </c>
      <c r="X180" s="2">
        <f t="shared" si="51"/>
        <v>2.4576156380322303</v>
      </c>
      <c r="Y180" s="2">
        <f t="shared" si="52"/>
        <v>3.1226312755480166</v>
      </c>
    </row>
    <row r="181" spans="1:25">
      <c r="A181" s="2">
        <v>0.3</v>
      </c>
      <c r="B181" s="2">
        <v>1.4E-2</v>
      </c>
      <c r="C181" s="5">
        <f t="shared" si="42"/>
        <v>0.98599999999999999</v>
      </c>
      <c r="D181" s="2" t="s">
        <v>840</v>
      </c>
      <c r="E181" s="2">
        <v>415.19633946477967</v>
      </c>
      <c r="F181" s="2">
        <v>384.91153342842489</v>
      </c>
      <c r="G181" s="2">
        <v>172412.45442183467</v>
      </c>
      <c r="H181" s="2">
        <f t="shared" si="43"/>
        <v>24.454116882116068</v>
      </c>
      <c r="I181" s="2">
        <f t="shared" si="44"/>
        <v>414.60365194324049</v>
      </c>
      <c r="J181" s="2">
        <f t="shared" si="45"/>
        <v>415.78902698631885</v>
      </c>
      <c r="K181" s="2">
        <v>221.0446247464503</v>
      </c>
      <c r="L181" s="2">
        <v>89541.916835699798</v>
      </c>
      <c r="M181" s="2">
        <f t="shared" si="55"/>
        <v>40681.190706400768</v>
      </c>
      <c r="N181" s="2">
        <f t="shared" si="53"/>
        <v>196.87073039201692</v>
      </c>
      <c r="O181" s="2">
        <f t="shared" si="54"/>
        <v>245.21851910088367</v>
      </c>
      <c r="P181" s="2">
        <v>9256.1095334685597</v>
      </c>
      <c r="Q181" s="2">
        <v>150632049.35091278</v>
      </c>
      <c r="R181" s="2">
        <f t="shared" si="47"/>
        <v>64956485.655345216</v>
      </c>
      <c r="S181" s="2">
        <f t="shared" si="48"/>
        <v>8290.1452871623605</v>
      </c>
      <c r="T181" s="2">
        <f t="shared" si="49"/>
        <v>10222.073779774759</v>
      </c>
      <c r="U181" s="2">
        <v>2.1338742393509129</v>
      </c>
      <c r="V181" s="2">
        <v>10.531440162271805</v>
      </c>
      <c r="W181" s="2">
        <f t="shared" si="50"/>
        <v>5.9780208929063674</v>
      </c>
      <c r="X181" s="2">
        <f t="shared" si="51"/>
        <v>1.8408331594279415</v>
      </c>
      <c r="Y181" s="2">
        <f t="shared" si="52"/>
        <v>2.4269153192738844</v>
      </c>
    </row>
    <row r="182" spans="1:25">
      <c r="A182" s="2">
        <v>0.35</v>
      </c>
      <c r="B182" s="2">
        <v>4.0000000000000001E-3</v>
      </c>
      <c r="C182" s="5">
        <f t="shared" si="42"/>
        <v>0.996</v>
      </c>
      <c r="D182" s="2" t="s">
        <v>841</v>
      </c>
      <c r="E182" s="2">
        <v>415.27992725760436</v>
      </c>
      <c r="F182" s="2">
        <v>387.27228375042085</v>
      </c>
      <c r="G182" s="2">
        <v>172480.1593189367</v>
      </c>
      <c r="H182" s="2">
        <f t="shared" si="43"/>
        <v>22.741335855534999</v>
      </c>
      <c r="I182" s="2">
        <f t="shared" si="44"/>
        <v>414.70837258716801</v>
      </c>
      <c r="J182" s="2">
        <f t="shared" si="45"/>
        <v>415.8514819280407</v>
      </c>
      <c r="K182" s="2">
        <v>199.71084337349399</v>
      </c>
      <c r="L182" s="2">
        <v>70533.393574297195</v>
      </c>
      <c r="M182" s="2">
        <f t="shared" si="55"/>
        <v>30648.972613344951</v>
      </c>
      <c r="N182" s="2">
        <f t="shared" si="53"/>
        <v>178.72831822049636</v>
      </c>
      <c r="O182" s="2">
        <f t="shared" si="54"/>
        <v>220.69336852649161</v>
      </c>
      <c r="P182" s="2">
        <v>8462.5020080321283</v>
      </c>
      <c r="Q182" s="2">
        <v>120624218.34136546</v>
      </c>
      <c r="R182" s="2">
        <f t="shared" si="47"/>
        <v>49010278.105417654</v>
      </c>
      <c r="S182" s="2">
        <f t="shared" si="48"/>
        <v>7623.44131718271</v>
      </c>
      <c r="T182" s="2">
        <f t="shared" si="49"/>
        <v>9301.5626988815475</v>
      </c>
      <c r="U182" s="2">
        <v>1.642570281124498</v>
      </c>
      <c r="V182" s="2">
        <v>6.2449799196787152</v>
      </c>
      <c r="W182" s="2">
        <f t="shared" si="50"/>
        <v>3.5469427912453031</v>
      </c>
      <c r="X182" s="2">
        <f t="shared" si="51"/>
        <v>1.4168467249597048</v>
      </c>
      <c r="Y182" s="2">
        <f t="shared" si="52"/>
        <v>1.8682938372892912</v>
      </c>
    </row>
    <row r="183" spans="1:25">
      <c r="A183" s="2">
        <v>0.39999999999999997</v>
      </c>
      <c r="B183" s="2">
        <v>8.0000000000000002E-3</v>
      </c>
      <c r="C183" s="5">
        <f t="shared" si="42"/>
        <v>0.99199999999999999</v>
      </c>
      <c r="D183" s="2" t="s">
        <v>842</v>
      </c>
      <c r="E183" s="2">
        <v>414.87192263225552</v>
      </c>
      <c r="F183" s="2">
        <v>391.47146434868307</v>
      </c>
      <c r="G183" s="2">
        <v>172143.73827714982</v>
      </c>
      <c r="H183" s="2">
        <f t="shared" si="43"/>
        <v>25.026088565617101</v>
      </c>
      <c r="I183" s="2">
        <f t="shared" si="44"/>
        <v>414.27234381589574</v>
      </c>
      <c r="J183" s="2">
        <f t="shared" si="45"/>
        <v>415.4715014486153</v>
      </c>
      <c r="K183" s="2">
        <v>170.5241935483871</v>
      </c>
      <c r="L183" s="2">
        <v>51803.197580645159</v>
      </c>
      <c r="M183" s="2">
        <f t="shared" si="55"/>
        <v>22724.696995317372</v>
      </c>
      <c r="N183" s="2">
        <f t="shared" si="53"/>
        <v>152.45666113805683</v>
      </c>
      <c r="O183" s="2">
        <f t="shared" si="54"/>
        <v>188.59172595871738</v>
      </c>
      <c r="P183" s="2">
        <v>7347.7943548387093</v>
      </c>
      <c r="Q183" s="2">
        <v>90532922.661290318</v>
      </c>
      <c r="R183" s="2">
        <f t="shared" si="47"/>
        <v>36542840.780290715</v>
      </c>
      <c r="S183" s="2">
        <f t="shared" si="48"/>
        <v>6623.2734101858168</v>
      </c>
      <c r="T183" s="2">
        <f t="shared" si="49"/>
        <v>8072.3152994916018</v>
      </c>
      <c r="U183" s="2">
        <v>1.1693548387096775</v>
      </c>
      <c r="V183" s="2">
        <v>3.600806451612903</v>
      </c>
      <c r="W183" s="2">
        <f t="shared" si="50"/>
        <v>2.2334157127991672</v>
      </c>
      <c r="X183" s="2">
        <f t="shared" si="51"/>
        <v>0.99023875894234481</v>
      </c>
      <c r="Y183" s="2">
        <f t="shared" si="52"/>
        <v>1.3484709184770103</v>
      </c>
    </row>
    <row r="184" spans="1:25">
      <c r="A184" s="2">
        <v>0.44999999999999996</v>
      </c>
      <c r="B184" s="2">
        <v>2E-3</v>
      </c>
      <c r="C184" s="5">
        <f t="shared" si="42"/>
        <v>0.998</v>
      </c>
      <c r="D184" s="2" t="s">
        <v>843</v>
      </c>
      <c r="E184" s="2">
        <v>414.77022914757902</v>
      </c>
      <c r="F184" s="2">
        <v>391.34286842066882</v>
      </c>
      <c r="G184" s="2">
        <v>172060.50094200563</v>
      </c>
      <c r="H184" s="2">
        <f t="shared" si="43"/>
        <v>26.15795487043215</v>
      </c>
      <c r="I184" s="2">
        <f t="shared" si="44"/>
        <v>414.15724155380343</v>
      </c>
      <c r="J184" s="2">
        <f t="shared" si="45"/>
        <v>415.3832167413546</v>
      </c>
      <c r="K184" s="2">
        <v>157.13026052104209</v>
      </c>
      <c r="L184" s="2">
        <v>47416.785571142282</v>
      </c>
      <c r="M184" s="2">
        <f t="shared" si="55"/>
        <v>22726.866799731724</v>
      </c>
      <c r="N184" s="2">
        <f t="shared" si="53"/>
        <v>139.06186556728966</v>
      </c>
      <c r="O184" s="2">
        <f t="shared" si="54"/>
        <v>175.19865547479452</v>
      </c>
      <c r="P184" s="2">
        <v>6884.4929859719441</v>
      </c>
      <c r="Q184" s="2">
        <v>84811285.482965931</v>
      </c>
      <c r="R184" s="2">
        <f t="shared" si="47"/>
        <v>37415041.809069037</v>
      </c>
      <c r="S184" s="2">
        <f t="shared" si="48"/>
        <v>6151.3766291915799</v>
      </c>
      <c r="T184" s="2">
        <f t="shared" si="49"/>
        <v>7617.6093427523083</v>
      </c>
      <c r="U184" s="2">
        <v>0.88577154308617234</v>
      </c>
      <c r="V184" s="2">
        <v>2.5010020040080159</v>
      </c>
      <c r="W184" s="2">
        <f t="shared" si="50"/>
        <v>1.716410777466757</v>
      </c>
      <c r="X184" s="2">
        <f t="shared" si="51"/>
        <v>0.72874957794704132</v>
      </c>
      <c r="Y184" s="2">
        <f t="shared" si="52"/>
        <v>1.0427935082253033</v>
      </c>
    </row>
    <row r="185" spans="1:25">
      <c r="A185" s="2">
        <v>0.49999999999999994</v>
      </c>
      <c r="B185" s="2">
        <v>0</v>
      </c>
      <c r="C185" s="5">
        <f t="shared" si="42"/>
        <v>1</v>
      </c>
      <c r="D185" s="2" t="s">
        <v>844</v>
      </c>
      <c r="E185" s="2">
        <v>415.0582203016159</v>
      </c>
      <c r="F185" s="2">
        <v>391.27147576633888</v>
      </c>
      <c r="G185" s="2">
        <v>172295.15819670405</v>
      </c>
      <c r="H185" s="2">
        <f t="shared" si="43"/>
        <v>21.831956759328023</v>
      </c>
      <c r="I185" s="2">
        <f t="shared" si="44"/>
        <v>414.49820986202002</v>
      </c>
      <c r="J185" s="2">
        <f t="shared" si="45"/>
        <v>415.61823074121179</v>
      </c>
      <c r="K185" s="2">
        <v>137.59</v>
      </c>
      <c r="L185" s="2">
        <v>33509.254000000001</v>
      </c>
      <c r="M185" s="2">
        <f t="shared" si="55"/>
        <v>14578.245899999998</v>
      </c>
      <c r="N185" s="2">
        <f t="shared" si="53"/>
        <v>123.11887057951868</v>
      </c>
      <c r="O185" s="2">
        <f t="shared" si="54"/>
        <v>152.06112942048131</v>
      </c>
      <c r="P185" s="2">
        <v>6151.1719999999996</v>
      </c>
      <c r="Q185" s="2">
        <v>62022945.876000002</v>
      </c>
      <c r="R185" s="2">
        <f t="shared" si="47"/>
        <v>24186028.902416006</v>
      </c>
      <c r="S185" s="2">
        <f t="shared" si="48"/>
        <v>5561.7422179415889</v>
      </c>
      <c r="T185" s="2">
        <f t="shared" si="49"/>
        <v>6740.6017820584102</v>
      </c>
      <c r="U185" s="2">
        <v>0.59</v>
      </c>
      <c r="V185" s="2">
        <v>1.234</v>
      </c>
      <c r="W185" s="2">
        <f t="shared" si="50"/>
        <v>0.88590000000000002</v>
      </c>
      <c r="X185" s="2">
        <f t="shared" si="51"/>
        <v>0.47719141734779214</v>
      </c>
      <c r="Y185" s="2">
        <f t="shared" si="52"/>
        <v>0.7028085826522078</v>
      </c>
    </row>
    <row r="186" spans="1:25">
      <c r="A186" s="2">
        <v>0.54999999999999993</v>
      </c>
      <c r="B186" s="2">
        <v>0</v>
      </c>
      <c r="C186" s="5">
        <f t="shared" si="42"/>
        <v>1</v>
      </c>
      <c r="D186" s="2" t="s">
        <v>845</v>
      </c>
      <c r="E186" s="2">
        <v>414.74085001844907</v>
      </c>
      <c r="F186" s="2">
        <v>386.45731337520107</v>
      </c>
      <c r="G186" s="2">
        <v>172038.23147845577</v>
      </c>
      <c r="H186" s="2">
        <f t="shared" si="43"/>
        <v>28.258804430108285</v>
      </c>
      <c r="I186" s="2">
        <f t="shared" si="44"/>
        <v>414.10372202983325</v>
      </c>
      <c r="J186" s="2">
        <f t="shared" si="45"/>
        <v>415.37797800706488</v>
      </c>
      <c r="K186" s="2">
        <v>133.66800000000001</v>
      </c>
      <c r="L186" s="2">
        <v>31587.46</v>
      </c>
      <c r="M186" s="2">
        <f t="shared" si="55"/>
        <v>13720.325775999998</v>
      </c>
      <c r="N186" s="2">
        <f t="shared" si="53"/>
        <v>119.62913481412815</v>
      </c>
      <c r="O186" s="2">
        <f t="shared" si="54"/>
        <v>147.70686518587186</v>
      </c>
      <c r="P186" s="2">
        <v>6082.4620000000004</v>
      </c>
      <c r="Q186" s="2">
        <v>60152483.729999997</v>
      </c>
      <c r="R186" s="2">
        <f t="shared" si="47"/>
        <v>23156139.748555988</v>
      </c>
      <c r="S186" s="2">
        <f t="shared" si="48"/>
        <v>5505.7182819934169</v>
      </c>
      <c r="T186" s="2">
        <f t="shared" si="49"/>
        <v>6659.205718006584</v>
      </c>
      <c r="U186" s="2">
        <v>0.442</v>
      </c>
      <c r="V186" s="2">
        <v>0.83</v>
      </c>
      <c r="W186" s="2">
        <f t="shared" si="50"/>
        <v>0.63463599999999998</v>
      </c>
      <c r="X186" s="2">
        <f t="shared" si="51"/>
        <v>0.34652005858401458</v>
      </c>
      <c r="Y186" s="2">
        <f t="shared" si="52"/>
        <v>0.53747994141598543</v>
      </c>
    </row>
    <row r="187" spans="1:25">
      <c r="A187" s="2">
        <v>0.6</v>
      </c>
      <c r="B187" s="2">
        <v>0</v>
      </c>
      <c r="C187" s="5">
        <f t="shared" si="42"/>
        <v>1</v>
      </c>
      <c r="D187" s="2" t="s">
        <v>100</v>
      </c>
      <c r="E187" s="2">
        <v>414.75347972571393</v>
      </c>
      <c r="F187" s="2">
        <v>386.74887808979605</v>
      </c>
      <c r="G187" s="2">
        <v>172046.14079991047</v>
      </c>
      <c r="H187" s="2">
        <f t="shared" si="43"/>
        <v>25.69185532227857</v>
      </c>
      <c r="I187" s="2">
        <f t="shared" si="44"/>
        <v>414.1459779863473</v>
      </c>
      <c r="J187" s="2">
        <f t="shared" si="45"/>
        <v>415.36098146508056</v>
      </c>
      <c r="K187" s="2">
        <v>119.56399999999999</v>
      </c>
      <c r="L187" s="2">
        <v>23709.14</v>
      </c>
      <c r="M187" s="2">
        <f t="shared" si="55"/>
        <v>9413.5899040000004</v>
      </c>
      <c r="N187" s="2">
        <f t="shared" si="53"/>
        <v>107.93540007339752</v>
      </c>
      <c r="O187" s="2">
        <f t="shared" si="54"/>
        <v>131.19259992660247</v>
      </c>
      <c r="P187" s="2">
        <v>5569.89</v>
      </c>
      <c r="Q187" s="2">
        <v>47113740.794</v>
      </c>
      <c r="R187" s="2">
        <f t="shared" si="47"/>
        <v>16090066.181899995</v>
      </c>
      <c r="S187" s="2">
        <f t="shared" si="48"/>
        <v>5089.1295786987484</v>
      </c>
      <c r="T187" s="2">
        <f t="shared" si="49"/>
        <v>6050.6504213012522</v>
      </c>
      <c r="U187" s="2">
        <v>0.26400000000000001</v>
      </c>
      <c r="V187" s="2">
        <v>0.39200000000000002</v>
      </c>
      <c r="W187" s="2">
        <f t="shared" si="50"/>
        <v>0.32230400000000003</v>
      </c>
      <c r="X187" s="2">
        <f t="shared" si="51"/>
        <v>0.19595712749155869</v>
      </c>
      <c r="Y187" s="2">
        <f t="shared" si="52"/>
        <v>0.33204287250844133</v>
      </c>
    </row>
    <row r="188" spans="1:25">
      <c r="A188" s="2">
        <v>0.65</v>
      </c>
      <c r="B188" s="2">
        <v>0</v>
      </c>
      <c r="C188" s="5">
        <f t="shared" si="42"/>
        <v>1</v>
      </c>
      <c r="D188" s="2" t="s">
        <v>846</v>
      </c>
      <c r="E188" s="2">
        <v>413.90017537993072</v>
      </c>
      <c r="F188" s="2">
        <v>375.86199231666768</v>
      </c>
      <c r="G188" s="2">
        <v>171347.82982289317</v>
      </c>
      <c r="H188" s="2">
        <f t="shared" si="43"/>
        <v>34.474643355759326</v>
      </c>
      <c r="I188" s="2">
        <f t="shared" si="44"/>
        <v>413.19645572205775</v>
      </c>
      <c r="J188" s="2">
        <f t="shared" si="45"/>
        <v>414.60389503780368</v>
      </c>
      <c r="K188" s="2">
        <v>107.962</v>
      </c>
      <c r="L188" s="2">
        <v>17368.977999999999</v>
      </c>
      <c r="M188" s="2">
        <f t="shared" si="55"/>
        <v>5713.1845559999983</v>
      </c>
      <c r="N188" s="2">
        <f t="shared" si="53"/>
        <v>98.902819379765702</v>
      </c>
      <c r="O188" s="2">
        <f t="shared" si="54"/>
        <v>117.0211806202343</v>
      </c>
      <c r="P188" s="2">
        <v>5176.5619999999999</v>
      </c>
      <c r="Q188" s="2">
        <v>36984699.986000001</v>
      </c>
      <c r="R188" s="2">
        <f t="shared" si="47"/>
        <v>10187905.846156001</v>
      </c>
      <c r="S188" s="2">
        <f t="shared" si="48"/>
        <v>4794.0084352553204</v>
      </c>
      <c r="T188" s="2">
        <f t="shared" si="49"/>
        <v>5559.1155647446794</v>
      </c>
      <c r="U188" s="2">
        <v>0.13</v>
      </c>
      <c r="V188" s="2">
        <v>0.158</v>
      </c>
      <c r="W188" s="2">
        <f t="shared" si="50"/>
        <v>0.1411</v>
      </c>
      <c r="X188" s="2">
        <f t="shared" si="51"/>
        <v>8.4979190589239736E-2</v>
      </c>
      <c r="Y188" s="2">
        <f t="shared" si="52"/>
        <v>0.17502080941076026</v>
      </c>
    </row>
    <row r="189" spans="1:25">
      <c r="A189" s="2">
        <v>0.70000000000000007</v>
      </c>
      <c r="B189" s="2">
        <v>0</v>
      </c>
      <c r="C189" s="5">
        <f t="shared" si="42"/>
        <v>1</v>
      </c>
      <c r="D189" s="2" t="s">
        <v>847</v>
      </c>
      <c r="E189" s="2">
        <v>414.0478431201754</v>
      </c>
      <c r="F189" s="2">
        <v>390.3767543798773</v>
      </c>
      <c r="G189" s="2">
        <v>171465.79776201193</v>
      </c>
      <c r="H189" s="2">
        <f t="shared" si="43"/>
        <v>30.181369542551693</v>
      </c>
      <c r="I189" s="2">
        <f t="shared" si="44"/>
        <v>413.38939848529344</v>
      </c>
      <c r="J189" s="2">
        <f t="shared" si="45"/>
        <v>414.70628775505736</v>
      </c>
      <c r="K189" s="2">
        <v>109.432</v>
      </c>
      <c r="L189" s="2">
        <v>18011.052</v>
      </c>
      <c r="M189" s="2">
        <f t="shared" si="55"/>
        <v>6035.6893759999984</v>
      </c>
      <c r="N189" s="2">
        <f t="shared" si="53"/>
        <v>100.12063754607497</v>
      </c>
      <c r="O189" s="2">
        <f t="shared" si="54"/>
        <v>118.74336245392503</v>
      </c>
      <c r="P189" s="2">
        <v>5307.6419999999998</v>
      </c>
      <c r="Q189" s="2">
        <v>39123833.913999997</v>
      </c>
      <c r="R189" s="2">
        <f t="shared" si="47"/>
        <v>10952770.313835997</v>
      </c>
      <c r="S189" s="2">
        <f t="shared" si="48"/>
        <v>4910.9880513190474</v>
      </c>
      <c r="T189" s="2">
        <f t="shared" si="49"/>
        <v>5704.2959486809523</v>
      </c>
      <c r="U189" s="2">
        <v>7.3999999999999996E-2</v>
      </c>
      <c r="V189" s="2">
        <v>9.4E-2</v>
      </c>
      <c r="W189" s="2">
        <f t="shared" si="50"/>
        <v>8.8524000000000005E-2</v>
      </c>
      <c r="X189" s="2">
        <f t="shared" si="51"/>
        <v>3.8340084756129877E-2</v>
      </c>
      <c r="Y189" s="2">
        <f t="shared" si="52"/>
        <v>0.10965991524387012</v>
      </c>
    </row>
    <row r="190" spans="1:25">
      <c r="A190" s="2">
        <v>0.75000000000000011</v>
      </c>
      <c r="B190" s="2">
        <v>0</v>
      </c>
      <c r="C190" s="5">
        <f t="shared" si="42"/>
        <v>1</v>
      </c>
      <c r="D190" s="2" t="s">
        <v>848</v>
      </c>
      <c r="E190" s="2">
        <v>413.60503042301667</v>
      </c>
      <c r="F190" s="2">
        <v>380.5696097522295</v>
      </c>
      <c r="G190" s="2">
        <v>171105.16900694973</v>
      </c>
      <c r="H190" s="2">
        <f t="shared" si="43"/>
        <v>36.047815725178225</v>
      </c>
      <c r="I190" s="2">
        <f t="shared" si="44"/>
        <v>412.88543354744741</v>
      </c>
      <c r="J190" s="2">
        <f t="shared" si="45"/>
        <v>414.32462729858594</v>
      </c>
      <c r="K190" s="2">
        <v>109.896</v>
      </c>
      <c r="L190" s="2">
        <v>15628.5</v>
      </c>
      <c r="M190" s="2">
        <f t="shared" si="55"/>
        <v>3551.3691839999992</v>
      </c>
      <c r="N190" s="2">
        <f t="shared" si="53"/>
        <v>102.75354187591392</v>
      </c>
      <c r="O190" s="2">
        <f t="shared" si="54"/>
        <v>117.03845812408608</v>
      </c>
      <c r="P190" s="2">
        <v>5427.7479999999996</v>
      </c>
      <c r="Q190" s="2">
        <v>36449467.328000002</v>
      </c>
      <c r="R190" s="2">
        <f t="shared" si="47"/>
        <v>6989018.9764960073</v>
      </c>
      <c r="S190" s="2">
        <f t="shared" si="48"/>
        <v>5110.8949429000722</v>
      </c>
      <c r="T190" s="2">
        <f t="shared" si="49"/>
        <v>5744.6010570999269</v>
      </c>
      <c r="U190" s="2">
        <v>2.5999999999999999E-2</v>
      </c>
      <c r="V190" s="2">
        <v>0.03</v>
      </c>
      <c r="W190" s="2">
        <f t="shared" si="50"/>
        <v>2.9323999999999999E-2</v>
      </c>
      <c r="X190" s="2">
        <f t="shared" si="51"/>
        <v>5.4760287663425146E-3</v>
      </c>
      <c r="Y190" s="2">
        <f t="shared" si="52"/>
        <v>4.652397123365748E-2</v>
      </c>
    </row>
    <row r="191" spans="1:25">
      <c r="A191" s="2">
        <v>0.80000000000000016</v>
      </c>
      <c r="B191" s="2">
        <v>2E-3</v>
      </c>
      <c r="C191" s="5">
        <f t="shared" si="42"/>
        <v>0.998</v>
      </c>
      <c r="D191" s="2" t="s">
        <v>849</v>
      </c>
      <c r="E191" s="2">
        <v>413.32137376062019</v>
      </c>
      <c r="F191" s="2">
        <v>379.14041089636731</v>
      </c>
      <c r="G191" s="2">
        <v>170880.62581359857</v>
      </c>
      <c r="H191" s="2">
        <f t="shared" si="43"/>
        <v>46.067806232284056</v>
      </c>
      <c r="I191" s="2">
        <f t="shared" si="44"/>
        <v>412.50789061822235</v>
      </c>
      <c r="J191" s="2">
        <f t="shared" si="45"/>
        <v>414.13485690301803</v>
      </c>
      <c r="K191" s="2">
        <v>125.75350701402806</v>
      </c>
      <c r="L191" s="2">
        <v>19745.977955911825</v>
      </c>
      <c r="M191" s="2">
        <f t="shared" si="55"/>
        <v>3932.0334295846205</v>
      </c>
      <c r="N191" s="2">
        <f t="shared" si="53"/>
        <v>118.23799812844372</v>
      </c>
      <c r="O191" s="2">
        <f t="shared" si="54"/>
        <v>133.26901589961241</v>
      </c>
      <c r="P191" s="2">
        <v>6234.7595190380762</v>
      </c>
      <c r="Q191" s="2">
        <v>47000434.659318641</v>
      </c>
      <c r="R191" s="2">
        <f t="shared" si="47"/>
        <v>8128208.3990827352</v>
      </c>
      <c r="S191" s="2">
        <f t="shared" si="48"/>
        <v>5893.057766026559</v>
      </c>
      <c r="T191" s="2">
        <f t="shared" si="49"/>
        <v>6576.4612720495934</v>
      </c>
      <c r="U191" s="2">
        <v>1.6032064128256512E-2</v>
      </c>
      <c r="V191" s="2">
        <v>1.6032064128256512E-2</v>
      </c>
      <c r="W191" s="2">
        <f t="shared" si="50"/>
        <v>1.5775037048043984E-2</v>
      </c>
      <c r="X191" s="2">
        <f t="shared" si="51"/>
        <v>9.7865082137683392E-4</v>
      </c>
      <c r="Y191" s="2">
        <f t="shared" si="52"/>
        <v>3.1085477435136191E-2</v>
      </c>
    </row>
    <row r="192" spans="1:25">
      <c r="A192" s="2">
        <v>0.8500000000000002</v>
      </c>
      <c r="B192" s="2">
        <v>0</v>
      </c>
      <c r="C192" s="5">
        <f t="shared" si="42"/>
        <v>1</v>
      </c>
      <c r="D192" s="2" t="s">
        <v>845</v>
      </c>
      <c r="E192" s="2">
        <v>412.86000959897126</v>
      </c>
      <c r="F192" s="2">
        <v>375.45062235050762</v>
      </c>
      <c r="G192" s="2">
        <v>170499.23992036699</v>
      </c>
      <c r="H192" s="2">
        <f t="shared" si="43"/>
        <v>45.852394304354675</v>
      </c>
      <c r="I192" s="2">
        <f t="shared" si="44"/>
        <v>412.04843059868654</v>
      </c>
      <c r="J192" s="2">
        <f t="shared" si="45"/>
        <v>413.67158859925598</v>
      </c>
      <c r="K192" s="2">
        <v>143.25399999999999</v>
      </c>
      <c r="L192" s="2">
        <v>23039.342000000001</v>
      </c>
      <c r="M192" s="2">
        <f t="shared" si="55"/>
        <v>2517.6334840000018</v>
      </c>
      <c r="N192" s="2">
        <f t="shared" si="53"/>
        <v>137.24024065405314</v>
      </c>
      <c r="O192" s="2">
        <f t="shared" si="54"/>
        <v>149.26775934594684</v>
      </c>
      <c r="P192" s="2">
        <v>7153.402</v>
      </c>
      <c r="Q192" s="2">
        <v>57111466.386</v>
      </c>
      <c r="R192" s="2">
        <f t="shared" si="47"/>
        <v>5940306.2123959959</v>
      </c>
      <c r="S192" s="2">
        <f t="shared" si="48"/>
        <v>6861.2867647249022</v>
      </c>
      <c r="T192" s="2">
        <f t="shared" si="49"/>
        <v>7445.5172352750978</v>
      </c>
      <c r="U192" s="2">
        <v>2E-3</v>
      </c>
      <c r="V192" s="2">
        <v>2E-3</v>
      </c>
      <c r="W192" s="2">
        <f t="shared" si="50"/>
        <v>1.9959999999999999E-3</v>
      </c>
      <c r="X192" s="2">
        <f t="shared" si="51"/>
        <v>-3.3546373173166458E-3</v>
      </c>
      <c r="Y192" s="2">
        <f t="shared" si="52"/>
        <v>7.3546373173166459E-3</v>
      </c>
    </row>
    <row r="193" spans="1:25">
      <c r="A193" s="2">
        <v>0.90000000000000024</v>
      </c>
      <c r="B193" s="2">
        <v>0</v>
      </c>
      <c r="C193" s="5">
        <f t="shared" si="42"/>
        <v>1</v>
      </c>
      <c r="D193" s="2" t="s">
        <v>850</v>
      </c>
      <c r="E193" s="2">
        <v>412.98908876323139</v>
      </c>
      <c r="F193" s="2">
        <v>375.32021732175912</v>
      </c>
      <c r="G193" s="2">
        <v>170602.59320329776</v>
      </c>
      <c r="H193" s="2">
        <f t="shared" si="43"/>
        <v>42.605765813525068</v>
      </c>
      <c r="I193" s="2">
        <f t="shared" si="44"/>
        <v>412.20676957980425</v>
      </c>
      <c r="J193" s="2">
        <f t="shared" si="45"/>
        <v>413.77140794665854</v>
      </c>
      <c r="K193" s="2">
        <v>191.88200000000001</v>
      </c>
      <c r="L193" s="2">
        <v>39886.125999999997</v>
      </c>
      <c r="M193" s="2">
        <f t="shared" si="55"/>
        <v>3067.4240759999957</v>
      </c>
      <c r="N193" s="2">
        <f t="shared" si="53"/>
        <v>185.24400833331913</v>
      </c>
      <c r="O193" s="2">
        <f t="shared" si="54"/>
        <v>198.51999166668088</v>
      </c>
      <c r="P193" s="2">
        <v>9594.098</v>
      </c>
      <c r="Q193" s="2">
        <v>99715239.601999998</v>
      </c>
      <c r="R193" s="2">
        <f t="shared" si="47"/>
        <v>7668523.1683959961</v>
      </c>
      <c r="S193" s="2">
        <f t="shared" si="48"/>
        <v>9262.1992178248092</v>
      </c>
      <c r="T193" s="2">
        <f t="shared" si="49"/>
        <v>9925.9967821751907</v>
      </c>
      <c r="U193" s="2">
        <v>0</v>
      </c>
      <c r="V193" s="2">
        <v>0</v>
      </c>
      <c r="W193" s="2">
        <f t="shared" si="50"/>
        <v>0</v>
      </c>
      <c r="X193" s="2">
        <f t="shared" si="51"/>
        <v>0</v>
      </c>
      <c r="Y193" s="2">
        <f t="shared" si="52"/>
        <v>0</v>
      </c>
    </row>
    <row r="194" spans="1:25">
      <c r="A194" s="2">
        <v>0.95000000000000029</v>
      </c>
      <c r="B194" s="2">
        <v>0</v>
      </c>
      <c r="C194" s="5">
        <f t="shared" si="42"/>
        <v>1</v>
      </c>
      <c r="D194" s="2" t="s">
        <v>851</v>
      </c>
      <c r="E194" s="2">
        <v>411.49578691764469</v>
      </c>
      <c r="F194" s="2">
        <v>371.26843464488502</v>
      </c>
      <c r="G194" s="2">
        <v>169390.57922072211</v>
      </c>
      <c r="H194" s="2">
        <f t="shared" si="43"/>
        <v>61.796569750469644</v>
      </c>
      <c r="I194" s="2">
        <f t="shared" si="44"/>
        <v>410.55361105022314</v>
      </c>
      <c r="J194" s="2">
        <f t="shared" si="45"/>
        <v>412.43796278506625</v>
      </c>
      <c r="K194" s="2">
        <v>297.83999999999997</v>
      </c>
      <c r="L194" s="2">
        <v>97109.483999999997</v>
      </c>
      <c r="M194" s="2">
        <f t="shared" si="55"/>
        <v>8400.8184000000183</v>
      </c>
      <c r="N194" s="2">
        <f t="shared" si="53"/>
        <v>286.85473367858924</v>
      </c>
      <c r="O194" s="2">
        <f t="shared" si="54"/>
        <v>308.82526632141071</v>
      </c>
      <c r="P194" s="2">
        <v>14892</v>
      </c>
      <c r="Q194" s="2">
        <v>242773710</v>
      </c>
      <c r="R194" s="2">
        <f t="shared" si="47"/>
        <v>21002046</v>
      </c>
      <c r="S194" s="2">
        <f t="shared" si="48"/>
        <v>14342.736683929465</v>
      </c>
      <c r="T194" s="2">
        <f t="shared" si="49"/>
        <v>15441.263316070535</v>
      </c>
      <c r="U194" s="2">
        <v>0</v>
      </c>
      <c r="V194" s="2">
        <v>0</v>
      </c>
      <c r="W194" s="2">
        <f t="shared" si="50"/>
        <v>0</v>
      </c>
      <c r="X194" s="2">
        <f t="shared" si="51"/>
        <v>0</v>
      </c>
      <c r="Y194" s="2">
        <f t="shared" si="52"/>
        <v>0</v>
      </c>
    </row>
    <row r="195" spans="1:25">
      <c r="A195" s="2">
        <v>1.0000000000000002</v>
      </c>
      <c r="B195" s="2">
        <v>0.81399999999999995</v>
      </c>
      <c r="C195" s="5">
        <f t="shared" si="42"/>
        <v>0.18600000000000005</v>
      </c>
      <c r="D195" s="2" t="s">
        <v>852</v>
      </c>
      <c r="E195" s="2">
        <v>412.81372293020229</v>
      </c>
      <c r="F195" s="2">
        <v>391.93357146660787</v>
      </c>
      <c r="G195" s="2">
        <v>170461.47463230623</v>
      </c>
      <c r="H195" s="2">
        <f t="shared" si="43"/>
        <v>46.304792812414235</v>
      </c>
      <c r="I195" s="2">
        <f t="shared" si="44"/>
        <v>411.99815007153683</v>
      </c>
      <c r="J195" s="2">
        <f t="shared" si="45"/>
        <v>413.62929578886775</v>
      </c>
      <c r="K195" s="2">
        <v>610.09677419354841</v>
      </c>
      <c r="L195" s="2">
        <v>442534.91397849465</v>
      </c>
      <c r="M195" s="2">
        <f t="shared" si="55"/>
        <v>70316.840097121021</v>
      </c>
      <c r="N195" s="2">
        <f t="shared" si="53"/>
        <v>578.31490287313807</v>
      </c>
      <c r="O195" s="2">
        <f t="shared" si="54"/>
        <v>641.87864551395876</v>
      </c>
      <c r="P195" s="2">
        <v>30504.83870967742</v>
      </c>
      <c r="Q195" s="2">
        <v>1106337284.9462366</v>
      </c>
      <c r="R195" s="2">
        <f t="shared" si="47"/>
        <v>175792100.24280262</v>
      </c>
      <c r="S195" s="2">
        <f t="shared" si="48"/>
        <v>28915.745143656903</v>
      </c>
      <c r="T195" s="2">
        <f t="shared" si="49"/>
        <v>32093.932275697938</v>
      </c>
      <c r="U195" s="2">
        <v>0</v>
      </c>
      <c r="V195" s="2">
        <v>0</v>
      </c>
      <c r="W195" s="2">
        <f t="shared" ref="W195" si="56">V195-U195*U195</f>
        <v>0</v>
      </c>
      <c r="X195" s="2">
        <f t="shared" ref="X195" si="57">U195-2.68*SQRT(W195)/SQRT(500)</f>
        <v>0</v>
      </c>
      <c r="Y195" s="2">
        <f t="shared" ref="Y195" si="58">U195+2.68*SQRT(W195)/SQRT(500)</f>
        <v>0</v>
      </c>
    </row>
    <row r="196" spans="1:25">
      <c r="K196" s="2"/>
      <c r="M196"/>
      <c r="V196"/>
      <c r="W196" s="2"/>
      <c r="X196" s="2"/>
    </row>
    <row r="197" spans="1:25">
      <c r="K197" s="2"/>
      <c r="M197"/>
      <c r="V197"/>
      <c r="W197" s="2"/>
      <c r="X197" s="2"/>
    </row>
    <row r="198" spans="1:25">
      <c r="A198" s="2" t="s">
        <v>468</v>
      </c>
      <c r="K198" s="2"/>
      <c r="M198"/>
      <c r="V198"/>
      <c r="W198" s="2"/>
      <c r="X198" s="2"/>
    </row>
    <row r="199" spans="1:25">
      <c r="A199" s="2" t="s">
        <v>10</v>
      </c>
      <c r="B199" s="2" t="s">
        <v>1</v>
      </c>
      <c r="C199" s="5" t="s">
        <v>2</v>
      </c>
      <c r="D199" s="2" t="s">
        <v>2</v>
      </c>
      <c r="E199" s="2" t="s">
        <v>35</v>
      </c>
      <c r="F199" s="2" t="s">
        <v>354</v>
      </c>
      <c r="G199" s="2" t="s">
        <v>36</v>
      </c>
      <c r="H199" s="2" t="s">
        <v>37</v>
      </c>
      <c r="K199" s="2" t="s">
        <v>4</v>
      </c>
      <c r="L199" s="2" t="s">
        <v>5</v>
      </c>
      <c r="M199" s="2" t="s">
        <v>6</v>
      </c>
      <c r="P199" s="2" t="s">
        <v>11</v>
      </c>
      <c r="Q199" s="2" t="s">
        <v>3</v>
      </c>
      <c r="R199" s="2" t="s">
        <v>355</v>
      </c>
      <c r="U199" s="2" t="s">
        <v>38</v>
      </c>
      <c r="V199" s="2" t="s">
        <v>39</v>
      </c>
      <c r="W199" s="2" t="s">
        <v>356</v>
      </c>
      <c r="X199" s="2"/>
    </row>
    <row r="200" spans="1:25">
      <c r="A200" s="2">
        <v>0</v>
      </c>
      <c r="B200" s="2">
        <v>0.99199999999999999</v>
      </c>
      <c r="C200" s="5">
        <f>1-B200</f>
        <v>8.0000000000000071E-3</v>
      </c>
      <c r="D200" s="2" t="s">
        <v>853</v>
      </c>
      <c r="E200" s="2">
        <v>418.44761147323271</v>
      </c>
      <c r="F200" s="2">
        <v>416.98386457173802</v>
      </c>
      <c r="G200" s="2">
        <v>175099.57327293846</v>
      </c>
      <c r="H200" s="2">
        <f t="shared" ref="H200" si="59">G200-E200*E200</f>
        <v>1.169725284940796</v>
      </c>
      <c r="I200" s="2">
        <f t="shared" ref="I200" si="60">E200-2.68*SQRT(H200)/SQRT(500)</f>
        <v>418.31798558934713</v>
      </c>
      <c r="J200" s="2">
        <f t="shared" ref="J200" si="61">E200+2.68*SQRT(H200)/SQRT(500)</f>
        <v>418.57723735711829</v>
      </c>
      <c r="K200" s="2">
        <v>700</v>
      </c>
      <c r="L200" s="2">
        <v>490000</v>
      </c>
      <c r="M200" s="2">
        <v>0</v>
      </c>
      <c r="N200" s="2">
        <f>K200-1.96*SQRT(M200)/SQRT(500)</f>
        <v>700</v>
      </c>
      <c r="O200" s="2">
        <f>K200+1.96*SQRT(M200)/SQRT(500)</f>
        <v>700</v>
      </c>
      <c r="P200" s="2">
        <v>35000</v>
      </c>
      <c r="Q200" s="2">
        <v>1225000000</v>
      </c>
      <c r="R200" s="2">
        <f t="shared" ref="R200" si="62">Q200-P200*P200</f>
        <v>0</v>
      </c>
      <c r="S200" s="2">
        <f>P200-2.68*SQRT(R200)/SQRT(500)</f>
        <v>35000</v>
      </c>
      <c r="T200" s="2">
        <f>P200+2.68*SQRT(R200)/SQRT(500)</f>
        <v>35000</v>
      </c>
      <c r="U200" s="2">
        <v>0</v>
      </c>
      <c r="V200" s="2">
        <v>0</v>
      </c>
      <c r="W200" s="2">
        <f t="shared" ref="W200" si="63">V200-U200*U200</f>
        <v>0</v>
      </c>
      <c r="X200" s="2">
        <f t="shared" ref="X200" si="64">U200-2.68*SQRT(W200)/SQRT(500)</f>
        <v>0</v>
      </c>
      <c r="Y200" s="2">
        <f t="shared" ref="Y200" si="65">U200+2.68*SQRT(W200)/SQRT(500)</f>
        <v>0</v>
      </c>
    </row>
    <row r="201" spans="1:25">
      <c r="A201" s="2">
        <v>0.05</v>
      </c>
      <c r="B201" s="2">
        <v>0.28599999999999998</v>
      </c>
      <c r="C201" s="5">
        <f t="shared" ref="C201:C220" si="66">1-B201</f>
        <v>0.71399999999999997</v>
      </c>
      <c r="D201" s="2" t="s">
        <v>854</v>
      </c>
      <c r="E201" s="2">
        <v>415.38131293219118</v>
      </c>
      <c r="F201" s="2">
        <v>392.79942814641532</v>
      </c>
      <c r="G201" s="2">
        <v>172564.11586553897</v>
      </c>
      <c r="H201" s="2">
        <f t="shared" ref="H201:H220" si="67">G201-E201*E201</f>
        <v>22.48073226804263</v>
      </c>
      <c r="I201" s="2">
        <f t="shared" ref="I201:I220" si="68">E201-2.68*SQRT(H201)/SQRT(500)</f>
        <v>414.81304255386414</v>
      </c>
      <c r="J201" s="2">
        <f t="shared" ref="J201:J220" si="69">E201+2.68*SQRT(H201)/SQRT(500)</f>
        <v>415.94958331051822</v>
      </c>
      <c r="K201" s="2">
        <v>383.43977591036412</v>
      </c>
      <c r="L201" s="2">
        <v>222651.01960784313</v>
      </c>
      <c r="M201" s="2">
        <f t="shared" ref="M201:M220" si="70">L201-K201*K201</f>
        <v>75624.957857652887</v>
      </c>
      <c r="N201" s="2">
        <f t="shared" ref="N201:N220" si="71">K201-2.68*SQRT(M201)/SQRT(500)</f>
        <v>350.48014310546756</v>
      </c>
      <c r="O201" s="2">
        <f t="shared" ref="O201:O220" si="72">K201+2.68*SQRT(M201)/SQRT(500)</f>
        <v>416.39940871526068</v>
      </c>
      <c r="P201" s="2">
        <v>11765.330532212885</v>
      </c>
      <c r="Q201" s="2">
        <v>202192944.97759104</v>
      </c>
      <c r="R201" s="2">
        <f t="shared" ref="R201:R220" si="73">Q201-P201*P201</f>
        <v>63769942.445370287</v>
      </c>
      <c r="S201" s="2">
        <f t="shared" ref="S201:S220" si="74">P201-2.68*SQRT(R201)/SQRT(500)</f>
        <v>10808.229456443321</v>
      </c>
      <c r="T201" s="2">
        <f t="shared" ref="T201:T220" si="75">P201+2.68*SQRT(R201)/SQRT(500)</f>
        <v>12722.431607982449</v>
      </c>
      <c r="U201" s="2">
        <v>4.6414565826330536</v>
      </c>
      <c r="V201" s="2">
        <v>34.69747899159664</v>
      </c>
      <c r="W201" s="2">
        <f t="shared" ref="W201:W220" si="76">V201-U201*U201</f>
        <v>13.154359783128935</v>
      </c>
      <c r="X201" s="2">
        <f t="shared" ref="X201:X220" si="77">U201-2.68*SQRT(W201)/SQRT(500)</f>
        <v>4.2067615775861924</v>
      </c>
      <c r="Y201" s="2">
        <f t="shared" ref="Y201:Y220" si="78">U201+2.68*SQRT(W201)/SQRT(500)</f>
        <v>5.0761515876799148</v>
      </c>
    </row>
    <row r="202" spans="1:25">
      <c r="A202" s="2">
        <v>0.1</v>
      </c>
      <c r="B202" s="2">
        <v>0.22800000000000001</v>
      </c>
      <c r="C202" s="5">
        <f t="shared" si="66"/>
        <v>0.77200000000000002</v>
      </c>
      <c r="D202" s="2" t="s">
        <v>855</v>
      </c>
      <c r="E202" s="2">
        <v>415.03619766658187</v>
      </c>
      <c r="F202" s="2">
        <v>393.74169727752906</v>
      </c>
      <c r="G202" s="2">
        <v>172276.24174871464</v>
      </c>
      <c r="H202" s="2">
        <f t="shared" si="67"/>
        <v>21.196375180617906</v>
      </c>
      <c r="I202" s="2">
        <f t="shared" si="68"/>
        <v>414.48439907090176</v>
      </c>
      <c r="J202" s="2">
        <f t="shared" si="69"/>
        <v>415.58799626226198</v>
      </c>
      <c r="K202" s="2">
        <v>380.85751295336786</v>
      </c>
      <c r="L202" s="2">
        <v>217075.73834196891</v>
      </c>
      <c r="M202" s="2">
        <f t="shared" si="70"/>
        <v>72023.293168944161</v>
      </c>
      <c r="N202" s="2">
        <f t="shared" si="71"/>
        <v>348.69231123297988</v>
      </c>
      <c r="O202" s="2">
        <f t="shared" si="72"/>
        <v>413.02271467375584</v>
      </c>
      <c r="P202" s="2">
        <v>11727.42487046632</v>
      </c>
      <c r="Q202" s="2">
        <v>198606064.55958548</v>
      </c>
      <c r="R202" s="2">
        <f t="shared" si="73"/>
        <v>61073570.46715349</v>
      </c>
      <c r="S202" s="2">
        <f t="shared" si="74"/>
        <v>10790.776790851267</v>
      </c>
      <c r="T202" s="2">
        <f t="shared" si="75"/>
        <v>12664.072950081374</v>
      </c>
      <c r="U202" s="2">
        <v>4.2720207253886011</v>
      </c>
      <c r="V202" s="2">
        <v>29.2720207253886</v>
      </c>
      <c r="W202" s="2">
        <f t="shared" si="76"/>
        <v>11.021859647238852</v>
      </c>
      <c r="X202" s="2">
        <f t="shared" si="77"/>
        <v>3.8741177102446382</v>
      </c>
      <c r="Y202" s="2">
        <f t="shared" si="78"/>
        <v>4.669923740532564</v>
      </c>
    </row>
    <row r="203" spans="1:25">
      <c r="A203" s="2">
        <v>0.15</v>
      </c>
      <c r="B203" s="2">
        <v>0.20200000000000001</v>
      </c>
      <c r="C203" s="5">
        <f t="shared" si="66"/>
        <v>0.79800000000000004</v>
      </c>
      <c r="D203" s="2" t="s">
        <v>856</v>
      </c>
      <c r="E203" s="2">
        <v>415.5865471520022</v>
      </c>
      <c r="F203" s="2">
        <v>391.73738144622143</v>
      </c>
      <c r="G203" s="2">
        <v>172732.10988924172</v>
      </c>
      <c r="H203" s="2">
        <f t="shared" si="67"/>
        <v>19.931715518381679</v>
      </c>
      <c r="I203" s="2">
        <f t="shared" si="68"/>
        <v>415.05146294640605</v>
      </c>
      <c r="J203" s="2">
        <f t="shared" si="69"/>
        <v>416.12163135759835</v>
      </c>
      <c r="K203" s="2">
        <v>364.14786967418547</v>
      </c>
      <c r="L203" s="2">
        <v>202669.89724310776</v>
      </c>
      <c r="M203" s="2">
        <f t="shared" si="70"/>
        <v>70066.226254860201</v>
      </c>
      <c r="N203" s="2">
        <f t="shared" si="71"/>
        <v>332.42268524752194</v>
      </c>
      <c r="O203" s="2">
        <f t="shared" si="72"/>
        <v>395.873054100849</v>
      </c>
      <c r="P203" s="2">
        <v>11300.721804511279</v>
      </c>
      <c r="Q203" s="2">
        <v>186420737.70426065</v>
      </c>
      <c r="R203" s="2">
        <f t="shared" si="73"/>
        <v>58714424.401303992</v>
      </c>
      <c r="S203" s="2">
        <f t="shared" si="74"/>
        <v>10382.342273141023</v>
      </c>
      <c r="T203" s="2">
        <f t="shared" si="75"/>
        <v>12219.101335881534</v>
      </c>
      <c r="U203" s="2">
        <v>3.7268170426065161</v>
      </c>
      <c r="V203" s="2">
        <v>23.060150375939848</v>
      </c>
      <c r="W203" s="2">
        <f t="shared" si="76"/>
        <v>9.1709851068774686</v>
      </c>
      <c r="X203" s="2">
        <f t="shared" si="77"/>
        <v>3.3638578618943136</v>
      </c>
      <c r="Y203" s="2">
        <f t="shared" si="78"/>
        <v>4.0897762233187187</v>
      </c>
    </row>
    <row r="204" spans="1:25">
      <c r="A204" s="2">
        <v>0.19999999999999998</v>
      </c>
      <c r="B204" s="2">
        <v>0.11600000000000001</v>
      </c>
      <c r="C204" s="5">
        <f t="shared" si="66"/>
        <v>0.88400000000000001</v>
      </c>
      <c r="D204" s="2" t="s">
        <v>857</v>
      </c>
      <c r="E204" s="2">
        <v>415.31872433777738</v>
      </c>
      <c r="F204" s="2">
        <v>394.39369513221624</v>
      </c>
      <c r="G204" s="2">
        <v>172510.02034946383</v>
      </c>
      <c r="H204" s="2">
        <f t="shared" si="67"/>
        <v>20.377563905116403</v>
      </c>
      <c r="I204" s="2">
        <f t="shared" si="68"/>
        <v>414.77768863656701</v>
      </c>
      <c r="J204" s="2">
        <f t="shared" si="69"/>
        <v>415.85976003898776</v>
      </c>
      <c r="K204" s="2">
        <v>331.38009049773757</v>
      </c>
      <c r="L204" s="2">
        <v>174533.65610859729</v>
      </c>
      <c r="M204" s="2">
        <f t="shared" si="70"/>
        <v>64720.891730308547</v>
      </c>
      <c r="N204" s="2">
        <f t="shared" si="71"/>
        <v>300.88906451422014</v>
      </c>
      <c r="O204" s="2">
        <f t="shared" si="72"/>
        <v>361.871116481255</v>
      </c>
      <c r="P204" s="2">
        <v>10476.049773755656</v>
      </c>
      <c r="Q204" s="2">
        <v>165004154.05882353</v>
      </c>
      <c r="R204" s="2">
        <f t="shared" si="73"/>
        <v>55256535.196617588</v>
      </c>
      <c r="S204" s="2">
        <f t="shared" si="74"/>
        <v>9585.1238078121478</v>
      </c>
      <c r="T204" s="2">
        <f t="shared" si="75"/>
        <v>11366.975739699164</v>
      </c>
      <c r="U204" s="2">
        <v>3.0814479638009051</v>
      </c>
      <c r="V204" s="2">
        <v>16.683257918552037</v>
      </c>
      <c r="W204" s="2">
        <f t="shared" si="76"/>
        <v>7.1879363649392936</v>
      </c>
      <c r="X204" s="2">
        <f t="shared" si="77"/>
        <v>2.7601174979326966</v>
      </c>
      <c r="Y204" s="2">
        <f t="shared" si="78"/>
        <v>3.4027784296691137</v>
      </c>
    </row>
    <row r="205" spans="1:25">
      <c r="A205" s="2">
        <v>0.24999999999999997</v>
      </c>
      <c r="B205" s="2">
        <v>7.1999999999999995E-2</v>
      </c>
      <c r="C205" s="5">
        <f t="shared" si="66"/>
        <v>0.92800000000000005</v>
      </c>
      <c r="D205" s="2" t="s">
        <v>858</v>
      </c>
      <c r="E205" s="2">
        <v>414.85405957542707</v>
      </c>
      <c r="F205" s="2">
        <v>386.19326291175094</v>
      </c>
      <c r="G205" s="2">
        <v>172130.47567232189</v>
      </c>
      <c r="H205" s="2">
        <f t="shared" si="67"/>
        <v>26.584926109906519</v>
      </c>
      <c r="I205" s="2">
        <f t="shared" si="68"/>
        <v>414.23608939282633</v>
      </c>
      <c r="J205" s="2">
        <f t="shared" si="69"/>
        <v>415.47202975802782</v>
      </c>
      <c r="K205" s="2">
        <v>311.86422413793105</v>
      </c>
      <c r="L205" s="2">
        <v>166157.37284482759</v>
      </c>
      <c r="M205" s="2">
        <f t="shared" si="70"/>
        <v>68898.078547673897</v>
      </c>
      <c r="N205" s="2">
        <f t="shared" si="71"/>
        <v>280.40461322613453</v>
      </c>
      <c r="O205" s="2">
        <f t="shared" si="72"/>
        <v>343.32383504972756</v>
      </c>
      <c r="P205" s="2">
        <v>9929.5797413793098</v>
      </c>
      <c r="Q205" s="2">
        <v>157500989.14439654</v>
      </c>
      <c r="R205" s="2">
        <f t="shared" si="73"/>
        <v>58904435.303986147</v>
      </c>
      <c r="S205" s="2">
        <f t="shared" si="74"/>
        <v>9009.7153860232065</v>
      </c>
      <c r="T205" s="2">
        <f t="shared" si="75"/>
        <v>10849.444096735413</v>
      </c>
      <c r="U205" s="2">
        <v>2.6099137931034484</v>
      </c>
      <c r="V205" s="2">
        <v>13.217672413793103</v>
      </c>
      <c r="W205" s="2">
        <f t="shared" si="76"/>
        <v>6.4060224063614735</v>
      </c>
      <c r="X205" s="2">
        <f t="shared" si="77"/>
        <v>2.3065637796488563</v>
      </c>
      <c r="Y205" s="2">
        <f t="shared" si="78"/>
        <v>2.9132638065580405</v>
      </c>
    </row>
    <row r="206" spans="1:25">
      <c r="A206" s="2">
        <v>0.3</v>
      </c>
      <c r="B206" s="2">
        <v>4.5999999999999999E-2</v>
      </c>
      <c r="C206" s="5">
        <f t="shared" si="66"/>
        <v>0.95399999999999996</v>
      </c>
      <c r="D206" s="2" t="s">
        <v>505</v>
      </c>
      <c r="E206" s="2">
        <v>414.73412798367798</v>
      </c>
      <c r="F206" s="2">
        <v>390.53214881130742</v>
      </c>
      <c r="G206" s="2">
        <v>172031.37642151059</v>
      </c>
      <c r="H206" s="2">
        <f t="shared" si="67"/>
        <v>26.979507128795376</v>
      </c>
      <c r="I206" s="2">
        <f t="shared" si="68"/>
        <v>414.11158864837159</v>
      </c>
      <c r="J206" s="2">
        <f t="shared" si="69"/>
        <v>415.35666731898436</v>
      </c>
      <c r="K206" s="2">
        <v>261.1823899371069</v>
      </c>
      <c r="L206" s="2">
        <v>122026.78825995808</v>
      </c>
      <c r="M206" s="2">
        <f t="shared" si="70"/>
        <v>53810.547446699115</v>
      </c>
      <c r="N206" s="2">
        <f t="shared" si="71"/>
        <v>233.37991249421805</v>
      </c>
      <c r="O206" s="2">
        <f t="shared" si="72"/>
        <v>288.98486737999576</v>
      </c>
      <c r="P206" s="2">
        <v>8591.7631027253665</v>
      </c>
      <c r="Q206" s="2">
        <v>120510311.11740042</v>
      </c>
      <c r="R206" s="2">
        <f t="shared" si="73"/>
        <v>46691917.9040474</v>
      </c>
      <c r="S206" s="2">
        <f t="shared" si="74"/>
        <v>7772.7880955926339</v>
      </c>
      <c r="T206" s="2">
        <f t="shared" si="75"/>
        <v>9410.7381098580991</v>
      </c>
      <c r="U206" s="2">
        <v>1.9266247379454926</v>
      </c>
      <c r="V206" s="2">
        <v>7.8888888888888893</v>
      </c>
      <c r="W206" s="2">
        <f t="shared" si="76"/>
        <v>4.1770060080253515</v>
      </c>
      <c r="X206" s="2">
        <f t="shared" si="77"/>
        <v>1.6816719753481246</v>
      </c>
      <c r="Y206" s="2">
        <f t="shared" si="78"/>
        <v>2.1715775005428606</v>
      </c>
    </row>
    <row r="207" spans="1:25">
      <c r="A207" s="2">
        <v>0.35</v>
      </c>
      <c r="B207" s="2">
        <v>0.02</v>
      </c>
      <c r="C207" s="5">
        <f t="shared" si="66"/>
        <v>0.98</v>
      </c>
      <c r="D207" s="2" t="s">
        <v>859</v>
      </c>
      <c r="E207" s="2">
        <v>415.03799921972632</v>
      </c>
      <c r="F207" s="2">
        <v>361.42371130915177</v>
      </c>
      <c r="G207" s="2">
        <v>172285.58316204228</v>
      </c>
      <c r="H207" s="2">
        <f t="shared" si="67"/>
        <v>29.042365728731966</v>
      </c>
      <c r="I207" s="2">
        <f t="shared" si="68"/>
        <v>414.3920984725367</v>
      </c>
      <c r="J207" s="2">
        <f t="shared" si="69"/>
        <v>415.68389996691593</v>
      </c>
      <c r="K207" s="2">
        <v>231.4734693877551</v>
      </c>
      <c r="L207" s="2">
        <v>101061.83673469388</v>
      </c>
      <c r="M207" s="2">
        <f t="shared" si="70"/>
        <v>47481.869704289878</v>
      </c>
      <c r="N207" s="2">
        <f t="shared" si="71"/>
        <v>205.35704616541886</v>
      </c>
      <c r="O207" s="2">
        <f t="shared" si="72"/>
        <v>257.58989261009134</v>
      </c>
      <c r="P207" s="2">
        <v>7819.3306122448976</v>
      </c>
      <c r="Q207" s="2">
        <v>102895674.37142856</v>
      </c>
      <c r="R207" s="2">
        <f t="shared" si="73"/>
        <v>41753743.147838399</v>
      </c>
      <c r="S207" s="2">
        <f t="shared" si="74"/>
        <v>7044.8732734778941</v>
      </c>
      <c r="T207" s="2">
        <f t="shared" si="75"/>
        <v>8593.7879510119001</v>
      </c>
      <c r="U207" s="2">
        <v>1.489795918367347</v>
      </c>
      <c r="V207" s="2">
        <v>5.3306122448979592</v>
      </c>
      <c r="W207" s="2">
        <f t="shared" si="76"/>
        <v>3.1111203665139522</v>
      </c>
      <c r="X207" s="2">
        <f t="shared" si="77"/>
        <v>1.2783943529973156</v>
      </c>
      <c r="Y207" s="2">
        <f t="shared" si="78"/>
        <v>1.7011974837373784</v>
      </c>
    </row>
    <row r="208" spans="1:25">
      <c r="A208" s="2">
        <v>0.39999999999999997</v>
      </c>
      <c r="B208" s="2">
        <v>0.01</v>
      </c>
      <c r="C208" s="5">
        <f t="shared" si="66"/>
        <v>0.99</v>
      </c>
      <c r="D208" s="2" t="s">
        <v>860</v>
      </c>
      <c r="E208" s="2">
        <v>414.85055501064295</v>
      </c>
      <c r="F208" s="2">
        <v>392.05368964426805</v>
      </c>
      <c r="G208" s="2">
        <v>172126.28251643362</v>
      </c>
      <c r="H208" s="2">
        <f t="shared" si="67"/>
        <v>25.299523795139976</v>
      </c>
      <c r="I208" s="2">
        <f t="shared" si="68"/>
        <v>414.24770959147446</v>
      </c>
      <c r="J208" s="2">
        <f t="shared" si="69"/>
        <v>415.45340042981144</v>
      </c>
      <c r="K208" s="2">
        <v>207.03636363636363</v>
      </c>
      <c r="L208" s="2">
        <v>82764.046464646468</v>
      </c>
      <c r="M208" s="2">
        <f t="shared" si="70"/>
        <v>39899.990596877877</v>
      </c>
      <c r="N208" s="2">
        <f t="shared" si="71"/>
        <v>183.09569979999452</v>
      </c>
      <c r="O208" s="2">
        <f t="shared" si="72"/>
        <v>230.97702747273274</v>
      </c>
      <c r="P208" s="2">
        <v>7172.9070707070705</v>
      </c>
      <c r="Q208" s="2">
        <v>86506071.266666666</v>
      </c>
      <c r="R208" s="2">
        <f t="shared" si="73"/>
        <v>35055475.421667181</v>
      </c>
      <c r="S208" s="2">
        <f t="shared" si="74"/>
        <v>6463.2840064418479</v>
      </c>
      <c r="T208" s="2">
        <f t="shared" si="75"/>
        <v>7882.5301349722931</v>
      </c>
      <c r="U208" s="2">
        <v>1.1212121212121211</v>
      </c>
      <c r="V208" s="2">
        <v>3.3555555555555556</v>
      </c>
      <c r="W208" s="2">
        <f t="shared" si="76"/>
        <v>2.0984389348025712</v>
      </c>
      <c r="X208" s="2">
        <f t="shared" si="77"/>
        <v>0.94759283769023817</v>
      </c>
      <c r="Y208" s="2">
        <f t="shared" si="78"/>
        <v>1.2948314047340042</v>
      </c>
    </row>
    <row r="209" spans="1:25">
      <c r="A209" s="2">
        <v>0.44999999999999996</v>
      </c>
      <c r="B209" s="2">
        <v>6.0000000000000001E-3</v>
      </c>
      <c r="C209" s="5">
        <f t="shared" si="66"/>
        <v>0.99399999999999999</v>
      </c>
      <c r="D209" s="2" t="s">
        <v>861</v>
      </c>
      <c r="E209" s="2">
        <v>414.77897452128155</v>
      </c>
      <c r="F209" s="2">
        <v>393.8885388098555</v>
      </c>
      <c r="G209" s="2">
        <v>172067.02683872404</v>
      </c>
      <c r="H209" s="2">
        <f t="shared" si="67"/>
        <v>25.429133798112161</v>
      </c>
      <c r="I209" s="2">
        <f t="shared" si="68"/>
        <v>414.17458687979382</v>
      </c>
      <c r="J209" s="2">
        <f t="shared" si="69"/>
        <v>415.38336216276929</v>
      </c>
      <c r="K209" s="2">
        <v>180.55734406438631</v>
      </c>
      <c r="L209" s="2">
        <v>63288.830985915491</v>
      </c>
      <c r="M209" s="2">
        <f t="shared" si="70"/>
        <v>30687.876490330313</v>
      </c>
      <c r="N209" s="2">
        <f t="shared" si="71"/>
        <v>159.5615061861711</v>
      </c>
      <c r="O209" s="2">
        <f t="shared" si="72"/>
        <v>201.55318194260153</v>
      </c>
      <c r="P209" s="2">
        <v>6492.1971830985913</v>
      </c>
      <c r="Q209" s="2">
        <v>69038628.708249494</v>
      </c>
      <c r="R209" s="2">
        <f t="shared" si="73"/>
        <v>26890004.444016211</v>
      </c>
      <c r="S209" s="2">
        <f t="shared" si="74"/>
        <v>5870.6913216319399</v>
      </c>
      <c r="T209" s="2">
        <f t="shared" si="75"/>
        <v>7113.7030445652426</v>
      </c>
      <c r="U209" s="2">
        <v>0.80281690140845074</v>
      </c>
      <c r="V209" s="2">
        <v>1.9657947686116701</v>
      </c>
      <c r="W209" s="2">
        <f t="shared" si="76"/>
        <v>1.3212797914246042</v>
      </c>
      <c r="X209" s="2">
        <f t="shared" si="77"/>
        <v>0.66504927114699874</v>
      </c>
      <c r="Y209" s="2">
        <f t="shared" si="78"/>
        <v>0.94058453166990275</v>
      </c>
    </row>
    <row r="210" spans="1:25">
      <c r="A210" s="2">
        <v>0.49999999999999994</v>
      </c>
      <c r="B210" s="2">
        <v>2E-3</v>
      </c>
      <c r="C210" s="5">
        <f t="shared" si="66"/>
        <v>0.998</v>
      </c>
      <c r="D210" s="2" t="s">
        <v>862</v>
      </c>
      <c r="E210" s="2">
        <v>414.89877788937446</v>
      </c>
      <c r="F210" s="2">
        <v>391.55479693668826</v>
      </c>
      <c r="G210" s="2">
        <v>172164.70786364767</v>
      </c>
      <c r="H210" s="2">
        <f t="shared" si="67"/>
        <v>23.711969551193761</v>
      </c>
      <c r="I210" s="2">
        <f t="shared" si="68"/>
        <v>414.31515326668534</v>
      </c>
      <c r="J210" s="2">
        <f t="shared" si="69"/>
        <v>415.48240251206357</v>
      </c>
      <c r="K210" s="2">
        <v>170.88376753507015</v>
      </c>
      <c r="L210" s="2">
        <v>55148.27855711423</v>
      </c>
      <c r="M210" s="2">
        <f t="shared" si="70"/>
        <v>25947.016550134336</v>
      </c>
      <c r="N210" s="2">
        <f t="shared" si="71"/>
        <v>151.57771399377461</v>
      </c>
      <c r="O210" s="2">
        <f t="shared" si="72"/>
        <v>190.18982107636569</v>
      </c>
      <c r="P210" s="2">
        <v>6399.6793587174352</v>
      </c>
      <c r="Q210" s="2">
        <v>64915029.470941886</v>
      </c>
      <c r="R210" s="2">
        <f t="shared" si="73"/>
        <v>23959133.576547883</v>
      </c>
      <c r="S210" s="2">
        <f t="shared" si="74"/>
        <v>5813.0208873728243</v>
      </c>
      <c r="T210" s="2">
        <f t="shared" si="75"/>
        <v>6986.3378300620461</v>
      </c>
      <c r="U210" s="2">
        <v>0.6352705410821643</v>
      </c>
      <c r="V210" s="2">
        <v>1.2765531062124249</v>
      </c>
      <c r="W210" s="2">
        <f t="shared" si="76"/>
        <v>0.87298444584559909</v>
      </c>
      <c r="X210" s="2">
        <f t="shared" si="77"/>
        <v>0.52328729694411091</v>
      </c>
      <c r="Y210" s="2">
        <f t="shared" si="78"/>
        <v>0.74725378522021768</v>
      </c>
    </row>
    <row r="211" spans="1:25">
      <c r="A211" s="2">
        <v>0.54999999999999993</v>
      </c>
      <c r="B211" s="2">
        <v>0</v>
      </c>
      <c r="C211" s="5">
        <f t="shared" si="66"/>
        <v>1</v>
      </c>
      <c r="D211" s="2" t="s">
        <v>863</v>
      </c>
      <c r="E211" s="2">
        <v>414.67333944335502</v>
      </c>
      <c r="F211" s="2">
        <v>390.71187208726724</v>
      </c>
      <c r="G211" s="2">
        <v>171977.73608605162</v>
      </c>
      <c r="H211" s="2">
        <f t="shared" si="67"/>
        <v>23.7576409476751</v>
      </c>
      <c r="I211" s="2">
        <f t="shared" si="68"/>
        <v>414.08915303416256</v>
      </c>
      <c r="J211" s="2">
        <f t="shared" si="69"/>
        <v>415.25752585254747</v>
      </c>
      <c r="K211" s="2">
        <v>147.31200000000001</v>
      </c>
      <c r="L211" s="2">
        <v>43790.232000000004</v>
      </c>
      <c r="M211" s="2">
        <f t="shared" si="70"/>
        <v>22089.406655999999</v>
      </c>
      <c r="N211" s="2">
        <f t="shared" si="71"/>
        <v>129.49880520703519</v>
      </c>
      <c r="O211" s="2">
        <f t="shared" si="72"/>
        <v>165.12519479296483</v>
      </c>
      <c r="P211" s="2">
        <v>5765.78</v>
      </c>
      <c r="Q211" s="2">
        <v>54068169.048</v>
      </c>
      <c r="R211" s="2">
        <f t="shared" si="73"/>
        <v>20823950.039600004</v>
      </c>
      <c r="S211" s="2">
        <f t="shared" si="74"/>
        <v>5218.8505004035287</v>
      </c>
      <c r="T211" s="2">
        <f t="shared" si="75"/>
        <v>6312.7094995964708</v>
      </c>
      <c r="U211" s="2">
        <v>0.40600000000000003</v>
      </c>
      <c r="V211" s="2">
        <v>0.74199999999999999</v>
      </c>
      <c r="W211" s="2">
        <f t="shared" si="76"/>
        <v>0.57716400000000001</v>
      </c>
      <c r="X211" s="2">
        <f t="shared" si="77"/>
        <v>0.3149459203154521</v>
      </c>
      <c r="Y211" s="2">
        <f t="shared" si="78"/>
        <v>0.49705407968454796</v>
      </c>
    </row>
    <row r="212" spans="1:25">
      <c r="A212" s="2">
        <v>0.6</v>
      </c>
      <c r="B212" s="2">
        <v>0</v>
      </c>
      <c r="C212" s="5">
        <f t="shared" si="66"/>
        <v>1</v>
      </c>
      <c r="D212" s="2" t="s">
        <v>162</v>
      </c>
      <c r="E212" s="2">
        <v>414.44408832362313</v>
      </c>
      <c r="F212" s="2">
        <v>369.64879650749947</v>
      </c>
      <c r="G212" s="2">
        <v>171798.73703538778</v>
      </c>
      <c r="H212" s="2">
        <f t="shared" si="67"/>
        <v>34.83468898863066</v>
      </c>
      <c r="I212" s="2">
        <f t="shared" si="68"/>
        <v>413.7367034634629</v>
      </c>
      <c r="J212" s="2">
        <f t="shared" si="69"/>
        <v>415.15147318378337</v>
      </c>
      <c r="K212" s="2">
        <v>126.346</v>
      </c>
      <c r="L212" s="2">
        <v>31472.817999999999</v>
      </c>
      <c r="M212" s="2">
        <f t="shared" si="70"/>
        <v>15509.506283999999</v>
      </c>
      <c r="N212" s="2">
        <f t="shared" si="71"/>
        <v>111.41981643324714</v>
      </c>
      <c r="O212" s="2">
        <f t="shared" si="72"/>
        <v>141.27218356675286</v>
      </c>
      <c r="P212" s="2">
        <v>5295.058</v>
      </c>
      <c r="Q212" s="2">
        <v>42971143.674000002</v>
      </c>
      <c r="R212" s="2">
        <f t="shared" si="73"/>
        <v>14933504.450636003</v>
      </c>
      <c r="S212" s="2">
        <f t="shared" si="74"/>
        <v>4831.8984111620966</v>
      </c>
      <c r="T212" s="2">
        <f t="shared" si="75"/>
        <v>5758.2175888379033</v>
      </c>
      <c r="U212" s="2">
        <v>0.23200000000000001</v>
      </c>
      <c r="V212" s="2">
        <v>0.36399999999999999</v>
      </c>
      <c r="W212" s="2">
        <f t="shared" si="76"/>
        <v>0.31017600000000001</v>
      </c>
      <c r="X212" s="2">
        <f t="shared" si="77"/>
        <v>0.16524959771806616</v>
      </c>
      <c r="Y212" s="2">
        <f t="shared" si="78"/>
        <v>0.29875040228193384</v>
      </c>
    </row>
    <row r="213" spans="1:25">
      <c r="A213" s="2">
        <v>0.65</v>
      </c>
      <c r="B213" s="2">
        <v>0</v>
      </c>
      <c r="C213" s="5">
        <f t="shared" si="66"/>
        <v>1</v>
      </c>
      <c r="D213" s="2" t="s">
        <v>864</v>
      </c>
      <c r="E213" s="2">
        <v>414.02884251929135</v>
      </c>
      <c r="F213" s="2">
        <v>384.40494872058918</v>
      </c>
      <c r="G213" s="2">
        <v>171450.42332965531</v>
      </c>
      <c r="H213" s="2">
        <f t="shared" si="67"/>
        <v>30.540891791169997</v>
      </c>
      <c r="I213" s="2">
        <f t="shared" si="68"/>
        <v>413.36648777868646</v>
      </c>
      <c r="J213" s="2">
        <f t="shared" si="69"/>
        <v>414.69119725989623</v>
      </c>
      <c r="K213" s="2">
        <v>126.274</v>
      </c>
      <c r="L213" s="2">
        <v>31422.874</v>
      </c>
      <c r="M213" s="2">
        <f t="shared" si="70"/>
        <v>15477.750924</v>
      </c>
      <c r="N213" s="2">
        <f t="shared" si="71"/>
        <v>111.36310477291605</v>
      </c>
      <c r="O213" s="2">
        <f t="shared" si="72"/>
        <v>141.18489522708396</v>
      </c>
      <c r="P213" s="2">
        <v>5444.2539999999999</v>
      </c>
      <c r="Q213" s="2">
        <v>44769560.126000002</v>
      </c>
      <c r="R213" s="2">
        <f t="shared" si="73"/>
        <v>15129658.509484004</v>
      </c>
      <c r="S213" s="2">
        <f t="shared" si="74"/>
        <v>4978.0624958334865</v>
      </c>
      <c r="T213" s="2">
        <f t="shared" si="75"/>
        <v>5910.4455041665133</v>
      </c>
      <c r="U213" s="2">
        <v>0.16</v>
      </c>
      <c r="V213" s="2">
        <v>0.23200000000000001</v>
      </c>
      <c r="W213" s="2">
        <f t="shared" si="76"/>
        <v>0.2064</v>
      </c>
      <c r="X213" s="2">
        <f t="shared" si="77"/>
        <v>0.10554915317462915</v>
      </c>
      <c r="Y213" s="2">
        <f t="shared" si="78"/>
        <v>0.21445084682537086</v>
      </c>
    </row>
    <row r="214" spans="1:25">
      <c r="A214" s="2">
        <v>0.70000000000000007</v>
      </c>
      <c r="B214" s="2">
        <v>0</v>
      </c>
      <c r="C214" s="5">
        <f t="shared" si="66"/>
        <v>1</v>
      </c>
      <c r="D214" s="2" t="s">
        <v>865</v>
      </c>
      <c r="E214" s="2">
        <v>413.63153218876977</v>
      </c>
      <c r="F214" s="2">
        <v>389.6708714151755</v>
      </c>
      <c r="G214" s="2">
        <v>171123.03283387437</v>
      </c>
      <c r="H214" s="2">
        <f t="shared" si="67"/>
        <v>31.988413045095513</v>
      </c>
      <c r="I214" s="2">
        <f t="shared" si="68"/>
        <v>412.95366261745818</v>
      </c>
      <c r="J214" s="2">
        <f t="shared" si="69"/>
        <v>414.30940176008136</v>
      </c>
      <c r="K214" s="2">
        <v>120.202</v>
      </c>
      <c r="L214" s="2">
        <v>24363.218000000001</v>
      </c>
      <c r="M214" s="2">
        <f t="shared" si="70"/>
        <v>9914.697196000001</v>
      </c>
      <c r="N214" s="2">
        <f t="shared" si="71"/>
        <v>108.26790421183486</v>
      </c>
      <c r="O214" s="2">
        <f t="shared" si="72"/>
        <v>132.13609578816514</v>
      </c>
      <c r="P214" s="2">
        <v>5445.95</v>
      </c>
      <c r="Q214" s="2">
        <v>39739371.034000002</v>
      </c>
      <c r="R214" s="2">
        <f t="shared" si="73"/>
        <v>10080999.631500002</v>
      </c>
      <c r="S214" s="2">
        <f t="shared" si="74"/>
        <v>5065.4088806625869</v>
      </c>
      <c r="T214" s="2">
        <f t="shared" si="75"/>
        <v>5826.4911193374128</v>
      </c>
      <c r="U214" s="2">
        <v>8.7999999999999995E-2</v>
      </c>
      <c r="V214" s="2">
        <v>0.1</v>
      </c>
      <c r="W214" s="2">
        <f t="shared" si="76"/>
        <v>9.2256000000000005E-2</v>
      </c>
      <c r="X214" s="2">
        <f t="shared" si="77"/>
        <v>5.1596167937976632E-2</v>
      </c>
      <c r="Y214" s="2">
        <f t="shared" si="78"/>
        <v>0.12440383206202335</v>
      </c>
    </row>
    <row r="215" spans="1:25">
      <c r="A215" s="2">
        <v>0.75000000000000011</v>
      </c>
      <c r="B215" s="2">
        <v>0</v>
      </c>
      <c r="C215" s="5">
        <f t="shared" si="66"/>
        <v>1</v>
      </c>
      <c r="D215" s="2" t="s">
        <v>866</v>
      </c>
      <c r="E215" s="2">
        <v>413.26186109296901</v>
      </c>
      <c r="F215" s="2">
        <v>382.15396937928199</v>
      </c>
      <c r="G215" s="2">
        <v>170824.62865818859</v>
      </c>
      <c r="H215" s="2">
        <f t="shared" si="67"/>
        <v>39.262824164179619</v>
      </c>
      <c r="I215" s="2">
        <f t="shared" si="68"/>
        <v>412.5108600167024</v>
      </c>
      <c r="J215" s="2">
        <f t="shared" si="69"/>
        <v>414.01286216923563</v>
      </c>
      <c r="K215" s="2">
        <v>116.322</v>
      </c>
      <c r="L215" s="2">
        <v>19437.245999999999</v>
      </c>
      <c r="M215" s="2">
        <f t="shared" si="70"/>
        <v>5906.4383159999979</v>
      </c>
      <c r="N215" s="2">
        <f t="shared" si="71"/>
        <v>107.11087601203432</v>
      </c>
      <c r="O215" s="2">
        <f t="shared" si="72"/>
        <v>125.53312398796568</v>
      </c>
      <c r="P215" s="2">
        <v>5558.5339999999997</v>
      </c>
      <c r="Q215" s="2">
        <v>37957203.321999997</v>
      </c>
      <c r="R215" s="2">
        <f t="shared" si="73"/>
        <v>7059903.0928440019</v>
      </c>
      <c r="S215" s="2">
        <f t="shared" si="74"/>
        <v>5240.0782009507666</v>
      </c>
      <c r="T215" s="2">
        <f t="shared" si="75"/>
        <v>5876.9897990492327</v>
      </c>
      <c r="U215" s="2">
        <v>3.4000000000000002E-2</v>
      </c>
      <c r="V215" s="2">
        <v>3.4000000000000002E-2</v>
      </c>
      <c r="W215" s="2">
        <f t="shared" si="76"/>
        <v>3.2844000000000005E-2</v>
      </c>
      <c r="X215" s="2">
        <f t="shared" si="77"/>
        <v>1.2279100129138295E-2</v>
      </c>
      <c r="Y215" s="2">
        <f t="shared" si="78"/>
        <v>5.5720899870861706E-2</v>
      </c>
    </row>
    <row r="216" spans="1:25">
      <c r="A216" s="2">
        <v>0.80000000000000016</v>
      </c>
      <c r="B216" s="2">
        <v>0</v>
      </c>
      <c r="C216" s="5">
        <f t="shared" si="66"/>
        <v>1</v>
      </c>
      <c r="D216" s="2" t="s">
        <v>867</v>
      </c>
      <c r="E216" s="2">
        <v>412.60666390529548</v>
      </c>
      <c r="F216" s="2">
        <v>372.03226645967828</v>
      </c>
      <c r="G216" s="2">
        <v>170292.18277422685</v>
      </c>
      <c r="H216" s="2">
        <f t="shared" si="67"/>
        <v>47.923675169382477</v>
      </c>
      <c r="I216" s="2">
        <f t="shared" si="68"/>
        <v>411.77695672256584</v>
      </c>
      <c r="J216" s="2">
        <f t="shared" si="69"/>
        <v>413.43637108802511</v>
      </c>
      <c r="K216" s="2">
        <v>127.998</v>
      </c>
      <c r="L216" s="2">
        <v>22040.03</v>
      </c>
      <c r="M216" s="2">
        <f t="shared" si="70"/>
        <v>5656.5419959999981</v>
      </c>
      <c r="N216" s="2">
        <f t="shared" si="71"/>
        <v>118.98383922574371</v>
      </c>
      <c r="O216" s="2">
        <f t="shared" si="72"/>
        <v>137.0121607742563</v>
      </c>
      <c r="P216" s="2">
        <v>6227.7079999999996</v>
      </c>
      <c r="Q216" s="2">
        <v>46024592.935999997</v>
      </c>
      <c r="R216" s="2">
        <f t="shared" si="73"/>
        <v>7240246.0027360022</v>
      </c>
      <c r="S216" s="2">
        <f t="shared" si="74"/>
        <v>5905.2104251562469</v>
      </c>
      <c r="T216" s="2">
        <f t="shared" si="75"/>
        <v>6550.2055748437524</v>
      </c>
      <c r="U216" s="2">
        <v>1.7999999999999999E-2</v>
      </c>
      <c r="V216" s="2">
        <v>1.7999999999999999E-2</v>
      </c>
      <c r="W216" s="2">
        <f t="shared" si="76"/>
        <v>1.7675999999999997E-2</v>
      </c>
      <c r="X216" s="2">
        <f t="shared" si="77"/>
        <v>2.0653771679402487E-3</v>
      </c>
      <c r="Y216" s="2">
        <f t="shared" si="78"/>
        <v>3.3934622832059752E-2</v>
      </c>
    </row>
    <row r="217" spans="1:25">
      <c r="A217" s="2">
        <v>0.8500000000000002</v>
      </c>
      <c r="B217" s="2">
        <v>0</v>
      </c>
      <c r="C217" s="5">
        <f t="shared" si="66"/>
        <v>1</v>
      </c>
      <c r="D217" s="2" t="s">
        <v>868</v>
      </c>
      <c r="E217" s="2">
        <v>412.31097338734185</v>
      </c>
      <c r="F217" s="2">
        <v>370.54706031971574</v>
      </c>
      <c r="G217" s="2">
        <v>170050.70287100063</v>
      </c>
      <c r="H217" s="2">
        <f t="shared" si="67"/>
        <v>50.364095383323729</v>
      </c>
      <c r="I217" s="2">
        <f t="shared" si="68"/>
        <v>411.4604028979864</v>
      </c>
      <c r="J217" s="2">
        <f t="shared" si="69"/>
        <v>413.16154387669729</v>
      </c>
      <c r="K217" s="2">
        <v>142.19800000000001</v>
      </c>
      <c r="L217" s="2">
        <v>21843.81</v>
      </c>
      <c r="M217" s="2">
        <f t="shared" si="70"/>
        <v>1623.5387960000007</v>
      </c>
      <c r="N217" s="2">
        <f t="shared" si="71"/>
        <v>137.36873400020451</v>
      </c>
      <c r="O217" s="2">
        <f t="shared" si="72"/>
        <v>147.0272659997955</v>
      </c>
      <c r="P217" s="2">
        <v>7109.81</v>
      </c>
      <c r="Q217" s="2">
        <v>54606807.649999999</v>
      </c>
      <c r="R217" s="2">
        <f t="shared" si="73"/>
        <v>4057409.4138999954</v>
      </c>
      <c r="S217" s="2">
        <f t="shared" si="74"/>
        <v>6868.3894649397225</v>
      </c>
      <c r="T217" s="2">
        <f t="shared" si="75"/>
        <v>7351.2305350602783</v>
      </c>
      <c r="U217" s="2">
        <v>0</v>
      </c>
      <c r="V217" s="2">
        <v>0</v>
      </c>
      <c r="W217" s="2">
        <f t="shared" si="76"/>
        <v>0</v>
      </c>
      <c r="X217" s="2">
        <f t="shared" si="77"/>
        <v>0</v>
      </c>
      <c r="Y217" s="2">
        <f t="shared" si="78"/>
        <v>0</v>
      </c>
    </row>
    <row r="218" spans="1:25">
      <c r="A218" s="2">
        <v>0.90000000000000024</v>
      </c>
      <c r="B218" s="2">
        <v>0</v>
      </c>
      <c r="C218" s="5">
        <f t="shared" si="66"/>
        <v>1</v>
      </c>
      <c r="D218" s="2" t="s">
        <v>869</v>
      </c>
      <c r="E218" s="2">
        <v>412.52670186312167</v>
      </c>
      <c r="F218" s="2">
        <v>383.99417992411117</v>
      </c>
      <c r="G218" s="2">
        <v>170231.98750359585</v>
      </c>
      <c r="H218" s="2">
        <f t="shared" si="67"/>
        <v>53.707753530965419</v>
      </c>
      <c r="I218" s="2">
        <f t="shared" si="68"/>
        <v>411.64835048814604</v>
      </c>
      <c r="J218" s="2">
        <f t="shared" si="69"/>
        <v>413.40505323809731</v>
      </c>
      <c r="K218" s="2">
        <v>184.44399999999999</v>
      </c>
      <c r="L218" s="2">
        <v>36883.955999999998</v>
      </c>
      <c r="M218" s="2">
        <f t="shared" si="70"/>
        <v>2864.3668640000033</v>
      </c>
      <c r="N218" s="2">
        <f t="shared" si="71"/>
        <v>178.02948075628521</v>
      </c>
      <c r="O218" s="2">
        <f t="shared" si="72"/>
        <v>190.85851924371477</v>
      </c>
      <c r="P218" s="2">
        <v>9222.2000000000007</v>
      </c>
      <c r="Q218" s="2">
        <v>92209890</v>
      </c>
      <c r="R218" s="2">
        <f t="shared" si="73"/>
        <v>7160917.1599999815</v>
      </c>
      <c r="S218" s="2">
        <f t="shared" si="74"/>
        <v>8901.4740378142615</v>
      </c>
      <c r="T218" s="2">
        <f t="shared" si="75"/>
        <v>9542.92596218574</v>
      </c>
      <c r="U218" s="2">
        <v>0</v>
      </c>
      <c r="V218" s="2">
        <v>0</v>
      </c>
      <c r="W218" s="2">
        <f t="shared" si="76"/>
        <v>0</v>
      </c>
      <c r="X218" s="2">
        <f t="shared" si="77"/>
        <v>0</v>
      </c>
      <c r="Y218" s="2">
        <f t="shared" si="78"/>
        <v>0</v>
      </c>
    </row>
    <row r="219" spans="1:25">
      <c r="A219" s="2">
        <v>0.95000000000000029</v>
      </c>
      <c r="B219" s="2">
        <v>0</v>
      </c>
      <c r="C219" s="5">
        <f t="shared" si="66"/>
        <v>1</v>
      </c>
      <c r="D219" s="2" t="s">
        <v>870</v>
      </c>
      <c r="E219" s="2">
        <v>412.55334899720032</v>
      </c>
      <c r="F219" s="2">
        <v>379.22985270246778</v>
      </c>
      <c r="G219" s="2">
        <v>170246.12070650555</v>
      </c>
      <c r="H219" s="2">
        <f t="shared" si="67"/>
        <v>45.854937699798029</v>
      </c>
      <c r="I219" s="2">
        <f t="shared" si="68"/>
        <v>411.7417474884104</v>
      </c>
      <c r="J219" s="2">
        <f t="shared" si="69"/>
        <v>413.36495050599024</v>
      </c>
      <c r="K219" s="2">
        <v>296.834</v>
      </c>
      <c r="L219" s="2">
        <v>97015.373999999996</v>
      </c>
      <c r="M219" s="2">
        <f t="shared" si="70"/>
        <v>8904.9504439999873</v>
      </c>
      <c r="N219" s="2">
        <f t="shared" si="71"/>
        <v>285.52392342475213</v>
      </c>
      <c r="O219" s="2">
        <f t="shared" si="72"/>
        <v>308.14407657524788</v>
      </c>
      <c r="P219" s="2">
        <v>14841.7</v>
      </c>
      <c r="Q219" s="2">
        <v>242538435</v>
      </c>
      <c r="R219" s="2">
        <f t="shared" si="73"/>
        <v>22262376.109999985</v>
      </c>
      <c r="S219" s="2">
        <f t="shared" si="74"/>
        <v>14276.196171237607</v>
      </c>
      <c r="T219" s="2">
        <f t="shared" si="75"/>
        <v>15407.203828762395</v>
      </c>
      <c r="U219" s="2">
        <v>0</v>
      </c>
      <c r="V219" s="2">
        <v>0</v>
      </c>
      <c r="W219" s="2">
        <f t="shared" si="76"/>
        <v>0</v>
      </c>
      <c r="X219" s="2">
        <f t="shared" si="77"/>
        <v>0</v>
      </c>
      <c r="Y219" s="2">
        <f t="shared" si="78"/>
        <v>0</v>
      </c>
    </row>
    <row r="220" spans="1:25">
      <c r="A220" s="2">
        <v>1.0000000000000002</v>
      </c>
      <c r="B220" s="2">
        <v>0.83</v>
      </c>
      <c r="C220" s="5">
        <f t="shared" si="66"/>
        <v>0.17000000000000004</v>
      </c>
      <c r="D220" s="2" t="s">
        <v>871</v>
      </c>
      <c r="E220" s="2">
        <v>411.25942167032389</v>
      </c>
      <c r="F220" s="2">
        <v>390.85990392293417</v>
      </c>
      <c r="G220" s="2">
        <v>169190.54555004125</v>
      </c>
      <c r="H220" s="2">
        <f t="shared" si="67"/>
        <v>56.233637431985699</v>
      </c>
      <c r="I220" s="2">
        <f t="shared" si="68"/>
        <v>410.3606530933348</v>
      </c>
      <c r="J220" s="2">
        <f t="shared" si="69"/>
        <v>412.15819024731297</v>
      </c>
      <c r="K220" s="2">
        <v>560.11764705882354</v>
      </c>
      <c r="L220" s="2">
        <v>380538.89411764708</v>
      </c>
      <c r="M220" s="2">
        <f t="shared" si="70"/>
        <v>66807.115570934257</v>
      </c>
      <c r="N220" s="2">
        <f t="shared" si="71"/>
        <v>529.13909231924026</v>
      </c>
      <c r="O220" s="2">
        <f t="shared" si="72"/>
        <v>591.09620179840681</v>
      </c>
      <c r="P220" s="2">
        <v>28005.882352941175</v>
      </c>
      <c r="Q220" s="2">
        <v>951347235.29411769</v>
      </c>
      <c r="R220" s="2">
        <f t="shared" si="73"/>
        <v>167017788.92733574</v>
      </c>
      <c r="S220" s="2">
        <f t="shared" si="74"/>
        <v>26456.954615962011</v>
      </c>
      <c r="T220" s="2">
        <f t="shared" si="75"/>
        <v>29554.810089920338</v>
      </c>
      <c r="U220" s="2">
        <v>0</v>
      </c>
      <c r="V220" s="2">
        <v>0</v>
      </c>
      <c r="W220" s="2">
        <f t="shared" si="76"/>
        <v>0</v>
      </c>
      <c r="X220" s="2">
        <f t="shared" si="77"/>
        <v>0</v>
      </c>
      <c r="Y220" s="2">
        <f t="shared" si="78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XFD1048576"/>
    </sheetView>
  </sheetViews>
  <sheetFormatPr defaultRowHeight="15"/>
  <cols>
    <col min="1" max="1" width="11.140625" bestFit="1" customWidth="1"/>
    <col min="2" max="2" width="16" bestFit="1" customWidth="1"/>
    <col min="3" max="3" width="11.42578125" bestFit="1" customWidth="1"/>
    <col min="4" max="4" width="12.7109375" bestFit="1" customWidth="1"/>
    <col min="5" max="6" width="14.5703125" bestFit="1" customWidth="1"/>
    <col min="7" max="7" width="12.5703125" bestFit="1" customWidth="1"/>
    <col min="8" max="9" width="14.7109375" bestFit="1" customWidth="1"/>
    <col min="10" max="10" width="12.7109375" bestFit="1" customWidth="1"/>
    <col min="11" max="12" width="18.140625" bestFit="1" customWidth="1"/>
    <col min="13" max="14" width="14.85546875" bestFit="1" customWidth="1"/>
    <col min="15" max="15" width="13.5703125" bestFit="1" customWidth="1"/>
  </cols>
  <sheetData>
    <row r="1" spans="1:15">
      <c r="A1" t="s">
        <v>22</v>
      </c>
      <c r="B1" t="s">
        <v>1</v>
      </c>
      <c r="C1" t="s">
        <v>2</v>
      </c>
      <c r="D1" t="s">
        <v>2</v>
      </c>
      <c r="E1" t="s">
        <v>35</v>
      </c>
      <c r="F1" t="s">
        <v>36</v>
      </c>
      <c r="G1" t="s">
        <v>37</v>
      </c>
      <c r="H1" t="s">
        <v>4</v>
      </c>
      <c r="I1" t="s">
        <v>5</v>
      </c>
      <c r="J1" t="s">
        <v>6</v>
      </c>
      <c r="K1" t="s">
        <v>11</v>
      </c>
      <c r="L1" t="s">
        <v>3</v>
      </c>
      <c r="M1" t="s">
        <v>38</v>
      </c>
      <c r="N1" t="s">
        <v>39</v>
      </c>
      <c r="O1" t="s">
        <v>7</v>
      </c>
    </row>
    <row r="2" spans="1:15">
      <c r="A2">
        <v>10</v>
      </c>
      <c r="B2">
        <v>0</v>
      </c>
      <c r="C2" s="1"/>
      <c r="D2" t="s">
        <v>47</v>
      </c>
      <c r="E2">
        <v>654.61771608270953</v>
      </c>
      <c r="F2">
        <v>429818.61990865355</v>
      </c>
      <c r="H2">
        <v>4.5679999999999996</v>
      </c>
      <c r="I2">
        <v>63.44</v>
      </c>
      <c r="J2">
        <v>42.65869338677355</v>
      </c>
      <c r="K2">
        <v>45.68</v>
      </c>
      <c r="L2">
        <v>6344</v>
      </c>
      <c r="M2">
        <v>0</v>
      </c>
      <c r="N2">
        <v>0</v>
      </c>
      <c r="O2">
        <v>0</v>
      </c>
    </row>
    <row r="3" spans="1:15">
      <c r="A3">
        <v>20</v>
      </c>
      <c r="B3">
        <v>0</v>
      </c>
      <c r="C3" s="1"/>
      <c r="D3" t="s">
        <v>48</v>
      </c>
      <c r="E3">
        <v>652.03109287065001</v>
      </c>
      <c r="F3">
        <v>426612.86679725989</v>
      </c>
      <c r="H3">
        <v>4.1840000000000002</v>
      </c>
      <c r="I3">
        <v>43.628</v>
      </c>
      <c r="J3">
        <v>26.174492985971941</v>
      </c>
      <c r="K3">
        <v>41.84</v>
      </c>
      <c r="L3">
        <v>4362.8</v>
      </c>
      <c r="M3">
        <v>0</v>
      </c>
      <c r="N3">
        <v>0</v>
      </c>
      <c r="O3">
        <v>0</v>
      </c>
    </row>
    <row r="4" spans="1:15">
      <c r="A4">
        <v>30</v>
      </c>
      <c r="B4">
        <v>0</v>
      </c>
      <c r="C4" s="1"/>
      <c r="D4" t="s">
        <v>49</v>
      </c>
      <c r="E4">
        <v>650.16232934126595</v>
      </c>
      <c r="F4">
        <v>424350.41866905981</v>
      </c>
      <c r="H4">
        <v>5.2759999999999998</v>
      </c>
      <c r="I4">
        <v>107.148</v>
      </c>
      <c r="J4">
        <v>79.470765531062128</v>
      </c>
      <c r="K4">
        <v>52.76</v>
      </c>
      <c r="L4">
        <v>10714.8</v>
      </c>
      <c r="M4">
        <v>0</v>
      </c>
      <c r="N4">
        <v>0</v>
      </c>
      <c r="O4">
        <v>0</v>
      </c>
    </row>
    <row r="5" spans="1:15">
      <c r="A5">
        <v>40</v>
      </c>
      <c r="B5">
        <v>0</v>
      </c>
      <c r="C5" s="1"/>
      <c r="D5" t="s">
        <v>47</v>
      </c>
      <c r="E5">
        <v>654.90435922706718</v>
      </c>
      <c r="F5">
        <v>430327.46646338125</v>
      </c>
      <c r="H5">
        <v>4.9180000000000001</v>
      </c>
      <c r="I5">
        <v>81.522000000000006</v>
      </c>
      <c r="J5">
        <v>57.450176352705419</v>
      </c>
      <c r="K5">
        <v>49.18</v>
      </c>
      <c r="L5">
        <v>8152.2</v>
      </c>
      <c r="M5">
        <v>0</v>
      </c>
      <c r="N5">
        <v>0</v>
      </c>
      <c r="O5">
        <v>0</v>
      </c>
    </row>
    <row r="6" spans="1:15">
      <c r="A6">
        <v>50</v>
      </c>
      <c r="B6">
        <v>0</v>
      </c>
      <c r="C6" s="1"/>
      <c r="D6" t="s">
        <v>49</v>
      </c>
      <c r="E6">
        <v>654.4276362581561</v>
      </c>
      <c r="F6">
        <v>429569.8874599057</v>
      </c>
      <c r="H6">
        <v>5.1120000000000001</v>
      </c>
      <c r="I6">
        <v>131.13999999999999</v>
      </c>
      <c r="J6">
        <v>105.21789178356713</v>
      </c>
      <c r="K6">
        <v>51.12</v>
      </c>
      <c r="L6">
        <v>13114</v>
      </c>
      <c r="M6">
        <v>0</v>
      </c>
      <c r="N6">
        <v>0</v>
      </c>
      <c r="O6">
        <v>0</v>
      </c>
    </row>
    <row r="7" spans="1:15">
      <c r="A7">
        <v>60</v>
      </c>
      <c r="B7">
        <v>0</v>
      </c>
      <c r="C7" s="1"/>
      <c r="D7" t="s">
        <v>47</v>
      </c>
      <c r="E7">
        <v>654.08994495045511</v>
      </c>
      <c r="F7">
        <v>429260.96100687637</v>
      </c>
      <c r="H7">
        <v>4.41</v>
      </c>
      <c r="I7">
        <v>45.201999999999998</v>
      </c>
      <c r="J7">
        <v>25.805511022044087</v>
      </c>
      <c r="K7">
        <v>44.1</v>
      </c>
      <c r="L7">
        <v>4520.2</v>
      </c>
      <c r="M7">
        <v>0</v>
      </c>
      <c r="N7">
        <v>0</v>
      </c>
      <c r="O7">
        <v>0</v>
      </c>
    </row>
    <row r="8" spans="1:15">
      <c r="A8">
        <v>70</v>
      </c>
      <c r="B8">
        <v>0</v>
      </c>
      <c r="C8" s="1"/>
      <c r="D8" t="s">
        <v>47</v>
      </c>
      <c r="E8">
        <v>653.92340166099143</v>
      </c>
      <c r="F8">
        <v>429078.58286830748</v>
      </c>
      <c r="H8">
        <v>4.88</v>
      </c>
      <c r="I8">
        <v>77.652000000000001</v>
      </c>
      <c r="J8">
        <v>53.945490981963928</v>
      </c>
      <c r="K8">
        <v>48.8</v>
      </c>
      <c r="L8">
        <v>7765.2</v>
      </c>
      <c r="M8">
        <v>0</v>
      </c>
      <c r="N8">
        <v>0</v>
      </c>
      <c r="O8">
        <v>0</v>
      </c>
    </row>
    <row r="9" spans="1:15">
      <c r="A9">
        <v>80</v>
      </c>
      <c r="B9">
        <v>0</v>
      </c>
      <c r="C9" s="1"/>
      <c r="D9" t="s">
        <v>48</v>
      </c>
      <c r="E9">
        <v>654.40751301612522</v>
      </c>
      <c r="F9">
        <v>429476.36108053935</v>
      </c>
      <c r="H9">
        <v>4.1820000000000004</v>
      </c>
      <c r="I9">
        <v>41.241999999999997</v>
      </c>
      <c r="J9">
        <v>23.800476953907808</v>
      </c>
      <c r="K9">
        <v>41.82</v>
      </c>
      <c r="L9">
        <v>4124.2</v>
      </c>
      <c r="M9">
        <v>0</v>
      </c>
      <c r="N9">
        <v>0</v>
      </c>
      <c r="O9">
        <v>0</v>
      </c>
    </row>
    <row r="10" spans="1:15">
      <c r="A10">
        <v>90</v>
      </c>
      <c r="B10">
        <v>0</v>
      </c>
      <c r="C10" s="1"/>
      <c r="D10" t="s">
        <v>47</v>
      </c>
      <c r="E10">
        <v>653.06882956519462</v>
      </c>
      <c r="F10">
        <v>427914.06279739685</v>
      </c>
      <c r="H10">
        <v>4.8419999999999996</v>
      </c>
      <c r="I10">
        <v>60.741999999999997</v>
      </c>
      <c r="J10">
        <v>37.371779559118238</v>
      </c>
      <c r="K10">
        <v>48.42</v>
      </c>
      <c r="L10">
        <v>6074.2</v>
      </c>
      <c r="M10">
        <v>0</v>
      </c>
      <c r="N10">
        <v>0</v>
      </c>
      <c r="O10">
        <v>0</v>
      </c>
    </row>
    <row r="11" spans="1:15">
      <c r="A11">
        <v>100</v>
      </c>
      <c r="B11">
        <v>0</v>
      </c>
      <c r="C11" s="1"/>
      <c r="D11" t="s">
        <v>47</v>
      </c>
      <c r="E11">
        <v>652.11948845029929</v>
      </c>
      <c r="F11">
        <v>426669.99091182806</v>
      </c>
      <c r="H11">
        <v>4.4139999999999997</v>
      </c>
      <c r="I11">
        <v>85.841999999999999</v>
      </c>
      <c r="J11">
        <v>66.491587174348695</v>
      </c>
      <c r="K11">
        <v>44.14</v>
      </c>
      <c r="L11">
        <v>8584.2000000000007</v>
      </c>
      <c r="M11">
        <v>0</v>
      </c>
      <c r="N11">
        <v>0</v>
      </c>
      <c r="O11">
        <v>0</v>
      </c>
    </row>
    <row r="12" spans="1:15">
      <c r="A12">
        <v>110</v>
      </c>
      <c r="B12">
        <v>0</v>
      </c>
      <c r="D12" t="s">
        <v>49</v>
      </c>
      <c r="E12">
        <v>650.89678766866859</v>
      </c>
      <c r="F12">
        <v>425238.42823561985</v>
      </c>
      <c r="H12">
        <v>5.1340000000000003</v>
      </c>
      <c r="I12">
        <v>107.09</v>
      </c>
      <c r="J12">
        <v>80.893831663326651</v>
      </c>
      <c r="K12">
        <v>51.34</v>
      </c>
      <c r="L12">
        <v>10709</v>
      </c>
      <c r="M12">
        <v>0</v>
      </c>
      <c r="N12">
        <v>0</v>
      </c>
      <c r="O12">
        <v>0</v>
      </c>
    </row>
    <row r="13" spans="1:15">
      <c r="A13">
        <v>120</v>
      </c>
      <c r="B13">
        <v>0</v>
      </c>
      <c r="D13" t="s">
        <v>47</v>
      </c>
      <c r="E13">
        <v>652.01734650270225</v>
      </c>
      <c r="F13">
        <v>426507.73542245955</v>
      </c>
      <c r="H13">
        <v>4.8639999999999999</v>
      </c>
      <c r="I13">
        <v>87.912000000000006</v>
      </c>
      <c r="J13">
        <v>64.382268537074154</v>
      </c>
      <c r="K13">
        <v>48.64</v>
      </c>
      <c r="L13">
        <v>8791.2000000000007</v>
      </c>
      <c r="M13">
        <v>0</v>
      </c>
      <c r="N13">
        <v>0</v>
      </c>
      <c r="O13">
        <v>0</v>
      </c>
    </row>
    <row r="14" spans="1:15">
      <c r="A14">
        <v>130</v>
      </c>
      <c r="B14">
        <v>0</v>
      </c>
      <c r="D14" t="s">
        <v>47</v>
      </c>
      <c r="E14">
        <v>649.62781054539005</v>
      </c>
      <c r="F14">
        <v>423600.00598928944</v>
      </c>
      <c r="H14">
        <v>4.5339999999999998</v>
      </c>
      <c r="I14">
        <v>79.138000000000005</v>
      </c>
      <c r="J14">
        <v>58.698240480961928</v>
      </c>
      <c r="K14">
        <v>45.34</v>
      </c>
      <c r="L14">
        <v>7913.8</v>
      </c>
      <c r="M14">
        <v>0</v>
      </c>
      <c r="N14">
        <v>0</v>
      </c>
      <c r="O14">
        <v>0</v>
      </c>
    </row>
    <row r="15" spans="1:15">
      <c r="A15">
        <v>140</v>
      </c>
      <c r="B15">
        <v>0</v>
      </c>
      <c r="D15" t="s">
        <v>47</v>
      </c>
      <c r="E15">
        <v>651.43387100666155</v>
      </c>
      <c r="F15">
        <v>425895.56193575513</v>
      </c>
      <c r="H15">
        <v>4.53</v>
      </c>
      <c r="I15">
        <v>61.402000000000001</v>
      </c>
      <c r="J15">
        <v>40.963026052104205</v>
      </c>
      <c r="K15">
        <v>45.3</v>
      </c>
      <c r="L15">
        <v>6140.2</v>
      </c>
      <c r="M15">
        <v>0</v>
      </c>
      <c r="N15">
        <v>0</v>
      </c>
      <c r="O15">
        <v>0</v>
      </c>
    </row>
    <row r="16" spans="1:15">
      <c r="A16">
        <v>150</v>
      </c>
      <c r="B16">
        <v>0</v>
      </c>
      <c r="D16" t="s">
        <v>48</v>
      </c>
      <c r="E16">
        <v>652.48716275596405</v>
      </c>
      <c r="F16">
        <v>427073.25585843535</v>
      </c>
      <c r="H16">
        <v>4.2359999999999998</v>
      </c>
      <c r="I16">
        <v>38.948</v>
      </c>
      <c r="J16">
        <v>21.046396793587174</v>
      </c>
      <c r="K16">
        <v>42.36</v>
      </c>
      <c r="L16">
        <v>3894.8</v>
      </c>
      <c r="M16">
        <v>0</v>
      </c>
      <c r="N16">
        <v>0</v>
      </c>
      <c r="O16">
        <v>0</v>
      </c>
    </row>
    <row r="17" spans="1:15">
      <c r="A17">
        <v>160</v>
      </c>
      <c r="B17">
        <v>0</v>
      </c>
      <c r="D17" t="s">
        <v>47</v>
      </c>
      <c r="E17">
        <v>653.24532045151648</v>
      </c>
      <c r="F17">
        <v>428117.28547262354</v>
      </c>
      <c r="H17">
        <v>4.6859999999999999</v>
      </c>
      <c r="I17">
        <v>54.11</v>
      </c>
      <c r="J17">
        <v>32.215835671342688</v>
      </c>
      <c r="K17">
        <v>46.86</v>
      </c>
      <c r="L17">
        <v>5411</v>
      </c>
      <c r="M17">
        <v>0</v>
      </c>
      <c r="N17">
        <v>0</v>
      </c>
      <c r="O17">
        <v>0</v>
      </c>
    </row>
    <row r="18" spans="1:15">
      <c r="A18">
        <v>170</v>
      </c>
      <c r="B18">
        <v>0</v>
      </c>
      <c r="D18" t="s">
        <v>47</v>
      </c>
      <c r="E18">
        <v>653.68382993838077</v>
      </c>
      <c r="F18">
        <v>428556.88006310782</v>
      </c>
      <c r="H18">
        <v>4.8879999999999999</v>
      </c>
      <c r="I18">
        <v>108.46</v>
      </c>
      <c r="J18">
        <v>84.736929859719439</v>
      </c>
      <c r="K18">
        <v>48.88</v>
      </c>
      <c r="L18">
        <v>10846</v>
      </c>
      <c r="M18">
        <v>0</v>
      </c>
      <c r="N18">
        <v>0</v>
      </c>
      <c r="O18">
        <v>0</v>
      </c>
    </row>
    <row r="19" spans="1:15">
      <c r="A19">
        <v>180</v>
      </c>
      <c r="B19">
        <v>0</v>
      </c>
      <c r="D19" t="s">
        <v>47</v>
      </c>
      <c r="E19">
        <v>652.41506856559101</v>
      </c>
      <c r="F19">
        <v>427068.34694066714</v>
      </c>
      <c r="H19">
        <v>4.5060000000000002</v>
      </c>
      <c r="I19">
        <v>53.341999999999999</v>
      </c>
      <c r="J19">
        <v>33.104172344689374</v>
      </c>
      <c r="K19">
        <v>45.06</v>
      </c>
      <c r="L19">
        <v>5334.2</v>
      </c>
      <c r="M19">
        <v>0</v>
      </c>
      <c r="N19">
        <v>0</v>
      </c>
      <c r="O19">
        <v>0</v>
      </c>
    </row>
    <row r="20" spans="1:15">
      <c r="A20">
        <v>190</v>
      </c>
      <c r="B20">
        <v>0</v>
      </c>
      <c r="D20" t="s">
        <v>48</v>
      </c>
      <c r="E20">
        <v>653.9841936773455</v>
      </c>
      <c r="F20">
        <v>428927.02710150869</v>
      </c>
      <c r="H20">
        <v>4.33</v>
      </c>
      <c r="I20">
        <v>40.134</v>
      </c>
      <c r="J20">
        <v>21.427955911823648</v>
      </c>
      <c r="K20">
        <v>43.3</v>
      </c>
      <c r="L20">
        <v>4013.4</v>
      </c>
      <c r="M20">
        <v>0</v>
      </c>
      <c r="N20">
        <v>0</v>
      </c>
      <c r="O20">
        <v>0</v>
      </c>
    </row>
    <row r="21" spans="1:15">
      <c r="A21">
        <v>200</v>
      </c>
      <c r="B21">
        <v>0</v>
      </c>
      <c r="D21" t="s">
        <v>47</v>
      </c>
      <c r="E21">
        <v>651.78516818617754</v>
      </c>
      <c r="F21">
        <v>426141.25446325238</v>
      </c>
      <c r="H21">
        <v>4.59</v>
      </c>
      <c r="I21">
        <v>52.262</v>
      </c>
      <c r="J21">
        <v>31.256412825651307</v>
      </c>
      <c r="K21">
        <v>45.9</v>
      </c>
      <c r="L21">
        <v>5226.2</v>
      </c>
      <c r="M21">
        <v>0</v>
      </c>
      <c r="N21">
        <v>0</v>
      </c>
      <c r="O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V141"/>
  <sheetViews>
    <sheetView topLeftCell="B102" workbookViewId="0">
      <selection activeCell="P98" sqref="P98:S98"/>
    </sheetView>
  </sheetViews>
  <sheetFormatPr defaultRowHeight="15"/>
  <cols>
    <col min="1" max="1" width="12.140625" bestFit="1" customWidth="1"/>
    <col min="2" max="2" width="16" bestFit="1" customWidth="1"/>
    <col min="3" max="3" width="11.42578125" bestFit="1" customWidth="1"/>
    <col min="4" max="4" width="12.7109375" bestFit="1" customWidth="1"/>
    <col min="5" max="5" width="14.5703125" bestFit="1" customWidth="1"/>
    <col min="6" max="6" width="14.7109375" bestFit="1" customWidth="1"/>
    <col min="7" max="7" width="14.5703125" bestFit="1" customWidth="1"/>
    <col min="8" max="8" width="14.7109375" bestFit="1" customWidth="1"/>
    <col min="9" max="10" width="14.7109375" style="2" customWidth="1"/>
    <col min="11" max="12" width="14.7109375" bestFit="1" customWidth="1"/>
    <col min="13" max="15" width="18.140625" bestFit="1" customWidth="1"/>
    <col min="16" max="16" width="16.140625" bestFit="1" customWidth="1"/>
    <col min="17" max="18" width="16.140625" style="2" customWidth="1"/>
    <col min="19" max="20" width="14.85546875" bestFit="1" customWidth="1"/>
    <col min="21" max="21" width="12.85546875" bestFit="1" customWidth="1"/>
    <col min="22" max="22" width="13.5703125" bestFit="1" customWidth="1"/>
  </cols>
  <sheetData>
    <row r="2" spans="1:21">
      <c r="A2" s="2" t="s">
        <v>741</v>
      </c>
    </row>
    <row r="3" spans="1:21">
      <c r="A3" s="2" t="s">
        <v>14</v>
      </c>
      <c r="B3" s="2" t="s">
        <v>1</v>
      </c>
      <c r="C3" s="2" t="s">
        <v>2</v>
      </c>
      <c r="D3" s="2" t="s">
        <v>2</v>
      </c>
      <c r="E3" s="2" t="s">
        <v>35</v>
      </c>
      <c r="G3" s="2" t="s">
        <v>36</v>
      </c>
      <c r="H3" s="2" t="s">
        <v>37</v>
      </c>
      <c r="K3" s="2" t="s">
        <v>4</v>
      </c>
      <c r="L3" s="2" t="s">
        <v>5</v>
      </c>
      <c r="M3" s="2" t="s">
        <v>6</v>
      </c>
      <c r="N3" s="2" t="s">
        <v>11</v>
      </c>
      <c r="O3" s="2" t="s">
        <v>3</v>
      </c>
      <c r="S3" s="2" t="s">
        <v>38</v>
      </c>
      <c r="T3" s="2" t="s">
        <v>39</v>
      </c>
      <c r="U3" s="2" t="s">
        <v>7</v>
      </c>
    </row>
    <row r="4" spans="1:21">
      <c r="A4" s="2">
        <v>1</v>
      </c>
      <c r="B4" s="2">
        <v>0.65600000000000003</v>
      </c>
      <c r="C4" s="3"/>
      <c r="D4" s="2" t="s">
        <v>294</v>
      </c>
      <c r="E4" s="2">
        <v>462.43610671458686</v>
      </c>
      <c r="G4" s="2">
        <v>213899.40351148733</v>
      </c>
      <c r="H4" s="2"/>
      <c r="K4" s="2">
        <v>362.94186046511629</v>
      </c>
      <c r="L4" s="2">
        <v>172195.11627906977</v>
      </c>
      <c r="M4" s="2">
        <v>40704.97905616754</v>
      </c>
      <c r="N4" s="2">
        <v>3612.5581395348836</v>
      </c>
      <c r="O4" s="2">
        <v>16931085.953488372</v>
      </c>
      <c r="S4" s="2">
        <v>0</v>
      </c>
      <c r="T4" s="2">
        <v>0</v>
      </c>
      <c r="U4" s="2">
        <v>0</v>
      </c>
    </row>
    <row r="5" spans="1:21">
      <c r="A5" s="2">
        <v>2</v>
      </c>
      <c r="B5" s="2">
        <v>0.28799999999999998</v>
      </c>
      <c r="C5" s="3"/>
      <c r="D5" s="2" t="s">
        <v>111</v>
      </c>
      <c r="E5" s="2">
        <v>461.98539650793413</v>
      </c>
      <c r="G5" s="2">
        <v>213489.14806882729</v>
      </c>
      <c r="H5" s="2"/>
      <c r="K5" s="2">
        <v>235.50842696629215</v>
      </c>
      <c r="L5" s="2">
        <v>68647.019662921346</v>
      </c>
      <c r="M5" s="2">
        <v>13219.935140053798</v>
      </c>
      <c r="N5" s="2">
        <v>2335.6320224719102</v>
      </c>
      <c r="O5" s="2">
        <v>6659650.2162921345</v>
      </c>
      <c r="S5" s="2">
        <v>0</v>
      </c>
      <c r="T5" s="2">
        <v>0</v>
      </c>
      <c r="U5" s="2">
        <v>0</v>
      </c>
    </row>
    <row r="6" spans="1:21">
      <c r="A6" s="4">
        <v>3</v>
      </c>
      <c r="B6" s="4">
        <v>0.30599999999999999</v>
      </c>
      <c r="C6" s="2"/>
      <c r="D6" s="2" t="s">
        <v>295</v>
      </c>
      <c r="E6" s="2">
        <v>462.4418743889666</v>
      </c>
      <c r="G6" s="2">
        <v>213914.49759448488</v>
      </c>
      <c r="H6" s="2"/>
      <c r="K6" s="2">
        <v>168.18155619596541</v>
      </c>
      <c r="L6" s="2">
        <v>33808.198847262247</v>
      </c>
      <c r="M6" s="2">
        <v>5539.1259016174981</v>
      </c>
      <c r="N6" s="2">
        <v>1677.2478386167147</v>
      </c>
      <c r="O6" s="2">
        <v>3350618.4121037466</v>
      </c>
      <c r="S6" s="2">
        <v>0</v>
      </c>
      <c r="T6" s="2">
        <v>0</v>
      </c>
      <c r="U6" s="2">
        <v>0</v>
      </c>
    </row>
    <row r="7" spans="1:21">
      <c r="A7" s="4">
        <v>4</v>
      </c>
      <c r="B7" s="4">
        <v>0.36199999999999999</v>
      </c>
      <c r="C7" s="2"/>
      <c r="D7" s="2" t="s">
        <v>296</v>
      </c>
      <c r="E7" s="2">
        <v>461.80491230876527</v>
      </c>
      <c r="G7" s="2">
        <v>213324.17543890161</v>
      </c>
      <c r="H7" s="2"/>
      <c r="K7" s="2">
        <v>134.44827586206895</v>
      </c>
      <c r="L7" s="2">
        <v>22023.827586206895</v>
      </c>
      <c r="M7" s="2">
        <v>3959.9021904142282</v>
      </c>
      <c r="N7" s="2">
        <v>1334.435736677116</v>
      </c>
      <c r="O7" s="2">
        <v>2145753.5830721003</v>
      </c>
      <c r="S7" s="2">
        <v>0</v>
      </c>
      <c r="T7" s="2">
        <v>0</v>
      </c>
      <c r="U7" s="2">
        <v>0</v>
      </c>
    </row>
    <row r="8" spans="1:21">
      <c r="A8" s="4">
        <v>5</v>
      </c>
      <c r="B8" s="4">
        <v>0.50600000000000001</v>
      </c>
      <c r="C8" s="2"/>
      <c r="D8" s="2" t="s">
        <v>297</v>
      </c>
      <c r="E8" s="2">
        <v>463.25000393875445</v>
      </c>
      <c r="G8" s="2">
        <v>214651.95383037487</v>
      </c>
      <c r="H8" s="2"/>
      <c r="K8" s="2">
        <v>119.46963562753037</v>
      </c>
      <c r="L8" s="2">
        <v>17017.42105263158</v>
      </c>
      <c r="M8" s="2">
        <v>2755.5834238504335</v>
      </c>
      <c r="N8" s="2">
        <v>1185.82995951417</v>
      </c>
      <c r="O8" s="2">
        <v>1667576.8421052631</v>
      </c>
      <c r="S8" s="2">
        <v>0</v>
      </c>
      <c r="T8" s="2">
        <v>0</v>
      </c>
      <c r="U8" s="2">
        <v>0</v>
      </c>
    </row>
    <row r="9" spans="1:21">
      <c r="A9" s="4">
        <v>6</v>
      </c>
      <c r="B9" s="4">
        <v>0.58199999999999996</v>
      </c>
      <c r="C9" s="2"/>
      <c r="D9" s="2" t="s">
        <v>298</v>
      </c>
      <c r="E9" s="2">
        <v>463.74241647003021</v>
      </c>
      <c r="G9" s="2">
        <v>215109.08639100305</v>
      </c>
      <c r="H9" s="2"/>
      <c r="K9" s="2">
        <v>106.96650717703349</v>
      </c>
      <c r="L9" s="2">
        <v>13465.416267942584</v>
      </c>
      <c r="M9" s="2">
        <v>2033.3113728376895</v>
      </c>
      <c r="N9" s="2">
        <v>1049.5837320574162</v>
      </c>
      <c r="O9" s="2">
        <v>1271046.8468899522</v>
      </c>
      <c r="S9" s="2">
        <v>0</v>
      </c>
      <c r="T9" s="2">
        <v>0</v>
      </c>
      <c r="U9" s="2">
        <v>0</v>
      </c>
    </row>
    <row r="10" spans="1:21">
      <c r="A10" s="4">
        <v>7</v>
      </c>
      <c r="B10" s="4">
        <v>0.69</v>
      </c>
      <c r="C10" s="2"/>
      <c r="D10" s="2" t="s">
        <v>255</v>
      </c>
      <c r="E10" s="2">
        <v>464.01375092314333</v>
      </c>
      <c r="G10" s="2">
        <v>215339.90123206563</v>
      </c>
      <c r="H10" s="2"/>
      <c r="K10" s="2">
        <v>95.225806451612897</v>
      </c>
      <c r="L10" s="2">
        <v>10655.651612903226</v>
      </c>
      <c r="M10" s="2">
        <v>1598.0071219103493</v>
      </c>
      <c r="N10" s="2">
        <v>933.17419354838705</v>
      </c>
      <c r="O10" s="2">
        <v>1011110.8258064516</v>
      </c>
      <c r="S10" s="2">
        <v>0</v>
      </c>
      <c r="T10" s="2">
        <v>0</v>
      </c>
      <c r="U10" s="2">
        <v>0</v>
      </c>
    </row>
    <row r="11" spans="1:21">
      <c r="A11" s="4">
        <v>8</v>
      </c>
      <c r="B11" s="4">
        <v>0.75</v>
      </c>
      <c r="C11" s="2"/>
      <c r="D11" s="2" t="s">
        <v>299</v>
      </c>
      <c r="E11" s="2">
        <v>464.60929836613047</v>
      </c>
      <c r="G11" s="2">
        <v>215888.54527907522</v>
      </c>
      <c r="H11" s="2"/>
      <c r="K11" s="2">
        <v>84.632000000000005</v>
      </c>
      <c r="L11" s="2">
        <v>8701.3359999999993</v>
      </c>
      <c r="M11" s="2">
        <v>1551.1699354838695</v>
      </c>
      <c r="N11" s="2">
        <v>821.42399999999998</v>
      </c>
      <c r="O11" s="2">
        <v>801858.86399999994</v>
      </c>
      <c r="S11" s="2">
        <v>0</v>
      </c>
      <c r="T11" s="2">
        <v>0</v>
      </c>
      <c r="U11" s="2">
        <v>0</v>
      </c>
    </row>
    <row r="12" spans="1:21">
      <c r="A12" s="4">
        <v>9</v>
      </c>
      <c r="B12" s="4">
        <v>0.83</v>
      </c>
      <c r="C12" s="2"/>
      <c r="D12" s="2" t="s">
        <v>300</v>
      </c>
      <c r="E12" s="2">
        <v>463.55718648610133</v>
      </c>
      <c r="G12" s="2">
        <v>214920.72445835173</v>
      </c>
      <c r="H12" s="2"/>
      <c r="K12" s="2">
        <v>79.764705882352942</v>
      </c>
      <c r="L12" s="2">
        <v>7517.7411764705885</v>
      </c>
      <c r="M12" s="2">
        <v>1169.0868347338935</v>
      </c>
      <c r="N12" s="2">
        <v>764.4588235294118</v>
      </c>
      <c r="O12" s="2">
        <v>673627.30588235299</v>
      </c>
      <c r="S12" s="2">
        <v>0</v>
      </c>
      <c r="T12" s="2">
        <v>0</v>
      </c>
      <c r="U12" s="2">
        <v>0</v>
      </c>
    </row>
    <row r="13" spans="1:21">
      <c r="A13" s="4">
        <v>10</v>
      </c>
      <c r="B13" s="4">
        <v>0.872</v>
      </c>
      <c r="C13" s="2"/>
      <c r="D13" s="2" t="s">
        <v>301</v>
      </c>
      <c r="E13" s="2">
        <v>463.86100854928253</v>
      </c>
      <c r="G13" s="2">
        <v>215197.00533728037</v>
      </c>
      <c r="H13" s="2"/>
      <c r="K13" s="2">
        <v>72.703125</v>
      </c>
      <c r="L13" s="2">
        <v>6434.359375</v>
      </c>
      <c r="M13" s="2">
        <v>1166.8469742063492</v>
      </c>
      <c r="N13" s="2">
        <v>686.03125</v>
      </c>
      <c r="O13" s="2">
        <v>549620.09375</v>
      </c>
      <c r="S13" s="2">
        <v>0</v>
      </c>
      <c r="T13" s="2">
        <v>0</v>
      </c>
      <c r="U13" s="2">
        <v>0</v>
      </c>
    </row>
    <row r="17" spans="1:22">
      <c r="A17" s="2" t="s">
        <v>717</v>
      </c>
      <c r="B17" s="2" t="s">
        <v>741</v>
      </c>
    </row>
    <row r="18" spans="1:22">
      <c r="A18" s="2" t="s">
        <v>14</v>
      </c>
      <c r="B18" s="2" t="s">
        <v>1</v>
      </c>
      <c r="C18" s="2" t="s">
        <v>2</v>
      </c>
      <c r="D18" s="2" t="s">
        <v>2</v>
      </c>
      <c r="E18" s="2" t="s">
        <v>35</v>
      </c>
      <c r="F18" s="2" t="s">
        <v>354</v>
      </c>
      <c r="G18" s="2" t="s">
        <v>36</v>
      </c>
      <c r="H18" s="2" t="s">
        <v>37</v>
      </c>
      <c r="K18" s="2" t="s">
        <v>4</v>
      </c>
      <c r="L18" s="2" t="s">
        <v>5</v>
      </c>
      <c r="M18" s="2" t="s">
        <v>6</v>
      </c>
      <c r="N18" s="2" t="s">
        <v>11</v>
      </c>
      <c r="O18" s="2" t="s">
        <v>3</v>
      </c>
      <c r="P18" s="2" t="s">
        <v>355</v>
      </c>
      <c r="S18" s="2" t="s">
        <v>38</v>
      </c>
      <c r="T18" s="2" t="s">
        <v>39</v>
      </c>
      <c r="U18" s="2" t="s">
        <v>356</v>
      </c>
      <c r="V18" s="2" t="s">
        <v>7</v>
      </c>
    </row>
    <row r="19" spans="1:22">
      <c r="A19" s="2">
        <v>1</v>
      </c>
      <c r="B19" s="2">
        <v>0</v>
      </c>
      <c r="C19" s="3"/>
      <c r="D19" s="2" t="s">
        <v>608</v>
      </c>
      <c r="E19" s="2">
        <v>490.57817320634985</v>
      </c>
      <c r="F19" s="2">
        <v>418.90708540063679</v>
      </c>
      <c r="G19" s="2">
        <v>241779.93385993884</v>
      </c>
      <c r="H19" s="2">
        <f t="shared" ref="H19" si="0">G19-E19*E19</f>
        <v>1112.9898334594618</v>
      </c>
      <c r="I19" s="2">
        <f>E19-2.68*SQRT(H19)/SQRT(500)</f>
        <v>486.57968894857436</v>
      </c>
      <c r="J19" s="2">
        <f>E19+2.68*SQRT(H19)/SQRT(500)</f>
        <v>494.57665746412533</v>
      </c>
      <c r="K19" s="2">
        <v>500</v>
      </c>
      <c r="L19" s="2">
        <v>250000</v>
      </c>
      <c r="M19" s="2">
        <v>0</v>
      </c>
      <c r="N19" s="2">
        <v>4997.8180000000002</v>
      </c>
      <c r="O19" s="2">
        <v>24978209.969999999</v>
      </c>
      <c r="P19" s="2">
        <f t="shared" ref="P19" si="1">O19-N19*N19</f>
        <v>25.208875995129347</v>
      </c>
      <c r="Q19" s="2">
        <f>N19-2.68*SQRT(P19)/SQRT(500)</f>
        <v>4997.2162355428454</v>
      </c>
      <c r="R19" s="2">
        <f>N19+2.68*SQRT(P19)/SQRT(500)</f>
        <v>4998.419764457155</v>
      </c>
      <c r="S19" s="2">
        <v>0</v>
      </c>
      <c r="T19" s="2">
        <v>0</v>
      </c>
      <c r="U19" s="2"/>
      <c r="V19" s="2">
        <v>0</v>
      </c>
    </row>
    <row r="20" spans="1:22">
      <c r="A20" s="2">
        <v>2</v>
      </c>
      <c r="B20" s="2">
        <v>0</v>
      </c>
      <c r="C20" s="3"/>
      <c r="D20" s="2" t="s">
        <v>609</v>
      </c>
      <c r="E20" s="2">
        <v>457.85338304955593</v>
      </c>
      <c r="F20" s="2">
        <v>398.78246613437898</v>
      </c>
      <c r="G20" s="2">
        <v>210392.15161354467</v>
      </c>
      <c r="H20" s="2">
        <f t="shared" ref="H20:H38" si="2">G20-E20*E20</f>
        <v>762.43124362127855</v>
      </c>
      <c r="I20" s="2">
        <f t="shared" ref="I20:I38" si="3">E20-2.68*SQRT(H20)/SQRT(500)</f>
        <v>454.54397640661057</v>
      </c>
      <c r="J20" s="2">
        <f t="shared" ref="J20:J38" si="4">E20+2.68*SQRT(H20)/SQRT(500)</f>
        <v>461.16278969250129</v>
      </c>
      <c r="K20" s="2">
        <v>500</v>
      </c>
      <c r="L20" s="2">
        <v>250000</v>
      </c>
      <c r="M20" s="2">
        <v>0</v>
      </c>
      <c r="N20" s="2">
        <v>4772.5240000000003</v>
      </c>
      <c r="O20" s="2">
        <v>22832660.636</v>
      </c>
      <c r="P20" s="2">
        <f t="shared" ref="P20:P38" si="5">O20-N20*N20</f>
        <v>55675.305423997343</v>
      </c>
      <c r="Q20" s="2">
        <f t="shared" ref="Q20:Q38" si="6">N20-2.68*SQRT(P20)/SQRT(500)</f>
        <v>4744.243889898471</v>
      </c>
      <c r="R20" s="2">
        <f t="shared" ref="R20:R38" si="7">N20+2.68*SQRT(P20)/SQRT(500)</f>
        <v>4800.8041101015297</v>
      </c>
      <c r="S20" s="2">
        <v>0</v>
      </c>
      <c r="T20" s="2">
        <v>0</v>
      </c>
      <c r="U20" s="2"/>
      <c r="V20" s="2">
        <v>0</v>
      </c>
    </row>
    <row r="21" spans="1:22">
      <c r="A21" s="2">
        <v>3</v>
      </c>
      <c r="B21" s="2">
        <v>0</v>
      </c>
      <c r="C21" s="3"/>
      <c r="D21" s="2" t="s">
        <v>610</v>
      </c>
      <c r="E21" s="2">
        <v>457.97091522163771</v>
      </c>
      <c r="F21" s="2">
        <v>390.03524429083114</v>
      </c>
      <c r="G21" s="2">
        <v>210596.63302392839</v>
      </c>
      <c r="H21" s="2">
        <f t="shared" si="2"/>
        <v>859.27383498390554</v>
      </c>
      <c r="I21" s="2">
        <f t="shared" si="3"/>
        <v>454.45761239028701</v>
      </c>
      <c r="J21" s="2">
        <f t="shared" si="4"/>
        <v>461.48421805298841</v>
      </c>
      <c r="K21" s="2">
        <v>500</v>
      </c>
      <c r="L21" s="2">
        <v>250000</v>
      </c>
      <c r="M21" s="2">
        <v>0</v>
      </c>
      <c r="N21" s="2">
        <v>3698.5360000000001</v>
      </c>
      <c r="O21" s="2">
        <v>13886328.176000001</v>
      </c>
      <c r="P21" s="2">
        <f t="shared" si="5"/>
        <v>207159.63270400092</v>
      </c>
      <c r="Q21" s="2">
        <f t="shared" si="6"/>
        <v>3643.9850449958349</v>
      </c>
      <c r="R21" s="2">
        <f t="shared" si="7"/>
        <v>3753.0869550041652</v>
      </c>
      <c r="S21" s="2">
        <v>0</v>
      </c>
      <c r="T21" s="2">
        <v>0</v>
      </c>
      <c r="U21" s="2"/>
      <c r="V21" s="2">
        <v>0</v>
      </c>
    </row>
    <row r="22" spans="1:22">
      <c r="A22" s="2">
        <v>4</v>
      </c>
      <c r="B22" s="2">
        <v>0</v>
      </c>
      <c r="C22" s="3"/>
      <c r="D22" s="2" t="s">
        <v>607</v>
      </c>
      <c r="E22" s="2">
        <v>465.7737569413186</v>
      </c>
      <c r="F22" s="2">
        <v>408.79718682591721</v>
      </c>
      <c r="G22" s="2">
        <v>217966.89576974147</v>
      </c>
      <c r="H22" s="2">
        <f t="shared" si="2"/>
        <v>1021.7031145109504</v>
      </c>
      <c r="I22" s="2">
        <f t="shared" si="3"/>
        <v>461.94275695445788</v>
      </c>
      <c r="J22" s="2">
        <f t="shared" si="4"/>
        <v>469.60475692817931</v>
      </c>
      <c r="K22" s="2">
        <v>500</v>
      </c>
      <c r="L22" s="2">
        <v>250000</v>
      </c>
      <c r="M22" s="2">
        <v>0</v>
      </c>
      <c r="N22" s="2">
        <v>2806.8980000000001</v>
      </c>
      <c r="O22" s="2">
        <v>8065583.7939999998</v>
      </c>
      <c r="P22" s="2">
        <f t="shared" si="5"/>
        <v>186907.41159599926</v>
      </c>
      <c r="Q22" s="2">
        <f t="shared" si="6"/>
        <v>2755.0820990998495</v>
      </c>
      <c r="R22" s="2">
        <f t="shared" si="7"/>
        <v>2858.7139009001507</v>
      </c>
      <c r="S22" s="2">
        <v>0</v>
      </c>
      <c r="T22" s="2">
        <v>0</v>
      </c>
      <c r="U22" s="2"/>
      <c r="V22" s="2">
        <v>0</v>
      </c>
    </row>
    <row r="23" spans="1:22">
      <c r="A23" s="2">
        <v>5</v>
      </c>
      <c r="B23" s="2">
        <v>0</v>
      </c>
      <c r="C23" s="3"/>
      <c r="D23" s="2" t="s">
        <v>611</v>
      </c>
      <c r="E23" s="2">
        <v>475.60599299843727</v>
      </c>
      <c r="F23" s="2">
        <v>407.07882563026806</v>
      </c>
      <c r="G23" s="2">
        <v>227316.83169983909</v>
      </c>
      <c r="H23" s="2">
        <f t="shared" si="2"/>
        <v>1115.7711238095362</v>
      </c>
      <c r="I23" s="2">
        <f t="shared" si="3"/>
        <v>471.60251587981912</v>
      </c>
      <c r="J23" s="2">
        <f t="shared" si="4"/>
        <v>479.60947011705542</v>
      </c>
      <c r="K23" s="2">
        <v>500</v>
      </c>
      <c r="L23" s="2">
        <v>250000</v>
      </c>
      <c r="M23" s="2">
        <v>0</v>
      </c>
      <c r="N23" s="2">
        <v>2245.2139999999999</v>
      </c>
      <c r="O23" s="2">
        <v>5149798.3779999996</v>
      </c>
      <c r="P23" s="2">
        <f t="shared" si="5"/>
        <v>108812.47220399976</v>
      </c>
      <c r="Q23" s="2">
        <f t="shared" si="6"/>
        <v>2205.6783274912891</v>
      </c>
      <c r="R23" s="2">
        <f t="shared" si="7"/>
        <v>2284.7496725087108</v>
      </c>
      <c r="S23" s="2">
        <v>0</v>
      </c>
      <c r="T23" s="2">
        <v>0</v>
      </c>
      <c r="U23" s="2"/>
      <c r="V23" s="2">
        <v>0</v>
      </c>
    </row>
    <row r="24" spans="1:22">
      <c r="A24" s="2">
        <v>6</v>
      </c>
      <c r="B24" s="2">
        <v>0</v>
      </c>
      <c r="C24" s="3"/>
      <c r="D24" s="2" t="s">
        <v>612</v>
      </c>
      <c r="E24" s="2">
        <v>481.61738330957775</v>
      </c>
      <c r="F24" s="2">
        <v>398.08268321766224</v>
      </c>
      <c r="G24" s="2">
        <v>233331.89523823262</v>
      </c>
      <c r="H24" s="2">
        <f t="shared" si="2"/>
        <v>1376.5913322678825</v>
      </c>
      <c r="I24" s="2">
        <f t="shared" si="3"/>
        <v>477.17053508080249</v>
      </c>
      <c r="J24" s="2">
        <f t="shared" si="4"/>
        <v>486.064231538353</v>
      </c>
      <c r="K24" s="2">
        <v>500</v>
      </c>
      <c r="L24" s="2">
        <v>250000</v>
      </c>
      <c r="M24" s="2">
        <v>0</v>
      </c>
      <c r="N24" s="2">
        <v>1888.9839999999999</v>
      </c>
      <c r="O24" s="2">
        <v>3663937.1239999998</v>
      </c>
      <c r="P24" s="2">
        <f t="shared" si="5"/>
        <v>95676.571744000074</v>
      </c>
      <c r="Q24" s="2">
        <f t="shared" si="6"/>
        <v>1851.9114384781924</v>
      </c>
      <c r="R24" s="2">
        <f t="shared" si="7"/>
        <v>1926.0565615218075</v>
      </c>
      <c r="S24" s="2">
        <v>0</v>
      </c>
      <c r="T24" s="2">
        <v>0</v>
      </c>
      <c r="U24" s="2"/>
      <c r="V24" s="2">
        <v>0</v>
      </c>
    </row>
    <row r="25" spans="1:22">
      <c r="A25" s="2">
        <v>7</v>
      </c>
      <c r="B25" s="2">
        <v>0</v>
      </c>
      <c r="C25" s="3"/>
      <c r="D25" s="2" t="s">
        <v>613</v>
      </c>
      <c r="E25" s="2">
        <v>494.27677532635488</v>
      </c>
      <c r="F25" s="2">
        <v>409.94140414815354</v>
      </c>
      <c r="G25" s="2">
        <v>246016.33661175051</v>
      </c>
      <c r="H25" s="2">
        <f t="shared" si="2"/>
        <v>1706.8059847305994</v>
      </c>
      <c r="I25" s="2">
        <f t="shared" si="3"/>
        <v>489.32521732816298</v>
      </c>
      <c r="J25" s="2">
        <f t="shared" si="4"/>
        <v>499.22833332454678</v>
      </c>
      <c r="K25" s="2">
        <v>500</v>
      </c>
      <c r="L25" s="2">
        <v>250000</v>
      </c>
      <c r="M25" s="2">
        <v>0</v>
      </c>
      <c r="N25" s="2">
        <v>1573.492</v>
      </c>
      <c r="O25" s="2">
        <v>2543061.8679999998</v>
      </c>
      <c r="P25" s="2">
        <f t="shared" si="5"/>
        <v>67184.79393599974</v>
      </c>
      <c r="Q25" s="2">
        <f t="shared" si="6"/>
        <v>1542.4260036707037</v>
      </c>
      <c r="R25" s="2">
        <f t="shared" si="7"/>
        <v>1604.5579963292962</v>
      </c>
      <c r="S25" s="2">
        <v>0</v>
      </c>
      <c r="T25" s="2">
        <v>0</v>
      </c>
      <c r="U25" s="2"/>
      <c r="V25" s="2">
        <v>0</v>
      </c>
    </row>
    <row r="26" spans="1:22">
      <c r="A26" s="2">
        <v>8</v>
      </c>
      <c r="B26" s="2">
        <v>0</v>
      </c>
      <c r="C26" s="3"/>
      <c r="D26" s="2" t="s">
        <v>614</v>
      </c>
      <c r="E26" s="2">
        <v>504.11568566906271</v>
      </c>
      <c r="F26" s="2">
        <v>420.34172554053549</v>
      </c>
      <c r="G26" s="2">
        <v>256041.18351111602</v>
      </c>
      <c r="H26" s="2">
        <f t="shared" si="2"/>
        <v>1908.5589735267858</v>
      </c>
      <c r="I26" s="2">
        <f t="shared" si="3"/>
        <v>498.87965015133392</v>
      </c>
      <c r="J26" s="2">
        <f t="shared" si="4"/>
        <v>509.35172118679151</v>
      </c>
      <c r="K26" s="2">
        <v>500</v>
      </c>
      <c r="L26" s="2">
        <v>250000</v>
      </c>
      <c r="M26" s="2">
        <v>0</v>
      </c>
      <c r="N26" s="2">
        <v>1358.162</v>
      </c>
      <c r="O26" s="2">
        <v>1904142.838</v>
      </c>
      <c r="P26" s="2">
        <f t="shared" si="5"/>
        <v>59538.819755999837</v>
      </c>
      <c r="Q26" s="2">
        <f t="shared" si="6"/>
        <v>1328.9171160366297</v>
      </c>
      <c r="R26" s="2">
        <f t="shared" si="7"/>
        <v>1387.4068839633703</v>
      </c>
      <c r="S26" s="2">
        <v>0</v>
      </c>
      <c r="T26" s="2">
        <v>0</v>
      </c>
      <c r="U26" s="2"/>
      <c r="V26" s="2">
        <v>0</v>
      </c>
    </row>
    <row r="27" spans="1:22">
      <c r="A27" s="2">
        <v>9</v>
      </c>
      <c r="B27" s="2">
        <v>0</v>
      </c>
      <c r="C27" s="3"/>
      <c r="D27" s="2" t="s">
        <v>615</v>
      </c>
      <c r="E27" s="2">
        <v>510.94179823106776</v>
      </c>
      <c r="F27" s="2">
        <v>416.06066939556263</v>
      </c>
      <c r="G27" s="2">
        <v>263346.17199870438</v>
      </c>
      <c r="H27" s="2">
        <f t="shared" si="2"/>
        <v>2284.6508191072207</v>
      </c>
      <c r="I27" s="2">
        <f t="shared" si="3"/>
        <v>505.21305036732724</v>
      </c>
      <c r="J27" s="2">
        <f t="shared" si="4"/>
        <v>516.67054609480829</v>
      </c>
      <c r="K27" s="2">
        <v>500</v>
      </c>
      <c r="L27" s="2">
        <v>250000</v>
      </c>
      <c r="M27" s="2">
        <v>0</v>
      </c>
      <c r="N27" s="2">
        <v>1199.1079999999999</v>
      </c>
      <c r="O27" s="2">
        <v>1495428.524</v>
      </c>
      <c r="P27" s="2">
        <f t="shared" si="5"/>
        <v>57568.528336000163</v>
      </c>
      <c r="Q27" s="2">
        <f t="shared" si="6"/>
        <v>1170.3510809049201</v>
      </c>
      <c r="R27" s="2">
        <f t="shared" si="7"/>
        <v>1227.8649190950798</v>
      </c>
      <c r="S27" s="2">
        <v>0</v>
      </c>
      <c r="T27" s="2">
        <v>0</v>
      </c>
      <c r="U27" s="2"/>
      <c r="V27" s="2">
        <v>0</v>
      </c>
    </row>
    <row r="28" spans="1:22">
      <c r="A28" s="2">
        <v>10</v>
      </c>
      <c r="B28" s="2">
        <v>0</v>
      </c>
      <c r="C28" s="3"/>
      <c r="D28" s="2" t="s">
        <v>616</v>
      </c>
      <c r="E28" s="2">
        <v>516.88342242004637</v>
      </c>
      <c r="F28" s="2">
        <v>415.94105869148956</v>
      </c>
      <c r="G28" s="2">
        <v>269016.90891233389</v>
      </c>
      <c r="H28" s="2">
        <f t="shared" si="2"/>
        <v>1848.4365396737703</v>
      </c>
      <c r="I28" s="2">
        <f t="shared" si="3"/>
        <v>511.73051826752175</v>
      </c>
      <c r="J28" s="2">
        <f t="shared" si="4"/>
        <v>522.03632657257106</v>
      </c>
      <c r="K28" s="2">
        <v>500</v>
      </c>
      <c r="L28" s="2">
        <v>250000</v>
      </c>
      <c r="M28" s="2">
        <v>0</v>
      </c>
      <c r="N28" s="2">
        <v>1064.52</v>
      </c>
      <c r="O28" s="2">
        <v>1180716.4040000001</v>
      </c>
      <c r="P28" s="2">
        <f t="shared" si="5"/>
        <v>47513.573600000236</v>
      </c>
      <c r="Q28" s="2">
        <f t="shared" si="6"/>
        <v>1038.3948591956084</v>
      </c>
      <c r="R28" s="2">
        <f t="shared" si="7"/>
        <v>1090.6451408043915</v>
      </c>
      <c r="S28" s="2">
        <v>0</v>
      </c>
      <c r="T28" s="2">
        <v>0</v>
      </c>
      <c r="U28" s="2"/>
      <c r="V28" s="2">
        <v>0</v>
      </c>
    </row>
    <row r="29" spans="1:22">
      <c r="A29" s="2">
        <v>11</v>
      </c>
      <c r="B29" s="2">
        <v>0</v>
      </c>
      <c r="C29" s="2"/>
      <c r="D29" s="2" t="s">
        <v>617</v>
      </c>
      <c r="E29" s="2">
        <v>529.90330564830685</v>
      </c>
      <c r="F29" s="2">
        <v>425.80626866399791</v>
      </c>
      <c r="G29" s="2">
        <v>283267.78515803721</v>
      </c>
      <c r="H29" s="2">
        <f t="shared" si="2"/>
        <v>2470.2718210343155</v>
      </c>
      <c r="I29" s="2">
        <f t="shared" si="3"/>
        <v>523.94638021190985</v>
      </c>
      <c r="J29" s="2">
        <f t="shared" si="4"/>
        <v>535.86023108470386</v>
      </c>
      <c r="K29" s="2">
        <v>500</v>
      </c>
      <c r="L29" s="2">
        <v>250000</v>
      </c>
      <c r="M29" s="2">
        <v>0</v>
      </c>
      <c r="N29" s="2">
        <v>940.54399999999998</v>
      </c>
      <c r="O29" s="2">
        <v>934032.76399999997</v>
      </c>
      <c r="P29" s="2">
        <f t="shared" si="5"/>
        <v>49409.748064000043</v>
      </c>
      <c r="Q29" s="2">
        <f t="shared" si="6"/>
        <v>913.90265714740065</v>
      </c>
      <c r="R29" s="2">
        <f t="shared" si="7"/>
        <v>967.18534285259932</v>
      </c>
      <c r="S29" s="2">
        <v>0</v>
      </c>
      <c r="T29" s="2">
        <v>0</v>
      </c>
      <c r="U29" s="2"/>
      <c r="V29" s="2">
        <v>0</v>
      </c>
    </row>
    <row r="30" spans="1:22">
      <c r="A30" s="2">
        <v>12</v>
      </c>
      <c r="B30" s="2">
        <v>0</v>
      </c>
      <c r="C30" s="2"/>
      <c r="D30" s="2" t="s">
        <v>618</v>
      </c>
      <c r="E30" s="2">
        <v>533.76249994837212</v>
      </c>
      <c r="F30" s="2">
        <v>425.57508775533506</v>
      </c>
      <c r="G30" s="2">
        <v>287449.80404848373</v>
      </c>
      <c r="H30" s="2">
        <f t="shared" si="2"/>
        <v>2547.3976973477984</v>
      </c>
      <c r="I30" s="2">
        <f t="shared" si="3"/>
        <v>527.71329682375631</v>
      </c>
      <c r="J30" s="2">
        <f t="shared" si="4"/>
        <v>539.81170307298794</v>
      </c>
      <c r="K30" s="2">
        <v>500</v>
      </c>
      <c r="L30" s="2">
        <v>250000</v>
      </c>
      <c r="M30" s="2">
        <v>0</v>
      </c>
      <c r="N30" s="2">
        <v>849.67200000000003</v>
      </c>
      <c r="O30" s="2">
        <v>763050.57200000004</v>
      </c>
      <c r="P30" s="2">
        <f t="shared" si="5"/>
        <v>41108.064416000037</v>
      </c>
      <c r="Q30" s="2">
        <f t="shared" si="6"/>
        <v>825.37160651094393</v>
      </c>
      <c r="R30" s="2">
        <f t="shared" si="7"/>
        <v>873.97239348905612</v>
      </c>
      <c r="S30" s="2">
        <v>0</v>
      </c>
      <c r="T30" s="2">
        <v>0</v>
      </c>
      <c r="U30" s="2"/>
      <c r="V30" s="2">
        <v>0</v>
      </c>
    </row>
    <row r="31" spans="1:22">
      <c r="A31" s="2">
        <v>13</v>
      </c>
      <c r="B31" s="2">
        <v>0</v>
      </c>
      <c r="C31" s="2"/>
      <c r="D31" s="2" t="s">
        <v>619</v>
      </c>
      <c r="E31" s="2">
        <v>541.70526020282114</v>
      </c>
      <c r="F31" s="2">
        <v>419.74044554160128</v>
      </c>
      <c r="G31" s="2">
        <v>296393.33047363226</v>
      </c>
      <c r="H31" s="2">
        <f t="shared" si="2"/>
        <v>2948.7415422261111</v>
      </c>
      <c r="I31" s="2">
        <f t="shared" si="3"/>
        <v>535.19695147429809</v>
      </c>
      <c r="J31" s="2">
        <f t="shared" si="4"/>
        <v>548.21356893134418</v>
      </c>
      <c r="K31" s="2">
        <v>500</v>
      </c>
      <c r="L31" s="2">
        <v>250000</v>
      </c>
      <c r="M31" s="2">
        <v>0</v>
      </c>
      <c r="N31" s="2">
        <v>748.928</v>
      </c>
      <c r="O31" s="2">
        <v>598665.25199999998</v>
      </c>
      <c r="P31" s="2">
        <f t="shared" si="5"/>
        <v>37772.102815999999</v>
      </c>
      <c r="Q31" s="2">
        <f t="shared" si="6"/>
        <v>725.63446650825006</v>
      </c>
      <c r="R31" s="2">
        <f t="shared" si="7"/>
        <v>772.22153349174994</v>
      </c>
      <c r="S31" s="2">
        <v>0</v>
      </c>
      <c r="T31" s="2">
        <v>0</v>
      </c>
      <c r="U31" s="2"/>
      <c r="V31" s="2">
        <v>0</v>
      </c>
    </row>
    <row r="32" spans="1:22">
      <c r="A32" s="2">
        <v>14</v>
      </c>
      <c r="B32" s="2">
        <v>0</v>
      </c>
      <c r="C32" s="2"/>
      <c r="D32" s="2" t="s">
        <v>214</v>
      </c>
      <c r="E32" s="2">
        <v>549.23539275821645</v>
      </c>
      <c r="F32" s="2">
        <v>447.86676710326714</v>
      </c>
      <c r="G32" s="2">
        <v>304479.28846192086</v>
      </c>
      <c r="H32" s="2">
        <f t="shared" si="2"/>
        <v>2819.7718036485603</v>
      </c>
      <c r="I32" s="2">
        <f t="shared" si="3"/>
        <v>542.87100292060825</v>
      </c>
      <c r="J32" s="2">
        <f t="shared" si="4"/>
        <v>555.59978259582465</v>
      </c>
      <c r="K32" s="2">
        <v>500</v>
      </c>
      <c r="L32" s="2">
        <v>250000</v>
      </c>
      <c r="M32" s="2">
        <v>0</v>
      </c>
      <c r="N32" s="2">
        <v>687.01800000000003</v>
      </c>
      <c r="O32" s="2">
        <v>510924.91800000001</v>
      </c>
      <c r="P32" s="2">
        <f t="shared" si="5"/>
        <v>38931.185675999965</v>
      </c>
      <c r="Q32" s="2">
        <f t="shared" si="6"/>
        <v>663.36977182115743</v>
      </c>
      <c r="R32" s="2">
        <f t="shared" si="7"/>
        <v>710.66622817884263</v>
      </c>
      <c r="S32" s="2">
        <v>0</v>
      </c>
      <c r="T32" s="2">
        <v>0</v>
      </c>
      <c r="U32" s="2"/>
      <c r="V32" s="2">
        <v>0</v>
      </c>
    </row>
    <row r="33" spans="1:22">
      <c r="A33" s="2">
        <v>15</v>
      </c>
      <c r="B33" s="2">
        <v>0</v>
      </c>
      <c r="C33" s="2"/>
      <c r="D33" s="2" t="s">
        <v>222</v>
      </c>
      <c r="E33" s="2">
        <v>548.81147011118117</v>
      </c>
      <c r="F33" s="2">
        <v>418.54019775828539</v>
      </c>
      <c r="G33" s="2">
        <v>303967.53727018327</v>
      </c>
      <c r="H33" s="2">
        <f t="shared" si="2"/>
        <v>2773.5075445873663</v>
      </c>
      <c r="I33" s="2">
        <f t="shared" si="3"/>
        <v>542.49950677347965</v>
      </c>
      <c r="J33" s="2">
        <f t="shared" si="4"/>
        <v>555.12343344888268</v>
      </c>
      <c r="K33" s="2">
        <v>500</v>
      </c>
      <c r="L33" s="2">
        <v>250000</v>
      </c>
      <c r="M33" s="2">
        <v>0</v>
      </c>
      <c r="N33" s="2">
        <v>636.11199999999997</v>
      </c>
      <c r="O33" s="2">
        <v>440225.77600000001</v>
      </c>
      <c r="P33" s="2">
        <f t="shared" si="5"/>
        <v>35587.299456000037</v>
      </c>
      <c r="Q33" s="2">
        <f t="shared" si="6"/>
        <v>613.5021694118343</v>
      </c>
      <c r="R33" s="2">
        <f t="shared" si="7"/>
        <v>658.72183058816563</v>
      </c>
      <c r="S33" s="2">
        <v>0</v>
      </c>
      <c r="T33" s="2">
        <v>0</v>
      </c>
      <c r="U33" s="2"/>
      <c r="V33" s="2">
        <v>0</v>
      </c>
    </row>
    <row r="34" spans="1:22">
      <c r="A34" s="2">
        <v>16</v>
      </c>
      <c r="B34" s="2">
        <v>0</v>
      </c>
      <c r="C34" s="2"/>
      <c r="D34" s="2" t="s">
        <v>620</v>
      </c>
      <c r="E34" s="2">
        <v>557.51231649095655</v>
      </c>
      <c r="F34" s="2">
        <v>430.46840267655489</v>
      </c>
      <c r="G34" s="2">
        <v>314002.6559393215</v>
      </c>
      <c r="H34" s="2">
        <f t="shared" si="2"/>
        <v>3182.6729002089705</v>
      </c>
      <c r="I34" s="2">
        <f t="shared" si="3"/>
        <v>550.75077379147433</v>
      </c>
      <c r="J34" s="2">
        <f t="shared" si="4"/>
        <v>564.27385919043877</v>
      </c>
      <c r="K34" s="2">
        <v>500</v>
      </c>
      <c r="L34" s="2">
        <v>250000</v>
      </c>
      <c r="M34" s="2">
        <v>0</v>
      </c>
      <c r="N34" s="2">
        <v>565.37400000000002</v>
      </c>
      <c r="O34" s="2">
        <v>350624.63400000002</v>
      </c>
      <c r="P34" s="2">
        <f t="shared" si="5"/>
        <v>30976.874123999965</v>
      </c>
      <c r="Q34" s="2">
        <f t="shared" si="6"/>
        <v>544.27953149718076</v>
      </c>
      <c r="R34" s="2">
        <f t="shared" si="7"/>
        <v>586.46846850281929</v>
      </c>
      <c r="S34" s="2">
        <v>0</v>
      </c>
      <c r="T34" s="2">
        <v>0</v>
      </c>
      <c r="U34" s="2"/>
      <c r="V34" s="2">
        <v>0</v>
      </c>
    </row>
    <row r="35" spans="1:22">
      <c r="A35" s="2">
        <v>17</v>
      </c>
      <c r="B35" s="2">
        <v>0</v>
      </c>
      <c r="C35" s="2"/>
      <c r="D35" s="2" t="s">
        <v>621</v>
      </c>
      <c r="E35" s="2">
        <v>565.49956176113108</v>
      </c>
      <c r="F35" s="2">
        <v>441.33684951036406</v>
      </c>
      <c r="G35" s="2">
        <v>323388.37438077544</v>
      </c>
      <c r="H35" s="2">
        <f t="shared" si="2"/>
        <v>3598.6200287441607</v>
      </c>
      <c r="I35" s="2">
        <f t="shared" si="3"/>
        <v>558.30974556119213</v>
      </c>
      <c r="J35" s="2">
        <f t="shared" si="4"/>
        <v>572.68937796107002</v>
      </c>
      <c r="K35" s="2">
        <v>500</v>
      </c>
      <c r="L35" s="2">
        <v>250000</v>
      </c>
      <c r="M35" s="2">
        <v>0</v>
      </c>
      <c r="N35" s="2">
        <v>539.32600000000002</v>
      </c>
      <c r="O35" s="2">
        <v>321140.11</v>
      </c>
      <c r="P35" s="2">
        <f t="shared" si="5"/>
        <v>30267.575723999937</v>
      </c>
      <c r="Q35" s="2">
        <f t="shared" si="6"/>
        <v>518.47443718662521</v>
      </c>
      <c r="R35" s="2">
        <f t="shared" si="7"/>
        <v>560.17756281337483</v>
      </c>
      <c r="S35" s="2">
        <v>0</v>
      </c>
      <c r="T35" s="2">
        <v>0</v>
      </c>
      <c r="U35" s="2"/>
      <c r="V35" s="2">
        <v>0</v>
      </c>
    </row>
    <row r="36" spans="1:22">
      <c r="A36" s="2">
        <v>18</v>
      </c>
      <c r="B36" s="2">
        <v>0</v>
      </c>
      <c r="C36" s="2"/>
      <c r="D36" s="2" t="s">
        <v>622</v>
      </c>
      <c r="E36" s="2">
        <v>572.08195570662474</v>
      </c>
      <c r="F36" s="2">
        <v>445.53954832957322</v>
      </c>
      <c r="G36" s="2">
        <v>330828.92955556855</v>
      </c>
      <c r="H36" s="2">
        <f t="shared" si="2"/>
        <v>3551.1655104520032</v>
      </c>
      <c r="I36" s="2">
        <f t="shared" si="3"/>
        <v>564.93970239800137</v>
      </c>
      <c r="J36" s="2">
        <f t="shared" si="4"/>
        <v>579.22420901524811</v>
      </c>
      <c r="K36" s="2">
        <v>500</v>
      </c>
      <c r="L36" s="2">
        <v>250000</v>
      </c>
      <c r="M36" s="2">
        <v>0</v>
      </c>
      <c r="N36" s="2">
        <v>499.20400000000001</v>
      </c>
      <c r="O36" s="2">
        <v>278993.64799999999</v>
      </c>
      <c r="P36" s="2">
        <f t="shared" si="5"/>
        <v>29789.01438399998</v>
      </c>
      <c r="Q36" s="2">
        <f t="shared" si="6"/>
        <v>478.51793624143824</v>
      </c>
      <c r="R36" s="2">
        <f t="shared" si="7"/>
        <v>519.89006375856184</v>
      </c>
      <c r="S36" s="2">
        <v>0</v>
      </c>
      <c r="T36" s="2">
        <v>0</v>
      </c>
      <c r="U36" s="2"/>
      <c r="V36" s="2">
        <v>0</v>
      </c>
    </row>
    <row r="37" spans="1:22">
      <c r="A37" s="2">
        <v>19</v>
      </c>
      <c r="B37" s="2">
        <v>0</v>
      </c>
      <c r="C37" s="2"/>
      <c r="D37" s="2" t="s">
        <v>623</v>
      </c>
      <c r="E37" s="2">
        <v>570.67050873829101</v>
      </c>
      <c r="F37" s="2">
        <v>441.41138412369452</v>
      </c>
      <c r="G37" s="2">
        <v>328788.57789638772</v>
      </c>
      <c r="H37" s="2">
        <f t="shared" si="2"/>
        <v>3123.7483527678414</v>
      </c>
      <c r="I37" s="2">
        <f t="shared" si="3"/>
        <v>563.97185063850418</v>
      </c>
      <c r="J37" s="2">
        <f t="shared" si="4"/>
        <v>577.36916683807783</v>
      </c>
      <c r="K37" s="2">
        <v>500</v>
      </c>
      <c r="L37" s="2">
        <v>250000</v>
      </c>
      <c r="M37" s="2">
        <v>0</v>
      </c>
      <c r="N37" s="2">
        <v>442.41</v>
      </c>
      <c r="O37" s="2">
        <v>219116.49799999999</v>
      </c>
      <c r="P37" s="2">
        <f t="shared" si="5"/>
        <v>23389.88989999998</v>
      </c>
      <c r="Q37" s="2">
        <f t="shared" si="6"/>
        <v>424.07994025008321</v>
      </c>
      <c r="R37" s="2">
        <f t="shared" si="7"/>
        <v>460.74005974991684</v>
      </c>
      <c r="S37" s="2">
        <v>0</v>
      </c>
      <c r="T37" s="2">
        <v>0</v>
      </c>
      <c r="U37" s="2"/>
      <c r="V37" s="2">
        <v>0</v>
      </c>
    </row>
    <row r="38" spans="1:22">
      <c r="A38" s="2">
        <v>20</v>
      </c>
      <c r="B38" s="2">
        <v>0</v>
      </c>
      <c r="C38" s="2"/>
      <c r="D38" s="2" t="s">
        <v>624</v>
      </c>
      <c r="E38" s="2">
        <v>582.6740415291008</v>
      </c>
      <c r="F38" s="2">
        <v>468.5479442988526</v>
      </c>
      <c r="G38" s="2">
        <v>343253.98353088956</v>
      </c>
      <c r="H38" s="2">
        <f t="shared" si="2"/>
        <v>3744.9448590332759</v>
      </c>
      <c r="I38" s="2">
        <f t="shared" si="3"/>
        <v>575.33950787582455</v>
      </c>
      <c r="J38" s="2">
        <f t="shared" si="4"/>
        <v>590.00857518237706</v>
      </c>
      <c r="K38" s="2">
        <v>500</v>
      </c>
      <c r="L38" s="2">
        <v>250000</v>
      </c>
      <c r="M38" s="2">
        <v>0</v>
      </c>
      <c r="N38" s="2">
        <v>405.88200000000001</v>
      </c>
      <c r="O38" s="2">
        <v>191299.80600000001</v>
      </c>
      <c r="P38" s="2">
        <f t="shared" si="5"/>
        <v>26559.608076000004</v>
      </c>
      <c r="Q38" s="2">
        <f t="shared" si="6"/>
        <v>386.34937452132652</v>
      </c>
      <c r="R38" s="2">
        <f t="shared" si="7"/>
        <v>425.41462547867349</v>
      </c>
      <c r="S38" s="2">
        <v>0</v>
      </c>
      <c r="T38" s="2">
        <v>0</v>
      </c>
      <c r="U38" s="2"/>
      <c r="V38" s="2">
        <v>0</v>
      </c>
    </row>
    <row r="40" spans="1:22">
      <c r="A40" s="2" t="s">
        <v>716</v>
      </c>
      <c r="B40" s="2" t="s">
        <v>741</v>
      </c>
    </row>
    <row r="41" spans="1:22">
      <c r="A41" s="2" t="s">
        <v>14</v>
      </c>
      <c r="B41" s="2" t="s">
        <v>1</v>
      </c>
      <c r="C41" s="2" t="s">
        <v>2</v>
      </c>
      <c r="D41" s="2" t="s">
        <v>2</v>
      </c>
      <c r="E41" s="2" t="s">
        <v>35</v>
      </c>
      <c r="F41" s="2" t="s">
        <v>354</v>
      </c>
      <c r="G41" s="2" t="s">
        <v>36</v>
      </c>
      <c r="H41" s="2" t="s">
        <v>37</v>
      </c>
      <c r="K41" s="2" t="s">
        <v>4</v>
      </c>
      <c r="L41" s="2" t="s">
        <v>5</v>
      </c>
      <c r="M41" s="2" t="s">
        <v>6</v>
      </c>
      <c r="N41" s="2" t="s">
        <v>11</v>
      </c>
      <c r="O41" s="2" t="s">
        <v>3</v>
      </c>
      <c r="P41" s="2" t="s">
        <v>355</v>
      </c>
      <c r="S41" s="2" t="s">
        <v>38</v>
      </c>
      <c r="T41" s="2" t="s">
        <v>39</v>
      </c>
      <c r="U41" s="2" t="s">
        <v>356</v>
      </c>
      <c r="V41" s="2" t="s">
        <v>7</v>
      </c>
    </row>
    <row r="42" spans="1:22">
      <c r="A42" s="2">
        <v>1</v>
      </c>
      <c r="B42" s="2">
        <v>0</v>
      </c>
      <c r="C42" s="3"/>
      <c r="D42" s="2" t="s">
        <v>718</v>
      </c>
      <c r="E42" s="2">
        <v>449.47384515645228</v>
      </c>
      <c r="F42" s="2">
        <v>394.4809377175755</v>
      </c>
      <c r="G42" s="2">
        <v>202396.06436513376</v>
      </c>
      <c r="H42" s="2">
        <f t="shared" ref="H42" si="8">G42-E42*E42</f>
        <v>369.32688540732488</v>
      </c>
      <c r="I42" s="2">
        <f>E42-2.68*SQRT(H42)/SQRT(500)</f>
        <v>447.17051998542257</v>
      </c>
      <c r="J42" s="2">
        <f>E42+2.68*SQRT(H42)/SQRT(500)</f>
        <v>451.777170327482</v>
      </c>
      <c r="K42" s="2">
        <v>500</v>
      </c>
      <c r="L42" s="2">
        <v>250000</v>
      </c>
      <c r="M42" s="2">
        <v>0</v>
      </c>
      <c r="N42" s="2">
        <v>9999.9979999999996</v>
      </c>
      <c r="O42" s="2">
        <v>99999960.002000004</v>
      </c>
      <c r="P42" s="2">
        <f t="shared" ref="P42" si="9">O42-N42*N42</f>
        <v>1.9960105419158936E-3</v>
      </c>
      <c r="Q42" s="2">
        <f>N42-2.68*SQRT(P42)/SQRT(500)</f>
        <v>9999.9926453485423</v>
      </c>
      <c r="R42" s="2">
        <f>N42+2.68*SQRT(P42)/SQRT(500)</f>
        <v>10000.003354651457</v>
      </c>
      <c r="S42" s="2">
        <v>0</v>
      </c>
      <c r="T42" s="2">
        <v>0</v>
      </c>
      <c r="U42" s="2"/>
      <c r="V42" s="2">
        <v>0</v>
      </c>
    </row>
    <row r="43" spans="1:22">
      <c r="A43" s="2">
        <v>2</v>
      </c>
      <c r="B43" s="2">
        <v>0</v>
      </c>
      <c r="C43" s="3"/>
      <c r="D43" s="2" t="s">
        <v>719</v>
      </c>
      <c r="E43" s="2">
        <v>424.37560059715412</v>
      </c>
      <c r="F43" s="2">
        <v>382.84367420981738</v>
      </c>
      <c r="G43" s="2">
        <v>180329.79237360085</v>
      </c>
      <c r="H43" s="2">
        <f t="shared" ref="H43:H61" si="10">G43-E43*E43</f>
        <v>235.14199140557321</v>
      </c>
      <c r="I43" s="2">
        <f t="shared" ref="I43:I61" si="11">E43-2.68*SQRT(H43)/SQRT(500)</f>
        <v>422.53773017785278</v>
      </c>
      <c r="J43" s="2">
        <f t="shared" ref="J43:J61" si="12">E43+2.68*SQRT(H43)/SQRT(500)</f>
        <v>426.21347101645546</v>
      </c>
      <c r="K43" s="2">
        <v>500</v>
      </c>
      <c r="L43" s="2">
        <v>250000</v>
      </c>
      <c r="M43" s="2">
        <v>0</v>
      </c>
      <c r="N43" s="2">
        <v>9998.3860000000004</v>
      </c>
      <c r="O43" s="2">
        <v>99967741.626000002</v>
      </c>
      <c r="P43" s="2">
        <f t="shared" ref="P43:P61" si="13">O43-N43*N43</f>
        <v>19.021003991365433</v>
      </c>
      <c r="Q43" s="2">
        <f t="shared" ref="Q43:Q61" si="14">N43-2.68*SQRT(P43)/SQRT(500)</f>
        <v>9997.8632831376981</v>
      </c>
      <c r="R43" s="2">
        <f t="shared" ref="R43:R61" si="15">N43+2.68*SQRT(P43)/SQRT(500)</f>
        <v>9998.9087168623028</v>
      </c>
      <c r="S43" s="2">
        <v>0</v>
      </c>
      <c r="T43" s="2">
        <v>0</v>
      </c>
      <c r="U43" s="2"/>
      <c r="V43" s="2">
        <v>0</v>
      </c>
    </row>
    <row r="44" spans="1:22">
      <c r="A44" s="2">
        <v>3</v>
      </c>
      <c r="B44" s="2">
        <v>0</v>
      </c>
      <c r="C44" s="3"/>
      <c r="D44" s="2" t="s">
        <v>720</v>
      </c>
      <c r="E44" s="2">
        <v>414.41466402401028</v>
      </c>
      <c r="F44" s="2">
        <v>378.04112962645928</v>
      </c>
      <c r="G44" s="2">
        <v>171965.75620411898</v>
      </c>
      <c r="H44" s="2">
        <f t="shared" si="10"/>
        <v>226.2424459856702</v>
      </c>
      <c r="I44" s="2">
        <f t="shared" si="11"/>
        <v>412.61190849757446</v>
      </c>
      <c r="J44" s="2">
        <f t="shared" si="12"/>
        <v>416.2174195504461</v>
      </c>
      <c r="K44" s="2">
        <v>500</v>
      </c>
      <c r="L44" s="2">
        <v>250000</v>
      </c>
      <c r="M44" s="2">
        <v>0</v>
      </c>
      <c r="N44" s="2">
        <v>9893.3019999999997</v>
      </c>
      <c r="O44" s="2">
        <v>97901963.238000005</v>
      </c>
      <c r="P44" s="2">
        <f t="shared" si="13"/>
        <v>24538.774796009064</v>
      </c>
      <c r="Q44" s="2">
        <f t="shared" si="14"/>
        <v>9874.5271606614133</v>
      </c>
      <c r="R44" s="2">
        <f t="shared" si="15"/>
        <v>9912.0768393385861</v>
      </c>
      <c r="S44" s="2">
        <v>0</v>
      </c>
      <c r="T44" s="2">
        <v>0</v>
      </c>
      <c r="U44" s="2"/>
      <c r="V44" s="2">
        <v>0</v>
      </c>
    </row>
    <row r="45" spans="1:22">
      <c r="A45" s="2">
        <v>4</v>
      </c>
      <c r="B45" s="2">
        <v>0</v>
      </c>
      <c r="C45" s="3"/>
      <c r="D45" s="2" t="s">
        <v>721</v>
      </c>
      <c r="E45" s="2">
        <v>414.96191658195244</v>
      </c>
      <c r="F45" s="2">
        <v>379.18374275731355</v>
      </c>
      <c r="G45" s="2">
        <v>172459.38217998494</v>
      </c>
      <c r="H45" s="2">
        <f t="shared" si="10"/>
        <v>265.98996661769343</v>
      </c>
      <c r="I45" s="2">
        <f t="shared" si="11"/>
        <v>413.00720620123877</v>
      </c>
      <c r="J45" s="2">
        <f t="shared" si="12"/>
        <v>416.9166269626661</v>
      </c>
      <c r="K45" s="2">
        <v>500</v>
      </c>
      <c r="L45" s="2">
        <v>250000</v>
      </c>
      <c r="M45" s="2">
        <v>0</v>
      </c>
      <c r="N45" s="2">
        <v>9126.0660000000007</v>
      </c>
      <c r="O45" s="2">
        <v>83708246.502000004</v>
      </c>
      <c r="P45" s="2">
        <f t="shared" si="13"/>
        <v>423165.86564399302</v>
      </c>
      <c r="Q45" s="2">
        <f t="shared" si="14"/>
        <v>9048.1000264807608</v>
      </c>
      <c r="R45" s="2">
        <f t="shared" si="15"/>
        <v>9204.0319735192406</v>
      </c>
      <c r="S45" s="2">
        <v>0</v>
      </c>
      <c r="T45" s="2">
        <v>0</v>
      </c>
      <c r="U45" s="2"/>
      <c r="V45" s="2">
        <v>0</v>
      </c>
    </row>
    <row r="46" spans="1:22">
      <c r="A46" s="2">
        <v>5</v>
      </c>
      <c r="B46" s="2">
        <v>0</v>
      </c>
      <c r="C46" s="3"/>
      <c r="D46" s="2" t="s">
        <v>722</v>
      </c>
      <c r="E46" s="2">
        <v>416.5099273782634</v>
      </c>
      <c r="F46" s="2">
        <v>374.07976299732127</v>
      </c>
      <c r="G46" s="2">
        <v>173731.65240606747</v>
      </c>
      <c r="H46" s="2">
        <f t="shared" si="10"/>
        <v>251.13280142121948</v>
      </c>
      <c r="I46" s="2">
        <f t="shared" si="11"/>
        <v>414.61059263529273</v>
      </c>
      <c r="J46" s="2">
        <f t="shared" si="12"/>
        <v>418.40926212123406</v>
      </c>
      <c r="K46" s="2">
        <v>500</v>
      </c>
      <c r="L46" s="2">
        <v>250000</v>
      </c>
      <c r="M46" s="2">
        <v>0</v>
      </c>
      <c r="N46" s="2">
        <v>7834.29</v>
      </c>
      <c r="O46" s="2">
        <v>62108330.538000003</v>
      </c>
      <c r="P46" s="2">
        <f t="shared" si="13"/>
        <v>732230.73390000314</v>
      </c>
      <c r="Q46" s="2">
        <f t="shared" si="14"/>
        <v>7731.731002119137</v>
      </c>
      <c r="R46" s="2">
        <f t="shared" si="15"/>
        <v>7936.848997880863</v>
      </c>
      <c r="S46" s="2">
        <v>0</v>
      </c>
      <c r="T46" s="2">
        <v>0</v>
      </c>
      <c r="U46" s="2"/>
      <c r="V46" s="2">
        <v>0</v>
      </c>
    </row>
    <row r="47" spans="1:22">
      <c r="A47" s="2">
        <v>6</v>
      </c>
      <c r="B47" s="2">
        <v>0</v>
      </c>
      <c r="C47" s="3"/>
      <c r="D47" s="2" t="s">
        <v>723</v>
      </c>
      <c r="E47" s="2">
        <v>420.3754036461811</v>
      </c>
      <c r="F47" s="2">
        <v>380.01861792392629</v>
      </c>
      <c r="G47" s="2">
        <v>177010.94574776097</v>
      </c>
      <c r="H47" s="2">
        <f t="shared" si="10"/>
        <v>295.4657570712734</v>
      </c>
      <c r="I47" s="2">
        <f t="shared" si="11"/>
        <v>418.31523217099328</v>
      </c>
      <c r="J47" s="2">
        <f t="shared" si="12"/>
        <v>422.43557512136891</v>
      </c>
      <c r="K47" s="2">
        <v>500</v>
      </c>
      <c r="L47" s="2">
        <v>250000</v>
      </c>
      <c r="M47" s="2">
        <v>0</v>
      </c>
      <c r="N47" s="2">
        <v>6584.75</v>
      </c>
      <c r="O47" s="2">
        <v>44053139.149999999</v>
      </c>
      <c r="P47" s="2">
        <f t="shared" si="13"/>
        <v>694206.58749999851</v>
      </c>
      <c r="Q47" s="2">
        <f t="shared" si="14"/>
        <v>6484.8894032256967</v>
      </c>
      <c r="R47" s="2">
        <f t="shared" si="15"/>
        <v>6684.6105967743033</v>
      </c>
      <c r="S47" s="2">
        <v>0</v>
      </c>
      <c r="T47" s="2">
        <v>0</v>
      </c>
      <c r="U47" s="2"/>
      <c r="V47" s="2">
        <v>0</v>
      </c>
    </row>
    <row r="48" spans="1:22">
      <c r="A48" s="2">
        <v>7</v>
      </c>
      <c r="B48" s="2">
        <v>0</v>
      </c>
      <c r="C48" s="3"/>
      <c r="D48" s="2" t="s">
        <v>724</v>
      </c>
      <c r="E48" s="2">
        <v>425.19933276617934</v>
      </c>
      <c r="F48" s="2">
        <v>380.41202310779738</v>
      </c>
      <c r="G48" s="2">
        <v>181161.38597023892</v>
      </c>
      <c r="H48" s="2">
        <f t="shared" si="10"/>
        <v>366.91338543480379</v>
      </c>
      <c r="I48" s="2">
        <f t="shared" si="11"/>
        <v>422.90354588602389</v>
      </c>
      <c r="J48" s="2">
        <f t="shared" si="12"/>
        <v>427.49511964633479</v>
      </c>
      <c r="K48" s="2">
        <v>500</v>
      </c>
      <c r="L48" s="2">
        <v>250000</v>
      </c>
      <c r="M48" s="2">
        <v>0</v>
      </c>
      <c r="N48" s="2">
        <v>5591.17</v>
      </c>
      <c r="O48" s="2">
        <v>31814168.138</v>
      </c>
      <c r="P48" s="2">
        <f t="shared" si="13"/>
        <v>552986.16909999773</v>
      </c>
      <c r="Q48" s="2">
        <f t="shared" si="14"/>
        <v>5502.0434847428241</v>
      </c>
      <c r="R48" s="2">
        <f t="shared" si="15"/>
        <v>5680.296515257176</v>
      </c>
      <c r="S48" s="2">
        <v>0</v>
      </c>
      <c r="T48" s="2">
        <v>0</v>
      </c>
      <c r="U48" s="2"/>
      <c r="V48" s="2">
        <v>0</v>
      </c>
    </row>
    <row r="49" spans="1:22">
      <c r="A49" s="2">
        <v>8</v>
      </c>
      <c r="B49" s="2">
        <v>0</v>
      </c>
      <c r="C49" s="3"/>
      <c r="D49" s="2" t="s">
        <v>725</v>
      </c>
      <c r="E49" s="2">
        <v>428.31498851121006</v>
      </c>
      <c r="F49" s="2">
        <v>382.47431829254685</v>
      </c>
      <c r="G49" s="2">
        <v>183811.79837160846</v>
      </c>
      <c r="H49" s="2">
        <f t="shared" si="10"/>
        <v>358.06898825045209</v>
      </c>
      <c r="I49" s="2">
        <f t="shared" si="11"/>
        <v>426.04704023084298</v>
      </c>
      <c r="J49" s="2">
        <f t="shared" si="12"/>
        <v>430.58293679157714</v>
      </c>
      <c r="K49" s="2">
        <v>500</v>
      </c>
      <c r="L49" s="2">
        <v>250000</v>
      </c>
      <c r="M49" s="2">
        <v>0</v>
      </c>
      <c r="N49" s="2">
        <v>4934.9139999999998</v>
      </c>
      <c r="O49" s="2">
        <v>24837312.07</v>
      </c>
      <c r="P49" s="2">
        <f t="shared" si="13"/>
        <v>483935.88260400295</v>
      </c>
      <c r="Q49" s="2">
        <f t="shared" si="14"/>
        <v>4851.5374915193133</v>
      </c>
      <c r="R49" s="2">
        <f t="shared" si="15"/>
        <v>5018.2905084806862</v>
      </c>
      <c r="S49" s="2">
        <v>0</v>
      </c>
      <c r="T49" s="2">
        <v>0</v>
      </c>
      <c r="U49" s="2"/>
      <c r="V49" s="2">
        <v>0</v>
      </c>
    </row>
    <row r="50" spans="1:22">
      <c r="A50" s="2">
        <v>9</v>
      </c>
      <c r="B50" s="2">
        <v>0</v>
      </c>
      <c r="C50" s="3"/>
      <c r="D50" s="2" t="s">
        <v>726</v>
      </c>
      <c r="E50" s="2">
        <v>433.76226610163047</v>
      </c>
      <c r="F50" s="2">
        <v>386.00382185147879</v>
      </c>
      <c r="G50" s="2">
        <v>188611.63682133553</v>
      </c>
      <c r="H50" s="2">
        <f t="shared" si="10"/>
        <v>461.93332771383575</v>
      </c>
      <c r="I50" s="2">
        <f t="shared" si="11"/>
        <v>431.18630417141031</v>
      </c>
      <c r="J50" s="2">
        <f t="shared" si="12"/>
        <v>436.33822803185063</v>
      </c>
      <c r="K50" s="2">
        <v>500</v>
      </c>
      <c r="L50" s="2">
        <v>250000</v>
      </c>
      <c r="M50" s="2">
        <v>0</v>
      </c>
      <c r="N50" s="2">
        <v>4416.1499999999996</v>
      </c>
      <c r="O50" s="2">
        <v>19898595.578000002</v>
      </c>
      <c r="P50" s="2">
        <f t="shared" si="13"/>
        <v>396214.7555000037</v>
      </c>
      <c r="Q50" s="2">
        <f t="shared" si="14"/>
        <v>4340.7076662621939</v>
      </c>
      <c r="R50" s="2">
        <f t="shared" si="15"/>
        <v>4491.5923337378053</v>
      </c>
      <c r="S50" s="2">
        <v>0</v>
      </c>
      <c r="T50" s="2">
        <v>0</v>
      </c>
      <c r="U50" s="2"/>
      <c r="V50" s="2">
        <v>0</v>
      </c>
    </row>
    <row r="51" spans="1:22">
      <c r="A51" s="2">
        <v>10</v>
      </c>
      <c r="B51" s="2">
        <v>0</v>
      </c>
      <c r="C51" s="3"/>
      <c r="D51" s="2" t="s">
        <v>727</v>
      </c>
      <c r="E51" s="2">
        <v>437.62870283572994</v>
      </c>
      <c r="F51" s="2">
        <v>390.27146209681831</v>
      </c>
      <c r="G51" s="2">
        <v>192060.25038037088</v>
      </c>
      <c r="H51" s="2">
        <f t="shared" si="10"/>
        <v>541.36883468725136</v>
      </c>
      <c r="I51" s="2">
        <f t="shared" si="11"/>
        <v>434.84003737775271</v>
      </c>
      <c r="J51" s="2">
        <f t="shared" si="12"/>
        <v>440.41736829370717</v>
      </c>
      <c r="K51" s="2">
        <v>500</v>
      </c>
      <c r="L51" s="2">
        <v>250000</v>
      </c>
      <c r="M51" s="2">
        <v>0</v>
      </c>
      <c r="N51" s="2">
        <v>3916.152</v>
      </c>
      <c r="O51" s="2">
        <v>15676035.075999999</v>
      </c>
      <c r="P51" s="2">
        <f t="shared" si="13"/>
        <v>339788.5888959989</v>
      </c>
      <c r="Q51" s="2">
        <f t="shared" si="14"/>
        <v>3846.2878810134039</v>
      </c>
      <c r="R51" s="2">
        <f t="shared" si="15"/>
        <v>3986.0161189865962</v>
      </c>
      <c r="S51" s="2">
        <v>0</v>
      </c>
      <c r="T51" s="2">
        <v>0</v>
      </c>
      <c r="U51" s="2"/>
      <c r="V51" s="2">
        <v>0</v>
      </c>
    </row>
    <row r="52" spans="1:22">
      <c r="A52" s="2">
        <v>11</v>
      </c>
      <c r="B52" s="2">
        <v>0</v>
      </c>
      <c r="C52" s="2"/>
      <c r="D52" s="2" t="s">
        <v>105</v>
      </c>
      <c r="E52" s="2">
        <v>444.67144477269392</v>
      </c>
      <c r="F52" s="2">
        <v>388.810355807603</v>
      </c>
      <c r="G52" s="2">
        <v>198281.29295161978</v>
      </c>
      <c r="H52" s="2">
        <f t="shared" si="10"/>
        <v>548.59915538481437</v>
      </c>
      <c r="I52" s="2">
        <f t="shared" si="11"/>
        <v>441.86421889163773</v>
      </c>
      <c r="J52" s="2">
        <f t="shared" si="12"/>
        <v>447.4786706537501</v>
      </c>
      <c r="K52" s="2">
        <v>500</v>
      </c>
      <c r="L52" s="2">
        <v>250000</v>
      </c>
      <c r="M52" s="2">
        <v>0</v>
      </c>
      <c r="N52" s="2">
        <v>3581.3220000000001</v>
      </c>
      <c r="O52" s="2">
        <v>13134837.466</v>
      </c>
      <c r="P52" s="2">
        <f t="shared" si="13"/>
        <v>308970.19831599854</v>
      </c>
      <c r="Q52" s="2">
        <f t="shared" si="14"/>
        <v>3514.7014693448809</v>
      </c>
      <c r="R52" s="2">
        <f t="shared" si="15"/>
        <v>3647.9425306551193</v>
      </c>
      <c r="S52" s="2">
        <v>0</v>
      </c>
      <c r="T52" s="2">
        <v>0</v>
      </c>
      <c r="U52" s="2"/>
      <c r="V52" s="2">
        <v>0</v>
      </c>
    </row>
    <row r="53" spans="1:22">
      <c r="A53" s="2">
        <v>12</v>
      </c>
      <c r="B53" s="2">
        <v>0</v>
      </c>
      <c r="C53" s="2"/>
      <c r="D53" s="2" t="s">
        <v>728</v>
      </c>
      <c r="E53" s="2">
        <v>446.23966026887217</v>
      </c>
      <c r="F53" s="2">
        <v>396.15784025644473</v>
      </c>
      <c r="G53" s="2">
        <v>199719.09572884798</v>
      </c>
      <c r="H53" s="2">
        <f t="shared" si="10"/>
        <v>589.26133196952287</v>
      </c>
      <c r="I53" s="2">
        <f t="shared" si="11"/>
        <v>443.33025806541599</v>
      </c>
      <c r="J53" s="2">
        <f t="shared" si="12"/>
        <v>449.14906247232835</v>
      </c>
      <c r="K53" s="2">
        <v>500</v>
      </c>
      <c r="L53" s="2">
        <v>250000</v>
      </c>
      <c r="M53" s="2">
        <v>0</v>
      </c>
      <c r="N53" s="2">
        <v>3260.9259999999999</v>
      </c>
      <c r="O53" s="2">
        <v>10906359.83</v>
      </c>
      <c r="P53" s="2">
        <f t="shared" si="13"/>
        <v>272721.45252400078</v>
      </c>
      <c r="Q53" s="2">
        <f t="shared" si="14"/>
        <v>3198.3353527656345</v>
      </c>
      <c r="R53" s="2">
        <f t="shared" si="15"/>
        <v>3323.5166472343653</v>
      </c>
      <c r="S53" s="2">
        <v>0</v>
      </c>
      <c r="T53" s="2">
        <v>0</v>
      </c>
      <c r="U53" s="2"/>
      <c r="V53" s="2">
        <v>0</v>
      </c>
    </row>
    <row r="54" spans="1:22">
      <c r="A54" s="2">
        <v>13</v>
      </c>
      <c r="B54" s="2">
        <v>0</v>
      </c>
      <c r="C54" s="2"/>
      <c r="D54" s="2" t="s">
        <v>729</v>
      </c>
      <c r="E54" s="2">
        <v>452.58967535232557</v>
      </c>
      <c r="F54" s="2">
        <v>390.91287128802225</v>
      </c>
      <c r="G54" s="2">
        <v>205506.6475665718</v>
      </c>
      <c r="H54" s="2">
        <f t="shared" si="10"/>
        <v>669.23333104833728</v>
      </c>
      <c r="I54" s="2">
        <f t="shared" si="11"/>
        <v>449.48912653738279</v>
      </c>
      <c r="J54" s="2">
        <f t="shared" si="12"/>
        <v>455.69022416726835</v>
      </c>
      <c r="K54" s="2">
        <v>500</v>
      </c>
      <c r="L54" s="2">
        <v>250000</v>
      </c>
      <c r="M54" s="2">
        <v>0</v>
      </c>
      <c r="N54" s="2">
        <v>3015.672</v>
      </c>
      <c r="O54" s="2">
        <v>9344823.9360000007</v>
      </c>
      <c r="P54" s="2">
        <f t="shared" si="13"/>
        <v>250546.3244160004</v>
      </c>
      <c r="Q54" s="2">
        <f t="shared" si="14"/>
        <v>2955.6799351833015</v>
      </c>
      <c r="R54" s="2">
        <f t="shared" si="15"/>
        <v>3075.6640648166986</v>
      </c>
      <c r="S54" s="2">
        <v>0</v>
      </c>
      <c r="T54" s="2">
        <v>0</v>
      </c>
      <c r="U54" s="2"/>
      <c r="V54" s="2">
        <v>0</v>
      </c>
    </row>
    <row r="55" spans="1:22">
      <c r="A55" s="2">
        <v>14</v>
      </c>
      <c r="B55" s="2">
        <v>0</v>
      </c>
      <c r="C55" s="2"/>
      <c r="D55" s="2" t="s">
        <v>93</v>
      </c>
      <c r="E55" s="2">
        <v>459.06050052908864</v>
      </c>
      <c r="F55" s="2">
        <v>395.49322539879358</v>
      </c>
      <c r="G55" s="2">
        <v>211458.2180473386</v>
      </c>
      <c r="H55" s="2">
        <f t="shared" si="10"/>
        <v>721.6749013212102</v>
      </c>
      <c r="I55" s="2">
        <f t="shared" si="11"/>
        <v>455.84076208901325</v>
      </c>
      <c r="J55" s="2">
        <f t="shared" si="12"/>
        <v>462.28023896916403</v>
      </c>
      <c r="K55" s="2">
        <v>500</v>
      </c>
      <c r="L55" s="2">
        <v>250000</v>
      </c>
      <c r="M55" s="2">
        <v>0</v>
      </c>
      <c r="N55" s="2">
        <v>2731.982</v>
      </c>
      <c r="O55" s="2">
        <v>7669465.3619999997</v>
      </c>
      <c r="P55" s="2">
        <f t="shared" si="13"/>
        <v>205739.71367600001</v>
      </c>
      <c r="Q55" s="2">
        <f t="shared" si="14"/>
        <v>2677.6183187503548</v>
      </c>
      <c r="R55" s="2">
        <f t="shared" si="15"/>
        <v>2786.3456812496452</v>
      </c>
      <c r="S55" s="2">
        <v>0</v>
      </c>
      <c r="T55" s="2">
        <v>0</v>
      </c>
      <c r="U55" s="2"/>
      <c r="V55" s="2">
        <v>0</v>
      </c>
    </row>
    <row r="56" spans="1:22">
      <c r="A56" s="2">
        <v>15</v>
      </c>
      <c r="B56" s="2">
        <v>0</v>
      </c>
      <c r="C56" s="2"/>
      <c r="D56" s="2" t="s">
        <v>730</v>
      </c>
      <c r="E56" s="2">
        <v>462.37580010911671</v>
      </c>
      <c r="F56" s="2">
        <v>402.13420367639429</v>
      </c>
      <c r="G56" s="2">
        <v>214652.67584065191</v>
      </c>
      <c r="H56" s="2">
        <f t="shared" si="10"/>
        <v>861.2953141060425</v>
      </c>
      <c r="I56" s="2">
        <f t="shared" si="11"/>
        <v>458.85836710647538</v>
      </c>
      <c r="J56" s="2">
        <f t="shared" si="12"/>
        <v>465.89323311175804</v>
      </c>
      <c r="K56" s="2">
        <v>500</v>
      </c>
      <c r="L56" s="2">
        <v>250000</v>
      </c>
      <c r="M56" s="2">
        <v>0</v>
      </c>
      <c r="N56" s="2">
        <v>2531.9960000000001</v>
      </c>
      <c r="O56" s="2">
        <v>6615341.8640000001</v>
      </c>
      <c r="P56" s="2">
        <f t="shared" si="13"/>
        <v>204338.11998399999</v>
      </c>
      <c r="Q56" s="2">
        <f t="shared" si="14"/>
        <v>2477.8178104220328</v>
      </c>
      <c r="R56" s="2">
        <f t="shared" si="15"/>
        <v>2586.1741895779674</v>
      </c>
      <c r="S56" s="2">
        <v>0</v>
      </c>
      <c r="T56" s="2">
        <v>0</v>
      </c>
      <c r="U56" s="2"/>
      <c r="V56" s="2">
        <v>0</v>
      </c>
    </row>
    <row r="57" spans="1:22">
      <c r="A57" s="2">
        <v>16</v>
      </c>
      <c r="B57" s="2">
        <v>0</v>
      </c>
      <c r="C57" s="2"/>
      <c r="D57" s="2" t="s">
        <v>731</v>
      </c>
      <c r="E57" s="2">
        <v>466.32217562765589</v>
      </c>
      <c r="F57" s="2">
        <v>388.60675013483012</v>
      </c>
      <c r="G57" s="2">
        <v>218407.63752280822</v>
      </c>
      <c r="H57" s="2">
        <f t="shared" si="10"/>
        <v>951.26604069786845</v>
      </c>
      <c r="I57" s="2">
        <f t="shared" si="11"/>
        <v>462.62558984866786</v>
      </c>
      <c r="J57" s="2">
        <f t="shared" si="12"/>
        <v>470.01876140664393</v>
      </c>
      <c r="K57" s="2">
        <v>500</v>
      </c>
      <c r="L57" s="2">
        <v>250000</v>
      </c>
      <c r="M57" s="2">
        <v>0</v>
      </c>
      <c r="N57" s="2">
        <v>2407.0520000000001</v>
      </c>
      <c r="O57" s="2">
        <v>6024740.9800000004</v>
      </c>
      <c r="P57" s="2">
        <f t="shared" si="13"/>
        <v>230841.64929599967</v>
      </c>
      <c r="Q57" s="2">
        <f t="shared" si="14"/>
        <v>2349.4673308266242</v>
      </c>
      <c r="R57" s="2">
        <f t="shared" si="15"/>
        <v>2464.636669173376</v>
      </c>
      <c r="S57" s="2">
        <v>0</v>
      </c>
      <c r="T57" s="2">
        <v>0</v>
      </c>
      <c r="U57" s="2"/>
      <c r="V57" s="2">
        <v>0</v>
      </c>
    </row>
    <row r="58" spans="1:22">
      <c r="A58" s="2">
        <v>17</v>
      </c>
      <c r="B58" s="2">
        <v>0</v>
      </c>
      <c r="C58" s="2"/>
      <c r="D58" s="2" t="s">
        <v>732</v>
      </c>
      <c r="E58" s="2">
        <v>472.98273663948919</v>
      </c>
      <c r="F58" s="2">
        <v>398.89610293985544</v>
      </c>
      <c r="G58" s="2">
        <v>224792.00502568699</v>
      </c>
      <c r="H58" s="2">
        <f t="shared" si="10"/>
        <v>1079.3358667065913</v>
      </c>
      <c r="I58" s="2">
        <f t="shared" si="11"/>
        <v>469.04516837238998</v>
      </c>
      <c r="J58" s="2">
        <f t="shared" si="12"/>
        <v>476.9203049065884</v>
      </c>
      <c r="K58" s="2">
        <v>500</v>
      </c>
      <c r="L58" s="2">
        <v>250000</v>
      </c>
      <c r="M58" s="2">
        <v>0</v>
      </c>
      <c r="N58" s="2">
        <v>2234.1239999999998</v>
      </c>
      <c r="O58" s="2">
        <v>5194354.0159999998</v>
      </c>
      <c r="P58" s="2">
        <f t="shared" si="13"/>
        <v>203043.96862400044</v>
      </c>
      <c r="Q58" s="2">
        <f t="shared" si="14"/>
        <v>2180.1176485171413</v>
      </c>
      <c r="R58" s="2">
        <f t="shared" si="15"/>
        <v>2288.1303514828583</v>
      </c>
      <c r="S58" s="2">
        <v>0</v>
      </c>
      <c r="T58" s="2">
        <v>0</v>
      </c>
      <c r="U58" s="2"/>
      <c r="V58" s="2">
        <v>0</v>
      </c>
    </row>
    <row r="59" spans="1:22">
      <c r="A59" s="2">
        <v>18</v>
      </c>
      <c r="B59" s="2">
        <v>0</v>
      </c>
      <c r="C59" s="2"/>
      <c r="D59" s="2" t="s">
        <v>733</v>
      </c>
      <c r="E59" s="2">
        <v>475.6811960532678</v>
      </c>
      <c r="F59" s="2">
        <v>406.02022303585892</v>
      </c>
      <c r="G59" s="2">
        <v>227260.88224241734</v>
      </c>
      <c r="H59" s="2">
        <f t="shared" si="10"/>
        <v>988.28196374993422</v>
      </c>
      <c r="I59" s="2">
        <f t="shared" si="11"/>
        <v>471.91337536315064</v>
      </c>
      <c r="J59" s="2">
        <f t="shared" si="12"/>
        <v>479.44901674338496</v>
      </c>
      <c r="K59" s="2">
        <v>500</v>
      </c>
      <c r="L59" s="2">
        <v>250000</v>
      </c>
      <c r="M59" s="2">
        <v>0</v>
      </c>
      <c r="N59" s="2">
        <v>2079.8820000000001</v>
      </c>
      <c r="O59" s="2">
        <v>4498296.2860000003</v>
      </c>
      <c r="P59" s="2">
        <f t="shared" si="13"/>
        <v>172387.15207600035</v>
      </c>
      <c r="Q59" s="2">
        <f t="shared" si="14"/>
        <v>2030.1194944145561</v>
      </c>
      <c r="R59" s="2">
        <f t="shared" si="15"/>
        <v>2129.6445055854438</v>
      </c>
      <c r="S59" s="2">
        <v>0</v>
      </c>
      <c r="T59" s="2">
        <v>0</v>
      </c>
      <c r="U59" s="2"/>
      <c r="V59" s="2">
        <v>0</v>
      </c>
    </row>
    <row r="60" spans="1:22">
      <c r="A60" s="2">
        <v>19</v>
      </c>
      <c r="B60" s="2">
        <v>0</v>
      </c>
      <c r="C60" s="2"/>
      <c r="D60" s="2" t="s">
        <v>734</v>
      </c>
      <c r="E60" s="2">
        <v>478.91781834887689</v>
      </c>
      <c r="F60" s="2">
        <v>412.44041292238597</v>
      </c>
      <c r="G60" s="2">
        <v>230548.72041475316</v>
      </c>
      <c r="H60" s="2">
        <f t="shared" si="10"/>
        <v>1186.4436827053141</v>
      </c>
      <c r="I60" s="2">
        <f t="shared" si="11"/>
        <v>474.78949832575302</v>
      </c>
      <c r="J60" s="2">
        <f t="shared" si="12"/>
        <v>483.04613837200077</v>
      </c>
      <c r="K60" s="2">
        <v>500</v>
      </c>
      <c r="L60" s="2">
        <v>250000</v>
      </c>
      <c r="M60" s="2">
        <v>0</v>
      </c>
      <c r="N60" s="2">
        <v>1929.914</v>
      </c>
      <c r="O60" s="2">
        <v>3874673.6460000002</v>
      </c>
      <c r="P60" s="2">
        <f t="shared" si="13"/>
        <v>150105.59860400017</v>
      </c>
      <c r="Q60" s="2">
        <f t="shared" si="14"/>
        <v>1883.4787019733183</v>
      </c>
      <c r="R60" s="2">
        <f t="shared" si="15"/>
        <v>1976.3492980266817</v>
      </c>
      <c r="S60" s="2">
        <v>0</v>
      </c>
      <c r="T60" s="2">
        <v>0</v>
      </c>
      <c r="U60" s="2"/>
      <c r="V60" s="2">
        <v>0</v>
      </c>
    </row>
    <row r="61" spans="1:22">
      <c r="A61" s="2">
        <v>20</v>
      </c>
      <c r="B61" s="2">
        <v>0</v>
      </c>
      <c r="C61" s="2"/>
      <c r="D61" s="2" t="s">
        <v>735</v>
      </c>
      <c r="E61" s="2">
        <v>481.61128558469187</v>
      </c>
      <c r="F61" s="2">
        <v>395.21809445948884</v>
      </c>
      <c r="G61" s="2">
        <v>233211.48352840499</v>
      </c>
      <c r="H61" s="2">
        <f t="shared" si="10"/>
        <v>1262.05312586535</v>
      </c>
      <c r="I61" s="2">
        <f t="shared" si="11"/>
        <v>477.353452715446</v>
      </c>
      <c r="J61" s="2">
        <f t="shared" si="12"/>
        <v>485.86911845393774</v>
      </c>
      <c r="K61" s="2">
        <v>500</v>
      </c>
      <c r="L61" s="2">
        <v>250000</v>
      </c>
      <c r="M61" s="2">
        <v>0</v>
      </c>
      <c r="N61" s="2">
        <v>1826.472</v>
      </c>
      <c r="O61" s="2">
        <v>3486259.0559999999</v>
      </c>
      <c r="P61" s="2">
        <f t="shared" si="13"/>
        <v>150259.08921599993</v>
      </c>
      <c r="Q61" s="2">
        <f t="shared" si="14"/>
        <v>1780.0129668119321</v>
      </c>
      <c r="R61" s="2">
        <f t="shared" si="15"/>
        <v>1872.9310331880679</v>
      </c>
      <c r="S61" s="2">
        <v>0</v>
      </c>
      <c r="T61" s="2">
        <v>0</v>
      </c>
      <c r="U61" s="2"/>
      <c r="V61" s="2">
        <v>0</v>
      </c>
    </row>
    <row r="63" spans="1:22">
      <c r="A63" s="2" t="s">
        <v>742</v>
      </c>
    </row>
    <row r="64" spans="1:22">
      <c r="A64" s="2" t="s">
        <v>14</v>
      </c>
      <c r="B64" s="2" t="s">
        <v>1</v>
      </c>
      <c r="C64" s="2" t="s">
        <v>2</v>
      </c>
      <c r="D64" s="2" t="s">
        <v>2</v>
      </c>
      <c r="E64" s="2" t="s">
        <v>35</v>
      </c>
      <c r="G64" s="2" t="s">
        <v>36</v>
      </c>
      <c r="H64" s="2" t="s">
        <v>37</v>
      </c>
      <c r="K64" s="2" t="s">
        <v>4</v>
      </c>
      <c r="L64" s="2" t="s">
        <v>5</v>
      </c>
      <c r="M64" s="2" t="s">
        <v>6</v>
      </c>
      <c r="N64" s="2" t="s">
        <v>11</v>
      </c>
      <c r="O64" s="2" t="s">
        <v>3</v>
      </c>
      <c r="S64" s="2" t="s">
        <v>38</v>
      </c>
      <c r="T64" s="2" t="s">
        <v>39</v>
      </c>
      <c r="U64" s="2" t="s">
        <v>7</v>
      </c>
    </row>
    <row r="65" spans="1:22">
      <c r="A65" s="2">
        <v>1</v>
      </c>
      <c r="B65" s="2">
        <v>0.69</v>
      </c>
      <c r="C65" s="3"/>
      <c r="D65" s="2" t="s">
        <v>302</v>
      </c>
      <c r="E65" s="2">
        <v>461.41981718958402</v>
      </c>
      <c r="G65" s="2">
        <v>212973.80044521578</v>
      </c>
      <c r="H65" s="2"/>
      <c r="K65" s="2">
        <v>360.92903225806452</v>
      </c>
      <c r="L65" s="2">
        <v>172616.02580645162</v>
      </c>
      <c r="M65" s="2">
        <v>42621.235190615844</v>
      </c>
      <c r="N65" s="2">
        <v>3599.0258064516129</v>
      </c>
      <c r="O65" s="2">
        <v>17098296.935483869</v>
      </c>
      <c r="S65" s="2">
        <v>0</v>
      </c>
      <c r="T65" s="2">
        <v>0</v>
      </c>
      <c r="U65" s="2">
        <v>0</v>
      </c>
    </row>
    <row r="66" spans="1:22">
      <c r="A66" s="2">
        <v>2</v>
      </c>
      <c r="B66" s="2">
        <v>0.27800000000000002</v>
      </c>
      <c r="C66" s="3"/>
      <c r="D66" s="2" t="s">
        <v>303</v>
      </c>
      <c r="E66" s="2">
        <v>462.19471035800507</v>
      </c>
      <c r="G66" s="2">
        <v>213683.12592161016</v>
      </c>
      <c r="H66" s="2"/>
      <c r="K66" s="2">
        <v>233.40997229916897</v>
      </c>
      <c r="L66" s="2">
        <v>68857.803324099717</v>
      </c>
      <c r="M66" s="2">
        <v>14417.525900277005</v>
      </c>
      <c r="N66" s="2">
        <v>2318.2077562326872</v>
      </c>
      <c r="O66" s="2">
        <v>6717568.4570637122</v>
      </c>
      <c r="S66" s="2">
        <v>0</v>
      </c>
      <c r="T66" s="2">
        <v>0</v>
      </c>
      <c r="U66" s="2">
        <v>0</v>
      </c>
    </row>
    <row r="67" spans="1:22">
      <c r="A67" s="2">
        <v>3</v>
      </c>
      <c r="B67" s="2">
        <v>0.246</v>
      </c>
      <c r="C67" s="3"/>
      <c r="D67" s="2" t="s">
        <v>304</v>
      </c>
      <c r="E67" s="2">
        <v>461.78930492098868</v>
      </c>
      <c r="G67" s="2">
        <v>213315.14565804764</v>
      </c>
      <c r="H67" s="2"/>
      <c r="K67" s="2">
        <v>159.32625994694959</v>
      </c>
      <c r="L67" s="2">
        <v>30722.801061007958</v>
      </c>
      <c r="M67" s="2">
        <v>5352.1406117726774</v>
      </c>
      <c r="N67" s="2">
        <v>1582.2838196286473</v>
      </c>
      <c r="O67" s="2">
        <v>2995014.1777188331</v>
      </c>
      <c r="S67" s="2">
        <v>0</v>
      </c>
      <c r="T67" s="2">
        <v>0</v>
      </c>
      <c r="U67" s="2">
        <v>0</v>
      </c>
    </row>
    <row r="68" spans="1:22">
      <c r="A68" s="2">
        <v>4</v>
      </c>
      <c r="B68" s="2">
        <v>0.33800000000000002</v>
      </c>
      <c r="C68" s="3"/>
      <c r="D68" s="2" t="s">
        <v>305</v>
      </c>
      <c r="E68" s="2">
        <v>462.11879208839798</v>
      </c>
      <c r="G68" s="2">
        <v>213621.34348725862</v>
      </c>
      <c r="H68" s="2"/>
      <c r="K68" s="2">
        <v>124.72809667673717</v>
      </c>
      <c r="L68" s="2">
        <v>18215.725075528702</v>
      </c>
      <c r="M68" s="2">
        <v>2666.6834203057765</v>
      </c>
      <c r="N68" s="2">
        <v>1242.5407854984894</v>
      </c>
      <c r="O68" s="2">
        <v>1799786.9939577039</v>
      </c>
      <c r="S68" s="2">
        <v>0</v>
      </c>
      <c r="T68" s="2">
        <v>0</v>
      </c>
      <c r="U68" s="2">
        <v>0</v>
      </c>
    </row>
    <row r="69" spans="1:22">
      <c r="A69" s="2">
        <v>5</v>
      </c>
      <c r="B69" s="2">
        <v>0.34200000000000003</v>
      </c>
      <c r="C69" s="3"/>
      <c r="D69" s="2" t="s">
        <v>306</v>
      </c>
      <c r="E69" s="2">
        <v>463.42975367205912</v>
      </c>
      <c r="G69" s="2">
        <v>214818.92532438203</v>
      </c>
      <c r="H69" s="2"/>
      <c r="K69" s="2">
        <v>120.48328267477204</v>
      </c>
      <c r="L69" s="2">
        <v>17226.744680851065</v>
      </c>
      <c r="M69" s="2">
        <v>2718.7870672399731</v>
      </c>
      <c r="N69" s="2">
        <v>1193.5835866261398</v>
      </c>
      <c r="O69" s="2">
        <v>1672893.4133738603</v>
      </c>
      <c r="S69" s="2">
        <v>0</v>
      </c>
      <c r="T69" s="2">
        <v>0</v>
      </c>
      <c r="U69" s="2">
        <v>0</v>
      </c>
    </row>
    <row r="70" spans="1:22">
      <c r="A70" s="2">
        <v>6</v>
      </c>
      <c r="B70" s="2">
        <v>0.40200000000000002</v>
      </c>
      <c r="C70" s="3"/>
      <c r="D70" s="2" t="s">
        <v>307</v>
      </c>
      <c r="E70" s="2">
        <v>463.08810120243692</v>
      </c>
      <c r="G70" s="2">
        <v>214503.12034408998</v>
      </c>
      <c r="H70" s="2"/>
      <c r="K70" s="2">
        <v>115.15050167224081</v>
      </c>
      <c r="L70" s="2">
        <v>15404.307692307691</v>
      </c>
      <c r="M70" s="2">
        <v>2151.8665349823782</v>
      </c>
      <c r="N70" s="2">
        <v>1141.9364548494984</v>
      </c>
      <c r="O70" s="2">
        <v>1500706.5785953177</v>
      </c>
      <c r="S70" s="2">
        <v>0</v>
      </c>
      <c r="T70" s="2">
        <v>0</v>
      </c>
      <c r="U70" s="2">
        <v>0</v>
      </c>
    </row>
    <row r="71" spans="1:22">
      <c r="A71" s="2">
        <v>7</v>
      </c>
      <c r="B71" s="2">
        <v>0.4</v>
      </c>
      <c r="C71" s="3"/>
      <c r="D71" s="2" t="s">
        <v>308</v>
      </c>
      <c r="E71" s="2">
        <v>463.00039725564272</v>
      </c>
      <c r="G71" s="2">
        <v>214434.27997932609</v>
      </c>
      <c r="H71" s="2"/>
      <c r="K71" s="2">
        <v>118.94</v>
      </c>
      <c r="L71" s="2">
        <v>16880.753333333334</v>
      </c>
      <c r="M71" s="2">
        <v>2743.1736454849511</v>
      </c>
      <c r="N71" s="2">
        <v>1176.9933333333333</v>
      </c>
      <c r="O71" s="2">
        <v>1635718.46</v>
      </c>
      <c r="S71" s="2">
        <v>0</v>
      </c>
      <c r="T71" s="2">
        <v>0</v>
      </c>
      <c r="U71" s="2">
        <v>0</v>
      </c>
    </row>
    <row r="72" spans="1:22">
      <c r="A72" s="2">
        <v>8</v>
      </c>
      <c r="B72" s="2">
        <v>0.34599999999999997</v>
      </c>
      <c r="C72" s="3"/>
      <c r="D72" s="2" t="s">
        <v>309</v>
      </c>
      <c r="E72" s="2">
        <v>461.94406498273054</v>
      </c>
      <c r="G72" s="2">
        <v>213456.76141748106</v>
      </c>
      <c r="H72" s="2"/>
      <c r="K72" s="2">
        <v>122.51070336391437</v>
      </c>
      <c r="L72" s="2">
        <v>17835.923547400613</v>
      </c>
      <c r="M72" s="2">
        <v>2835.7230445957875</v>
      </c>
      <c r="N72" s="2">
        <v>1214.1100917431193</v>
      </c>
      <c r="O72" s="2">
        <v>1730328.1467889908</v>
      </c>
      <c r="S72" s="2">
        <v>0</v>
      </c>
      <c r="T72" s="2">
        <v>0</v>
      </c>
      <c r="U72" s="2">
        <v>0</v>
      </c>
    </row>
    <row r="73" spans="1:22">
      <c r="A73" s="2">
        <v>9</v>
      </c>
      <c r="B73" s="2">
        <v>0.32600000000000001</v>
      </c>
      <c r="C73" s="3"/>
      <c r="D73" s="2" t="s">
        <v>310</v>
      </c>
      <c r="E73" s="2">
        <v>462.07712954024663</v>
      </c>
      <c r="G73" s="2">
        <v>213568.49243825077</v>
      </c>
      <c r="H73" s="2"/>
      <c r="K73" s="2">
        <v>129.96735905044511</v>
      </c>
      <c r="L73" s="2">
        <v>19816.418397626112</v>
      </c>
      <c r="M73" s="2">
        <v>2933.6090504451013</v>
      </c>
      <c r="N73" s="2">
        <v>1291.2908011869436</v>
      </c>
      <c r="O73" s="2">
        <v>1942730.1691394658</v>
      </c>
      <c r="S73" s="2">
        <v>0</v>
      </c>
      <c r="T73" s="2">
        <v>0</v>
      </c>
      <c r="U73" s="2">
        <v>0</v>
      </c>
    </row>
    <row r="74" spans="1:22">
      <c r="A74" s="2">
        <v>10</v>
      </c>
      <c r="B74" s="2">
        <v>0.3</v>
      </c>
      <c r="C74" s="3"/>
      <c r="D74" s="2" t="s">
        <v>311</v>
      </c>
      <c r="E74" s="2">
        <v>462.31058282365115</v>
      </c>
      <c r="G74" s="2">
        <v>213793.78199949785</v>
      </c>
      <c r="H74" s="2"/>
      <c r="K74" s="2">
        <v>147.99428571428572</v>
      </c>
      <c r="L74" s="2">
        <v>26050.240000000002</v>
      </c>
      <c r="M74" s="2">
        <v>4159.8165861645512</v>
      </c>
      <c r="N74" s="2">
        <v>1467.5457142857142</v>
      </c>
      <c r="O74" s="2">
        <v>2539151.517142857</v>
      </c>
      <c r="S74" s="2">
        <v>0</v>
      </c>
      <c r="T74" s="2">
        <v>0</v>
      </c>
      <c r="U74" s="2">
        <v>0</v>
      </c>
    </row>
    <row r="75" spans="1:22">
      <c r="A75" s="2">
        <v>11</v>
      </c>
      <c r="B75" s="2">
        <v>0.31</v>
      </c>
      <c r="C75" s="3"/>
      <c r="D75" s="2" t="s">
        <v>312</v>
      </c>
      <c r="E75" s="2">
        <v>462.26749187259543</v>
      </c>
      <c r="G75" s="2">
        <v>213748.33466181793</v>
      </c>
      <c r="H75" s="2"/>
      <c r="K75" s="2">
        <v>164.15942028985506</v>
      </c>
      <c r="L75" s="2">
        <v>31639.713043478259</v>
      </c>
      <c r="M75" s="2">
        <v>4705.0355578024955</v>
      </c>
      <c r="N75" s="2">
        <v>1630.8898550724637</v>
      </c>
      <c r="O75" s="2">
        <v>3102672.3507246375</v>
      </c>
      <c r="S75" s="2">
        <v>0</v>
      </c>
      <c r="T75" s="2">
        <v>0</v>
      </c>
      <c r="U75" s="2">
        <v>0</v>
      </c>
      <c r="V75" s="2"/>
    </row>
    <row r="76" spans="1:22">
      <c r="A76" s="2">
        <v>12</v>
      </c>
      <c r="B76" s="2">
        <v>0.28199999999999997</v>
      </c>
      <c r="C76" s="3"/>
      <c r="D76" s="2" t="s">
        <v>313</v>
      </c>
      <c r="E76" s="2">
        <v>461.84714457177591</v>
      </c>
      <c r="G76" s="2">
        <v>213363.48071846308</v>
      </c>
      <c r="H76" s="2"/>
      <c r="K76" s="2">
        <v>177.30362116991643</v>
      </c>
      <c r="L76" s="2">
        <v>37493.15877437326</v>
      </c>
      <c r="M76" s="2">
        <v>6073.5025287499457</v>
      </c>
      <c r="N76" s="2">
        <v>1762.58217270195</v>
      </c>
      <c r="O76" s="2">
        <v>3679960.6545961001</v>
      </c>
      <c r="S76" s="2">
        <v>0</v>
      </c>
      <c r="T76" s="2">
        <v>0</v>
      </c>
      <c r="U76" s="2">
        <v>0</v>
      </c>
      <c r="V76" s="2"/>
    </row>
    <row r="77" spans="1:22">
      <c r="A77" s="2">
        <v>13</v>
      </c>
      <c r="B77" s="2">
        <v>0.314</v>
      </c>
      <c r="C77" s="3"/>
      <c r="D77" s="2" t="s">
        <v>314</v>
      </c>
      <c r="E77" s="2">
        <v>462.16995314924418</v>
      </c>
      <c r="G77" s="2">
        <v>213661.17704294651</v>
      </c>
      <c r="H77" s="2"/>
      <c r="K77" s="2">
        <v>180.38192419825072</v>
      </c>
      <c r="L77" s="2">
        <v>39427.163265306124</v>
      </c>
      <c r="M77" s="2">
        <v>6909.6694968714364</v>
      </c>
      <c r="N77" s="2">
        <v>1795.4781341107871</v>
      </c>
      <c r="O77" s="2">
        <v>3881192.994169096</v>
      </c>
      <c r="S77" s="2">
        <v>0</v>
      </c>
      <c r="T77" s="2">
        <v>0</v>
      </c>
      <c r="U77" s="2">
        <v>0</v>
      </c>
      <c r="V77" s="2"/>
    </row>
    <row r="78" spans="1:22">
      <c r="A78" s="2">
        <v>14</v>
      </c>
      <c r="B78" s="2">
        <v>0.30599999999999999</v>
      </c>
      <c r="C78" s="3"/>
      <c r="D78" s="2" t="s">
        <v>315</v>
      </c>
      <c r="E78" s="2">
        <v>462.13711705190786</v>
      </c>
      <c r="G78" s="2">
        <v>213633.44588056413</v>
      </c>
      <c r="H78" s="2"/>
      <c r="K78" s="2">
        <v>198.94524495677234</v>
      </c>
      <c r="L78" s="2">
        <v>47956.443804034585</v>
      </c>
      <c r="M78" s="2">
        <v>8401.4449700987825</v>
      </c>
      <c r="N78" s="2">
        <v>1976.0374639769452</v>
      </c>
      <c r="O78" s="2">
        <v>4686351.5994236311</v>
      </c>
      <c r="S78" s="2">
        <v>0</v>
      </c>
      <c r="T78" s="2">
        <v>0</v>
      </c>
      <c r="U78" s="2">
        <v>0</v>
      </c>
      <c r="V78" s="2"/>
    </row>
    <row r="79" spans="1:22">
      <c r="A79" s="2">
        <v>15</v>
      </c>
      <c r="B79" s="2">
        <v>0.32200000000000001</v>
      </c>
      <c r="C79" s="3"/>
      <c r="D79" s="2" t="s">
        <v>316</v>
      </c>
      <c r="E79" s="2">
        <v>462.19118956885399</v>
      </c>
      <c r="G79" s="2">
        <v>213674.59099624096</v>
      </c>
      <c r="H79" s="2"/>
      <c r="K79" s="2">
        <v>211.85840707964601</v>
      </c>
      <c r="L79" s="2">
        <v>54268.820058997051</v>
      </c>
      <c r="M79" s="2">
        <v>9412.6011939048039</v>
      </c>
      <c r="N79" s="2">
        <v>2106.8053097345132</v>
      </c>
      <c r="O79" s="2">
        <v>5327619.5663716812</v>
      </c>
      <c r="S79" s="2">
        <v>0</v>
      </c>
      <c r="T79" s="2">
        <v>0</v>
      </c>
      <c r="U79" s="2">
        <v>0</v>
      </c>
      <c r="V79" s="2"/>
    </row>
    <row r="80" spans="1:22">
      <c r="A80" s="2">
        <v>16</v>
      </c>
      <c r="B80" s="2">
        <v>0.33</v>
      </c>
      <c r="C80" s="3"/>
      <c r="D80" s="2" t="s">
        <v>297</v>
      </c>
      <c r="E80" s="2">
        <v>461.37216004434583</v>
      </c>
      <c r="G80" s="2">
        <v>212938.6082189162</v>
      </c>
      <c r="H80" s="2"/>
      <c r="K80" s="2">
        <v>220.25671641791044</v>
      </c>
      <c r="L80" s="2">
        <v>58079.444776119402</v>
      </c>
      <c r="M80" s="2">
        <v>9595.065635892397</v>
      </c>
      <c r="N80" s="2">
        <v>2188.4686567164181</v>
      </c>
      <c r="O80" s="2">
        <v>5682631.8179104477</v>
      </c>
      <c r="S80" s="2">
        <v>0</v>
      </c>
      <c r="T80" s="2">
        <v>0</v>
      </c>
      <c r="U80" s="2">
        <v>0</v>
      </c>
      <c r="V80" s="2"/>
    </row>
    <row r="81" spans="1:22">
      <c r="A81" s="2">
        <v>17</v>
      </c>
      <c r="B81" s="2">
        <v>0.32400000000000001</v>
      </c>
      <c r="C81" s="3"/>
      <c r="D81" s="2" t="s">
        <v>317</v>
      </c>
      <c r="E81" s="2">
        <v>462.71116089325847</v>
      </c>
      <c r="G81" s="2">
        <v>214153.64536537806</v>
      </c>
      <c r="H81" s="2"/>
      <c r="K81" s="2">
        <v>226.3491124260355</v>
      </c>
      <c r="L81" s="2">
        <v>62858.218934911245</v>
      </c>
      <c r="M81" s="2">
        <v>11658.791705441332</v>
      </c>
      <c r="N81" s="2">
        <v>2249.2692307692309</v>
      </c>
      <c r="O81" s="2">
        <v>6148383.6597633138</v>
      </c>
      <c r="S81" s="2">
        <v>0</v>
      </c>
      <c r="T81" s="2">
        <v>0</v>
      </c>
      <c r="U81" s="2">
        <v>0</v>
      </c>
      <c r="V81" s="2"/>
    </row>
    <row r="82" spans="1:22">
      <c r="A82" s="2">
        <v>18</v>
      </c>
      <c r="B82" s="2">
        <v>0.35199999999999998</v>
      </c>
      <c r="C82" s="3"/>
      <c r="D82" s="2" t="s">
        <v>111</v>
      </c>
      <c r="E82" s="2">
        <v>461.49487695987955</v>
      </c>
      <c r="G82" s="2">
        <v>213060.98895877649</v>
      </c>
      <c r="H82" s="2"/>
      <c r="K82" s="2">
        <v>236.33333333333334</v>
      </c>
      <c r="L82" s="2">
        <v>68234.561728395056</v>
      </c>
      <c r="M82" s="2">
        <v>12419.448916408659</v>
      </c>
      <c r="N82" s="2">
        <v>2354.7839506172841</v>
      </c>
      <c r="O82" s="2">
        <v>6737696.4320987659</v>
      </c>
      <c r="S82" s="2">
        <v>0</v>
      </c>
      <c r="T82" s="2">
        <v>0</v>
      </c>
      <c r="U82" s="2">
        <v>0</v>
      </c>
      <c r="V82" s="2"/>
    </row>
    <row r="83" spans="1:22">
      <c r="A83" s="2">
        <v>19</v>
      </c>
      <c r="B83" s="2">
        <v>0.35599999999999998</v>
      </c>
      <c r="C83" s="3"/>
      <c r="D83" s="2" t="s">
        <v>318</v>
      </c>
      <c r="E83" s="2">
        <v>462.11574680661801</v>
      </c>
      <c r="G83" s="2">
        <v>213618.55234482992</v>
      </c>
      <c r="H83" s="2"/>
      <c r="K83" s="2">
        <v>239.69565217391303</v>
      </c>
      <c r="L83" s="2">
        <v>70481.254658385093</v>
      </c>
      <c r="M83" s="2">
        <v>13067.832317486122</v>
      </c>
      <c r="N83" s="2">
        <v>2381.7577639751553</v>
      </c>
      <c r="O83" s="2">
        <v>6891323.4534161491</v>
      </c>
      <c r="S83" s="2">
        <v>0</v>
      </c>
      <c r="T83" s="2">
        <v>0</v>
      </c>
      <c r="U83" s="2">
        <v>0</v>
      </c>
      <c r="V83" s="2"/>
    </row>
    <row r="84" spans="1:22">
      <c r="A84" s="2">
        <v>20</v>
      </c>
      <c r="B84" s="2">
        <v>0.36799999999999999</v>
      </c>
      <c r="C84" s="3"/>
      <c r="D84" s="2" t="s">
        <v>319</v>
      </c>
      <c r="E84" s="2">
        <v>461.98737404950685</v>
      </c>
      <c r="G84" s="2">
        <v>213491.88581304016</v>
      </c>
      <c r="H84" s="2"/>
      <c r="K84" s="2">
        <v>249.33227848101265</v>
      </c>
      <c r="L84" s="2">
        <v>76799.522151898738</v>
      </c>
      <c r="M84" s="2">
        <v>14679.390827807925</v>
      </c>
      <c r="N84" s="2">
        <v>2472.6455696202534</v>
      </c>
      <c r="O84" s="2">
        <v>7450768.1265822789</v>
      </c>
      <c r="S84" s="2">
        <v>0</v>
      </c>
      <c r="T84" s="2">
        <v>0</v>
      </c>
      <c r="U84" s="2">
        <v>0</v>
      </c>
      <c r="V84" s="2"/>
    </row>
    <row r="85" spans="1:22">
      <c r="A85" s="2">
        <v>21</v>
      </c>
      <c r="B85" s="2">
        <v>0.35</v>
      </c>
      <c r="C85" s="2"/>
      <c r="D85" s="2" t="s">
        <v>320</v>
      </c>
      <c r="E85" s="2">
        <v>462.3642682162959</v>
      </c>
      <c r="G85" s="2">
        <v>213837.47821505298</v>
      </c>
      <c r="H85" s="2"/>
      <c r="K85" s="2">
        <v>252.02769230769232</v>
      </c>
      <c r="L85" s="2">
        <v>79263.092307692306</v>
      </c>
      <c r="M85" s="2">
        <v>15793.730712250705</v>
      </c>
      <c r="N85" s="2">
        <v>2509.9969230769229</v>
      </c>
      <c r="O85" s="2">
        <v>7808668.2861538464</v>
      </c>
      <c r="S85" s="2">
        <v>0</v>
      </c>
      <c r="T85" s="2">
        <v>0</v>
      </c>
      <c r="U85" s="2">
        <v>0</v>
      </c>
      <c r="V85" s="2"/>
    </row>
    <row r="86" spans="1:22">
      <c r="A86" s="2">
        <v>22</v>
      </c>
      <c r="B86" s="2">
        <v>0.38</v>
      </c>
      <c r="C86" s="2"/>
      <c r="D86" s="2" t="s">
        <v>235</v>
      </c>
      <c r="E86" s="2">
        <v>462.07416429258552</v>
      </c>
      <c r="G86" s="2">
        <v>213577.45358249752</v>
      </c>
      <c r="H86" s="2"/>
      <c r="K86" s="2">
        <v>254.28709677419354</v>
      </c>
      <c r="L86" s="2">
        <v>78387.067741935491</v>
      </c>
      <c r="M86" s="2">
        <v>13769.558085395145</v>
      </c>
      <c r="N86" s="2">
        <v>2530.7548387096776</v>
      </c>
      <c r="O86" s="2">
        <v>7711787.0580645157</v>
      </c>
      <c r="S86" s="2">
        <v>0</v>
      </c>
      <c r="T86" s="2">
        <v>0</v>
      </c>
      <c r="U86" s="2">
        <v>0</v>
      </c>
      <c r="V86" s="2"/>
    </row>
    <row r="87" spans="1:22">
      <c r="A87" s="2">
        <v>23</v>
      </c>
      <c r="B87" s="2">
        <v>0.42399999999999999</v>
      </c>
      <c r="C87" s="2"/>
      <c r="D87" s="2" t="s">
        <v>321</v>
      </c>
      <c r="E87" s="2">
        <v>462.52478230422287</v>
      </c>
      <c r="G87" s="2">
        <v>213991.74053015592</v>
      </c>
      <c r="H87" s="2"/>
      <c r="K87" s="2">
        <v>291.18402777777777</v>
      </c>
      <c r="L87" s="2">
        <v>102424.17708333333</v>
      </c>
      <c r="M87" s="2">
        <v>17697.488663859855</v>
      </c>
      <c r="N87" s="2">
        <v>2880.625</v>
      </c>
      <c r="O87" s="2">
        <v>9874074.8263888881</v>
      </c>
      <c r="S87" s="2">
        <v>0</v>
      </c>
      <c r="T87" s="2">
        <v>0</v>
      </c>
      <c r="U87" s="2">
        <v>0</v>
      </c>
      <c r="V87" s="2"/>
    </row>
    <row r="88" spans="1:22">
      <c r="A88" s="2">
        <v>24</v>
      </c>
      <c r="B88" s="2">
        <v>0.41399999999999998</v>
      </c>
      <c r="C88" s="2"/>
      <c r="D88" s="2" t="s">
        <v>165</v>
      </c>
      <c r="E88" s="2">
        <v>461.34179602720957</v>
      </c>
      <c r="G88" s="2">
        <v>212912.81889401437</v>
      </c>
      <c r="H88" s="2"/>
      <c r="K88" s="2">
        <v>271.12627986348122</v>
      </c>
      <c r="L88" s="2">
        <v>91048.273037542662</v>
      </c>
      <c r="M88" s="2">
        <v>17598.877834400868</v>
      </c>
      <c r="N88" s="2">
        <v>2691.6825938566553</v>
      </c>
      <c r="O88" s="2">
        <v>8858718.877133105</v>
      </c>
      <c r="S88" s="2">
        <v>0</v>
      </c>
      <c r="T88" s="2">
        <v>0</v>
      </c>
      <c r="U88" s="2">
        <v>0</v>
      </c>
      <c r="V88" s="2"/>
    </row>
    <row r="89" spans="1:22">
      <c r="A89" s="2">
        <v>25</v>
      </c>
      <c r="B89" s="2">
        <v>0.41</v>
      </c>
      <c r="C89" s="2"/>
      <c r="D89" s="2" t="s">
        <v>322</v>
      </c>
      <c r="E89" s="2">
        <v>462.06490707601267</v>
      </c>
      <c r="G89" s="2">
        <v>213569.2248381167</v>
      </c>
      <c r="H89" s="2"/>
      <c r="K89" s="2">
        <v>286.48135593220337</v>
      </c>
      <c r="L89" s="2">
        <v>101783.53220338983</v>
      </c>
      <c r="M89" s="2">
        <v>19779.012406318467</v>
      </c>
      <c r="N89" s="2">
        <v>2843.9050847457629</v>
      </c>
      <c r="O89" s="2">
        <v>9917154.6372881364</v>
      </c>
      <c r="S89" s="2">
        <v>0</v>
      </c>
      <c r="T89" s="2">
        <v>0</v>
      </c>
      <c r="U89" s="2">
        <v>0</v>
      </c>
      <c r="V89" s="2"/>
    </row>
    <row r="90" spans="1:22">
      <c r="A90" s="2">
        <v>26</v>
      </c>
      <c r="B90" s="2">
        <v>0.38800000000000001</v>
      </c>
      <c r="C90" s="2"/>
      <c r="D90" s="2" t="s">
        <v>323</v>
      </c>
      <c r="E90" s="2">
        <v>462.39083216282893</v>
      </c>
      <c r="G90" s="2">
        <v>213860.08564983372</v>
      </c>
      <c r="H90" s="2"/>
      <c r="K90" s="2">
        <v>277.04901960784315</v>
      </c>
      <c r="L90" s="2">
        <v>94809.447712418303</v>
      </c>
      <c r="M90" s="2">
        <v>18112.479556412723</v>
      </c>
      <c r="N90" s="2">
        <v>2755.7549019607845</v>
      </c>
      <c r="O90" s="2">
        <v>9311208.5196078438</v>
      </c>
      <c r="S90" s="2">
        <v>0</v>
      </c>
      <c r="T90" s="2">
        <v>0</v>
      </c>
      <c r="U90" s="2">
        <v>0</v>
      </c>
      <c r="V90" s="2"/>
    </row>
    <row r="91" spans="1:22">
      <c r="A91" s="2">
        <v>27</v>
      </c>
      <c r="B91" s="2">
        <v>0.40200000000000002</v>
      </c>
      <c r="C91" s="2"/>
      <c r="D91" s="2" t="s">
        <v>324</v>
      </c>
      <c r="E91" s="2">
        <v>462.3607049909196</v>
      </c>
      <c r="G91" s="2">
        <v>213839.34777518592</v>
      </c>
      <c r="H91" s="2"/>
      <c r="K91" s="2">
        <v>284.02006688963212</v>
      </c>
      <c r="L91" s="2">
        <v>98692.474916387961</v>
      </c>
      <c r="M91" s="2">
        <v>18085.563354357921</v>
      </c>
      <c r="N91" s="2">
        <v>2825.086956521739</v>
      </c>
      <c r="O91" s="2">
        <v>9702385.1404682267</v>
      </c>
      <c r="S91" s="2">
        <v>0</v>
      </c>
      <c r="T91" s="2">
        <v>0</v>
      </c>
      <c r="U91" s="2">
        <v>0</v>
      </c>
      <c r="V91" s="2"/>
    </row>
    <row r="92" spans="1:22">
      <c r="A92" s="2">
        <v>28</v>
      </c>
      <c r="B92" s="2">
        <v>0.41599999999999998</v>
      </c>
      <c r="C92" s="2"/>
      <c r="D92" s="2" t="s">
        <v>325</v>
      </c>
      <c r="E92" s="2">
        <v>461.33682749589764</v>
      </c>
      <c r="G92" s="2">
        <v>212894.54339347951</v>
      </c>
      <c r="H92" s="2"/>
      <c r="K92" s="2">
        <v>291.24657534246575</v>
      </c>
      <c r="L92" s="2">
        <v>104548.23287671233</v>
      </c>
      <c r="M92" s="2">
        <v>19791.444146307022</v>
      </c>
      <c r="N92" s="2">
        <v>2890.1438356164385</v>
      </c>
      <c r="O92" s="2">
        <v>10169682.267123288</v>
      </c>
      <c r="S92" s="2">
        <v>0</v>
      </c>
      <c r="T92" s="2">
        <v>0</v>
      </c>
      <c r="U92" s="2">
        <v>0</v>
      </c>
      <c r="V92" s="2"/>
    </row>
    <row r="93" spans="1:22">
      <c r="A93" s="2">
        <v>29</v>
      </c>
      <c r="B93" s="2">
        <v>0.41599999999999998</v>
      </c>
      <c r="C93" s="2"/>
      <c r="D93" s="2" t="s">
        <v>326</v>
      </c>
      <c r="E93" s="2">
        <v>462.25886534372017</v>
      </c>
      <c r="G93" s="2">
        <v>213740.19887586861</v>
      </c>
      <c r="H93" s="2"/>
      <c r="K93" s="2">
        <v>289.29452054794518</v>
      </c>
      <c r="L93" s="2">
        <v>106239.97260273973</v>
      </c>
      <c r="M93" s="2">
        <v>22626.139763686875</v>
      </c>
      <c r="N93" s="2">
        <v>2874.5958904109589</v>
      </c>
      <c r="O93" s="2">
        <v>10397122.342465753</v>
      </c>
      <c r="S93" s="2">
        <v>0</v>
      </c>
      <c r="T93" s="2">
        <v>0</v>
      </c>
      <c r="U93" s="2">
        <v>0</v>
      </c>
      <c r="V93" s="2"/>
    </row>
    <row r="94" spans="1:22">
      <c r="A94" s="2">
        <v>30</v>
      </c>
      <c r="B94" s="2">
        <v>0.47199999999999998</v>
      </c>
      <c r="C94" s="2"/>
      <c r="D94" s="2" t="s">
        <v>84</v>
      </c>
      <c r="E94" s="2">
        <v>461.84931240216446</v>
      </c>
      <c r="G94" s="2">
        <v>213369.67871612398</v>
      </c>
      <c r="H94" s="2"/>
      <c r="K94" s="2">
        <v>288.91287878787881</v>
      </c>
      <c r="L94" s="2">
        <v>103349.39015151515</v>
      </c>
      <c r="M94" s="2">
        <v>19954.323179513754</v>
      </c>
      <c r="N94" s="2">
        <v>2876.1401515151515</v>
      </c>
      <c r="O94" s="2">
        <v>10176047.640151516</v>
      </c>
      <c r="S94" s="2">
        <v>0</v>
      </c>
      <c r="T94" s="2">
        <v>0</v>
      </c>
      <c r="U94" s="2">
        <v>0</v>
      </c>
      <c r="V94" s="2"/>
    </row>
    <row r="96" spans="1:22">
      <c r="A96" s="2" t="s">
        <v>717</v>
      </c>
      <c r="B96" s="2" t="s">
        <v>742</v>
      </c>
    </row>
    <row r="97" spans="1:22">
      <c r="A97" s="2" t="s">
        <v>14</v>
      </c>
      <c r="B97" s="2" t="s">
        <v>1</v>
      </c>
      <c r="C97" s="2" t="s">
        <v>2</v>
      </c>
      <c r="D97" s="2" t="s">
        <v>2</v>
      </c>
      <c r="E97" s="2" t="s">
        <v>35</v>
      </c>
      <c r="F97" s="2" t="s">
        <v>354</v>
      </c>
      <c r="G97" s="2" t="s">
        <v>36</v>
      </c>
      <c r="H97" s="2" t="s">
        <v>37</v>
      </c>
      <c r="K97" s="2" t="s">
        <v>4</v>
      </c>
      <c r="L97" s="2" t="s">
        <v>5</v>
      </c>
      <c r="M97" s="2" t="s">
        <v>6</v>
      </c>
      <c r="N97" s="2" t="s">
        <v>11</v>
      </c>
      <c r="O97" s="2" t="s">
        <v>3</v>
      </c>
      <c r="P97" s="2" t="s">
        <v>355</v>
      </c>
      <c r="S97" s="2" t="s">
        <v>38</v>
      </c>
      <c r="T97" s="2" t="s">
        <v>39</v>
      </c>
      <c r="U97" s="2" t="s">
        <v>356</v>
      </c>
      <c r="V97" s="2" t="s">
        <v>7</v>
      </c>
    </row>
    <row r="98" spans="1:22">
      <c r="A98" s="2">
        <v>1</v>
      </c>
      <c r="B98" s="2">
        <v>0</v>
      </c>
      <c r="C98" s="3"/>
      <c r="D98" s="2" t="s">
        <v>625</v>
      </c>
      <c r="E98" s="2">
        <v>493.57240584879014</v>
      </c>
      <c r="F98" s="2">
        <v>415.39102683558258</v>
      </c>
      <c r="G98" s="2">
        <v>244729.75282328151</v>
      </c>
      <c r="H98" s="2">
        <f t="shared" ref="H98" si="16">G98-E98*E98</f>
        <v>1116.0330079187115</v>
      </c>
      <c r="I98" s="2">
        <f>E98-2.68*SQRT(H98)/SQRT(500)</f>
        <v>489.56845892704519</v>
      </c>
      <c r="J98" s="2">
        <f>E98+2.68*SQRT(H98)/SQRT(500)</f>
        <v>497.5763527705351</v>
      </c>
      <c r="K98" s="2">
        <v>500</v>
      </c>
      <c r="L98" s="2">
        <v>250000</v>
      </c>
      <c r="M98" s="2">
        <v>0</v>
      </c>
      <c r="N98" s="2">
        <v>4997.2299999999996</v>
      </c>
      <c r="O98" s="2">
        <v>24972341.221999999</v>
      </c>
      <c r="P98" s="2">
        <f t="shared" ref="P98" si="17">O98-N98*N98</f>
        <v>33.549100004136562</v>
      </c>
      <c r="Q98" s="2">
        <f>N98-2.68*SQRT(P98)/SQRT(500)</f>
        <v>4996.5357910172434</v>
      </c>
      <c r="R98" s="2">
        <f>N98+2.68*SQRT(P98)/SQRT(500)</f>
        <v>4997.9242089827558</v>
      </c>
      <c r="S98" s="2">
        <v>0</v>
      </c>
      <c r="T98" s="2">
        <v>0</v>
      </c>
      <c r="U98" s="2"/>
      <c r="V98" s="2">
        <v>0</v>
      </c>
    </row>
    <row r="99" spans="1:22">
      <c r="A99" s="2">
        <v>2</v>
      </c>
      <c r="B99" s="2">
        <v>0</v>
      </c>
      <c r="C99" s="3"/>
      <c r="D99" s="2" t="s">
        <v>626</v>
      </c>
      <c r="E99" s="2">
        <v>459.23949322838786</v>
      </c>
      <c r="F99" s="2">
        <v>384.3228035827309</v>
      </c>
      <c r="G99" s="2">
        <v>211720.60082910649</v>
      </c>
      <c r="H99" s="2">
        <f t="shared" ref="H99:H117" si="18">G99-E99*E99</f>
        <v>819.68868843998644</v>
      </c>
      <c r="I99" s="2">
        <f t="shared" ref="I99:I117" si="19">E99-2.68*SQRT(H99)/SQRT(500)</f>
        <v>455.80807018951566</v>
      </c>
      <c r="J99" s="2">
        <f t="shared" ref="J99:J117" si="20">E99+2.68*SQRT(H99)/SQRT(500)</f>
        <v>462.67091626726005</v>
      </c>
      <c r="K99" s="2">
        <v>500</v>
      </c>
      <c r="L99" s="2">
        <v>250000</v>
      </c>
      <c r="M99" s="2">
        <v>0</v>
      </c>
      <c r="N99" s="2">
        <v>4790.7920000000004</v>
      </c>
      <c r="O99" s="2">
        <v>22996660.723999999</v>
      </c>
      <c r="P99" s="2">
        <f t="shared" ref="P99:P117" si="21">O99-N99*N99</f>
        <v>44972.736735995859</v>
      </c>
      <c r="Q99" s="2">
        <f t="shared" ref="Q99:Q117" si="22">N99-2.68*SQRT(P99)/SQRT(500)</f>
        <v>4765.3749905640889</v>
      </c>
      <c r="R99" s="2">
        <f t="shared" ref="R99:R117" si="23">N99+2.68*SQRT(P99)/SQRT(500)</f>
        <v>4816.2090094359119</v>
      </c>
      <c r="S99" s="2">
        <v>0</v>
      </c>
      <c r="T99" s="2">
        <v>0</v>
      </c>
      <c r="U99" s="2"/>
      <c r="V99" s="2">
        <v>0</v>
      </c>
    </row>
    <row r="100" spans="1:22">
      <c r="A100" s="2">
        <v>3</v>
      </c>
      <c r="B100" s="2">
        <v>0</v>
      </c>
      <c r="C100" s="3"/>
      <c r="D100" s="2" t="s">
        <v>627</v>
      </c>
      <c r="E100" s="2">
        <v>455.27088915223453</v>
      </c>
      <c r="F100" s="2">
        <v>402.34794965079067</v>
      </c>
      <c r="G100" s="2">
        <v>208070.02168701295</v>
      </c>
      <c r="H100" s="2">
        <f t="shared" si="18"/>
        <v>798.43917754673748</v>
      </c>
      <c r="I100" s="2">
        <f t="shared" si="19"/>
        <v>451.88423607026357</v>
      </c>
      <c r="J100" s="2">
        <f t="shared" si="20"/>
        <v>458.65754223420549</v>
      </c>
      <c r="K100" s="2">
        <v>500</v>
      </c>
      <c r="L100" s="2">
        <v>250000</v>
      </c>
      <c r="M100" s="2">
        <v>0</v>
      </c>
      <c r="N100" s="2">
        <v>3375.7359999999999</v>
      </c>
      <c r="O100" s="2">
        <v>11586662.699999999</v>
      </c>
      <c r="P100" s="2">
        <f t="shared" si="21"/>
        <v>191069.15830400027</v>
      </c>
      <c r="Q100" s="2">
        <f t="shared" si="22"/>
        <v>3323.3463994555664</v>
      </c>
      <c r="R100" s="2">
        <f t="shared" si="23"/>
        <v>3428.1256005444334</v>
      </c>
      <c r="S100" s="2">
        <v>0</v>
      </c>
      <c r="T100" s="2">
        <v>0</v>
      </c>
      <c r="U100" s="2"/>
      <c r="V100" s="2">
        <v>0</v>
      </c>
    </row>
    <row r="101" spans="1:22">
      <c r="A101" s="2">
        <v>4</v>
      </c>
      <c r="B101" s="2">
        <v>0</v>
      </c>
      <c r="C101" s="3"/>
      <c r="D101" s="2" t="s">
        <v>565</v>
      </c>
      <c r="E101" s="2">
        <v>460.87450380553668</v>
      </c>
      <c r="F101" s="2">
        <v>392.64738043471527</v>
      </c>
      <c r="G101" s="2">
        <v>213340.14271751934</v>
      </c>
      <c r="H101" s="2">
        <f t="shared" si="18"/>
        <v>934.83445951971225</v>
      </c>
      <c r="I101" s="2">
        <f t="shared" si="19"/>
        <v>457.20998336704696</v>
      </c>
      <c r="J101" s="2">
        <f t="shared" si="20"/>
        <v>464.53902424402639</v>
      </c>
      <c r="K101" s="2">
        <v>500</v>
      </c>
      <c r="L101" s="2">
        <v>250000</v>
      </c>
      <c r="M101" s="2">
        <v>0</v>
      </c>
      <c r="N101" s="2">
        <v>2544.96</v>
      </c>
      <c r="O101" s="2">
        <v>6592692.6320000002</v>
      </c>
      <c r="P101" s="2">
        <f t="shared" si="21"/>
        <v>115871.23039999977</v>
      </c>
      <c r="Q101" s="2">
        <f t="shared" si="22"/>
        <v>2504.1621195348348</v>
      </c>
      <c r="R101" s="2">
        <f t="shared" si="23"/>
        <v>2585.7578804651653</v>
      </c>
      <c r="S101" s="2">
        <v>0</v>
      </c>
      <c r="T101" s="2">
        <v>0</v>
      </c>
      <c r="U101" s="2"/>
      <c r="V101" s="2">
        <v>0</v>
      </c>
    </row>
    <row r="102" spans="1:22">
      <c r="A102" s="2">
        <v>5</v>
      </c>
      <c r="B102" s="2">
        <v>0</v>
      </c>
      <c r="C102" s="3"/>
      <c r="D102" s="2" t="s">
        <v>628</v>
      </c>
      <c r="E102" s="2">
        <v>462.63433626768881</v>
      </c>
      <c r="F102" s="2">
        <v>388.3850971790954</v>
      </c>
      <c r="G102" s="2">
        <v>215026.15739805446</v>
      </c>
      <c r="H102" s="2">
        <f t="shared" si="18"/>
        <v>995.62830420950195</v>
      </c>
      <c r="I102" s="2">
        <f t="shared" si="19"/>
        <v>458.85253756015442</v>
      </c>
      <c r="J102" s="2">
        <f t="shared" si="20"/>
        <v>466.4161349752232</v>
      </c>
      <c r="K102" s="2">
        <v>500</v>
      </c>
      <c r="L102" s="2">
        <v>250000</v>
      </c>
      <c r="M102" s="2">
        <v>0</v>
      </c>
      <c r="N102" s="2">
        <v>2210.5659999999998</v>
      </c>
      <c r="O102" s="2">
        <v>4981699.29</v>
      </c>
      <c r="P102" s="2">
        <f t="shared" si="21"/>
        <v>95097.249644001015</v>
      </c>
      <c r="Q102" s="2">
        <f t="shared" si="22"/>
        <v>2173.6058461625744</v>
      </c>
      <c r="R102" s="2">
        <f t="shared" si="23"/>
        <v>2247.5261538374252</v>
      </c>
      <c r="S102" s="2">
        <v>0</v>
      </c>
      <c r="T102" s="2">
        <v>0</v>
      </c>
      <c r="U102" s="2"/>
      <c r="V102" s="2">
        <v>0</v>
      </c>
    </row>
    <row r="103" spans="1:22">
      <c r="A103" s="2">
        <v>6</v>
      </c>
      <c r="B103" s="2">
        <v>0</v>
      </c>
      <c r="C103" s="3"/>
      <c r="D103" s="2" t="s">
        <v>629</v>
      </c>
      <c r="E103" s="2">
        <v>465.23024779283787</v>
      </c>
      <c r="F103" s="2">
        <v>392.53994794372136</v>
      </c>
      <c r="G103" s="2">
        <v>217531.40033701333</v>
      </c>
      <c r="H103" s="2">
        <f t="shared" si="18"/>
        <v>1092.2168756280153</v>
      </c>
      <c r="I103" s="2">
        <f t="shared" si="19"/>
        <v>461.26925335014784</v>
      </c>
      <c r="J103" s="2">
        <f t="shared" si="20"/>
        <v>469.19124223552791</v>
      </c>
      <c r="K103" s="2">
        <v>500</v>
      </c>
      <c r="L103" s="2">
        <v>250000</v>
      </c>
      <c r="M103" s="2">
        <v>0</v>
      </c>
      <c r="N103" s="2">
        <v>2131.2339999999999</v>
      </c>
      <c r="O103" s="2">
        <v>4623870.8059999999</v>
      </c>
      <c r="P103" s="2">
        <f t="shared" si="21"/>
        <v>81712.443243999965</v>
      </c>
      <c r="Q103" s="2">
        <f t="shared" si="22"/>
        <v>2096.9734847570644</v>
      </c>
      <c r="R103" s="2">
        <f t="shared" si="23"/>
        <v>2165.4945152429354</v>
      </c>
      <c r="S103" s="2">
        <v>0</v>
      </c>
      <c r="T103" s="2">
        <v>0</v>
      </c>
      <c r="U103" s="2"/>
      <c r="V103" s="2">
        <v>0</v>
      </c>
    </row>
    <row r="104" spans="1:22">
      <c r="A104" s="2">
        <v>7</v>
      </c>
      <c r="B104" s="2">
        <v>0</v>
      </c>
      <c r="C104" s="3"/>
      <c r="D104" s="2" t="s">
        <v>630</v>
      </c>
      <c r="E104" s="2">
        <v>465.06804697652092</v>
      </c>
      <c r="F104" s="2">
        <v>405.94682171718216</v>
      </c>
      <c r="G104" s="2">
        <v>217276.29515308037</v>
      </c>
      <c r="H104" s="2">
        <f t="shared" si="18"/>
        <v>988.00683452488738</v>
      </c>
      <c r="I104" s="2">
        <f t="shared" si="19"/>
        <v>461.30075078739759</v>
      </c>
      <c r="J104" s="2">
        <f t="shared" si="20"/>
        <v>468.83534316564425</v>
      </c>
      <c r="K104" s="2">
        <v>500</v>
      </c>
      <c r="L104" s="2">
        <v>250000</v>
      </c>
      <c r="M104" s="2">
        <v>0</v>
      </c>
      <c r="N104" s="2">
        <v>2177.6379999999999</v>
      </c>
      <c r="O104" s="2">
        <v>4824697.0020000003</v>
      </c>
      <c r="P104" s="2">
        <f t="shared" si="21"/>
        <v>82589.74295600038</v>
      </c>
      <c r="Q104" s="2">
        <f t="shared" si="22"/>
        <v>2143.1940580128471</v>
      </c>
      <c r="R104" s="2">
        <f t="shared" si="23"/>
        <v>2212.0819419871527</v>
      </c>
      <c r="S104" s="2">
        <v>0</v>
      </c>
      <c r="T104" s="2">
        <v>0</v>
      </c>
      <c r="U104" s="2"/>
      <c r="V104" s="2">
        <v>0</v>
      </c>
    </row>
    <row r="105" spans="1:22">
      <c r="A105" s="2">
        <v>8</v>
      </c>
      <c r="B105" s="2">
        <v>0</v>
      </c>
      <c r="C105" s="3"/>
      <c r="D105" s="2" t="s">
        <v>631</v>
      </c>
      <c r="E105" s="2">
        <v>465.01140008133422</v>
      </c>
      <c r="F105" s="2">
        <v>394.12153415074459</v>
      </c>
      <c r="G105" s="2">
        <v>217244.46193371891</v>
      </c>
      <c r="H105" s="2">
        <f t="shared" si="18"/>
        <v>1008.859728116222</v>
      </c>
      <c r="I105" s="2">
        <f t="shared" si="19"/>
        <v>461.20455516428757</v>
      </c>
      <c r="J105" s="2">
        <f t="shared" si="20"/>
        <v>468.81824499838086</v>
      </c>
      <c r="K105" s="2">
        <v>500</v>
      </c>
      <c r="L105" s="2">
        <v>250000</v>
      </c>
      <c r="M105" s="2">
        <v>0</v>
      </c>
      <c r="N105" s="2">
        <v>2323.2640000000001</v>
      </c>
      <c r="O105" s="2">
        <v>5487092.5080000004</v>
      </c>
      <c r="P105" s="2">
        <f t="shared" si="21"/>
        <v>89536.894303999841</v>
      </c>
      <c r="Q105" s="2">
        <f t="shared" si="22"/>
        <v>2287.4006540978385</v>
      </c>
      <c r="R105" s="2">
        <f t="shared" si="23"/>
        <v>2359.1273459021618</v>
      </c>
      <c r="S105" s="2">
        <v>0</v>
      </c>
      <c r="T105" s="2">
        <v>0</v>
      </c>
      <c r="U105" s="2"/>
      <c r="V105" s="2">
        <v>0</v>
      </c>
    </row>
    <row r="106" spans="1:22">
      <c r="A106" s="2">
        <v>9</v>
      </c>
      <c r="B106" s="2">
        <v>0</v>
      </c>
      <c r="C106" s="3"/>
      <c r="D106" s="2" t="s">
        <v>632</v>
      </c>
      <c r="E106" s="2">
        <v>462.67177002038284</v>
      </c>
      <c r="F106" s="2">
        <v>402.925966314123</v>
      </c>
      <c r="G106" s="2">
        <v>215091.33696934627</v>
      </c>
      <c r="H106" s="2">
        <f t="shared" si="18"/>
        <v>1026.1701955522585</v>
      </c>
      <c r="I106" s="2">
        <f t="shared" si="19"/>
        <v>458.83240423615894</v>
      </c>
      <c r="J106" s="2">
        <f t="shared" si="20"/>
        <v>466.51113580460674</v>
      </c>
      <c r="K106" s="2">
        <v>500</v>
      </c>
      <c r="L106" s="2">
        <v>250000</v>
      </c>
      <c r="M106" s="2">
        <v>0</v>
      </c>
      <c r="N106" s="2">
        <v>2546.42</v>
      </c>
      <c r="O106" s="2">
        <v>6583436.7439999999</v>
      </c>
      <c r="P106" s="2">
        <f t="shared" si="21"/>
        <v>99181.927599999122</v>
      </c>
      <c r="Q106" s="2">
        <f t="shared" si="22"/>
        <v>2508.674423390436</v>
      </c>
      <c r="R106" s="2">
        <f t="shared" si="23"/>
        <v>2584.1655766095641</v>
      </c>
      <c r="S106" s="2">
        <v>0</v>
      </c>
      <c r="T106" s="2">
        <v>0</v>
      </c>
      <c r="U106" s="2"/>
      <c r="V106" s="2">
        <v>0</v>
      </c>
    </row>
    <row r="107" spans="1:22">
      <c r="A107" s="2">
        <v>10</v>
      </c>
      <c r="B107" s="2">
        <v>0</v>
      </c>
      <c r="C107" s="3"/>
      <c r="D107" s="2" t="s">
        <v>633</v>
      </c>
      <c r="E107" s="2">
        <v>458.94449591851514</v>
      </c>
      <c r="F107" s="2">
        <v>394.25738575672563</v>
      </c>
      <c r="G107" s="2">
        <v>211362.41587371178</v>
      </c>
      <c r="H107" s="2">
        <f t="shared" si="18"/>
        <v>732.36553981181351</v>
      </c>
      <c r="I107" s="2">
        <f t="shared" si="19"/>
        <v>455.70099711224299</v>
      </c>
      <c r="J107" s="2">
        <f t="shared" si="20"/>
        <v>462.1879947247873</v>
      </c>
      <c r="K107" s="2">
        <v>500</v>
      </c>
      <c r="L107" s="2">
        <v>250000</v>
      </c>
      <c r="M107" s="2">
        <v>0</v>
      </c>
      <c r="N107" s="2">
        <v>2795.61</v>
      </c>
      <c r="O107" s="2">
        <v>7924472.5659999996</v>
      </c>
      <c r="P107" s="2">
        <f t="shared" si="21"/>
        <v>109037.293899999</v>
      </c>
      <c r="Q107" s="2">
        <f t="shared" si="22"/>
        <v>2756.0335054683378</v>
      </c>
      <c r="R107" s="2">
        <f t="shared" si="23"/>
        <v>2835.1864945316624</v>
      </c>
      <c r="S107" s="2">
        <v>0</v>
      </c>
      <c r="T107" s="2">
        <v>0</v>
      </c>
      <c r="U107" s="2"/>
      <c r="V107" s="2">
        <v>0</v>
      </c>
    </row>
    <row r="108" spans="1:22">
      <c r="A108" s="2">
        <v>11</v>
      </c>
      <c r="B108" s="2">
        <v>0</v>
      </c>
      <c r="C108" s="2"/>
      <c r="D108" s="2" t="s">
        <v>286</v>
      </c>
      <c r="E108" s="2">
        <v>457.24121997993598</v>
      </c>
      <c r="F108" s="2">
        <v>394.1354044264595</v>
      </c>
      <c r="G108" s="2">
        <v>209763.14851736496</v>
      </c>
      <c r="H108" s="2">
        <f t="shared" si="18"/>
        <v>693.61526862476603</v>
      </c>
      <c r="I108" s="2">
        <f t="shared" si="19"/>
        <v>454.08469584558486</v>
      </c>
      <c r="J108" s="2">
        <f t="shared" si="20"/>
        <v>460.39774411428709</v>
      </c>
      <c r="K108" s="2">
        <v>500</v>
      </c>
      <c r="L108" s="2">
        <v>250000</v>
      </c>
      <c r="M108" s="2">
        <v>0</v>
      </c>
      <c r="N108" s="2">
        <v>3238.1219999999998</v>
      </c>
      <c r="O108" s="2">
        <v>10643340.437999999</v>
      </c>
      <c r="P108" s="2">
        <f t="shared" si="21"/>
        <v>157906.35111599974</v>
      </c>
      <c r="Q108" s="2">
        <f t="shared" si="22"/>
        <v>3190.495398688221</v>
      </c>
      <c r="R108" s="2">
        <f t="shared" si="23"/>
        <v>3285.7486013117787</v>
      </c>
      <c r="S108" s="2">
        <v>0</v>
      </c>
      <c r="T108" s="2">
        <v>0</v>
      </c>
      <c r="U108" s="2"/>
      <c r="V108" s="2">
        <v>0</v>
      </c>
    </row>
    <row r="109" spans="1:22">
      <c r="A109" s="2">
        <v>12</v>
      </c>
      <c r="B109" s="2">
        <v>0</v>
      </c>
      <c r="C109" s="2"/>
      <c r="D109" s="2" t="s">
        <v>634</v>
      </c>
      <c r="E109" s="2">
        <v>459.74749703804559</v>
      </c>
      <c r="F109" s="2">
        <v>387.22019480434233</v>
      </c>
      <c r="G109" s="2">
        <v>212015.05367299705</v>
      </c>
      <c r="H109" s="2">
        <f t="shared" si="18"/>
        <v>647.29264024930308</v>
      </c>
      <c r="I109" s="2">
        <f t="shared" si="19"/>
        <v>456.69819723011375</v>
      </c>
      <c r="J109" s="2">
        <f t="shared" si="20"/>
        <v>462.79679684597744</v>
      </c>
      <c r="K109" s="2">
        <v>500</v>
      </c>
      <c r="L109" s="2">
        <v>250000</v>
      </c>
      <c r="M109" s="2">
        <v>0</v>
      </c>
      <c r="N109" s="2">
        <v>3568.55</v>
      </c>
      <c r="O109" s="2">
        <v>12895464.554</v>
      </c>
      <c r="P109" s="2">
        <f t="shared" si="21"/>
        <v>160915.45149999857</v>
      </c>
      <c r="Q109" s="2">
        <f t="shared" si="22"/>
        <v>3520.4717483917398</v>
      </c>
      <c r="R109" s="2">
        <f t="shared" si="23"/>
        <v>3616.6282516082606</v>
      </c>
      <c r="S109" s="2">
        <v>0</v>
      </c>
      <c r="T109" s="2">
        <v>0</v>
      </c>
      <c r="U109" s="2"/>
      <c r="V109" s="2">
        <v>0</v>
      </c>
    </row>
    <row r="110" spans="1:22">
      <c r="A110" s="2">
        <v>13</v>
      </c>
      <c r="B110" s="2">
        <v>0</v>
      </c>
      <c r="C110" s="2"/>
      <c r="D110" s="2" t="s">
        <v>635</v>
      </c>
      <c r="E110" s="2">
        <v>460.45573468328735</v>
      </c>
      <c r="F110" s="2">
        <v>402.15080586970078</v>
      </c>
      <c r="G110" s="2">
        <v>212779.95038390119</v>
      </c>
      <c r="H110" s="2">
        <f t="shared" si="18"/>
        <v>760.46678117528791</v>
      </c>
      <c r="I110" s="2">
        <f t="shared" si="19"/>
        <v>457.15059425991245</v>
      </c>
      <c r="J110" s="2">
        <f t="shared" si="20"/>
        <v>463.76087510666224</v>
      </c>
      <c r="K110" s="2">
        <v>500</v>
      </c>
      <c r="L110" s="2">
        <v>250000</v>
      </c>
      <c r="M110" s="2">
        <v>0</v>
      </c>
      <c r="N110" s="2">
        <v>3861.9639999999999</v>
      </c>
      <c r="O110" s="2">
        <v>15107984.172</v>
      </c>
      <c r="P110" s="2">
        <f t="shared" si="21"/>
        <v>193218.23470400088</v>
      </c>
      <c r="Q110" s="2">
        <f t="shared" si="22"/>
        <v>3809.280593714187</v>
      </c>
      <c r="R110" s="2">
        <f t="shared" si="23"/>
        <v>3914.6474062858128</v>
      </c>
      <c r="S110" s="2">
        <v>0</v>
      </c>
      <c r="T110" s="2">
        <v>0</v>
      </c>
      <c r="U110" s="2"/>
      <c r="V110" s="2">
        <v>0</v>
      </c>
    </row>
    <row r="111" spans="1:22">
      <c r="A111" s="2">
        <v>14</v>
      </c>
      <c r="B111" s="2">
        <v>0</v>
      </c>
      <c r="C111" s="2"/>
      <c r="D111" s="2" t="s">
        <v>636</v>
      </c>
      <c r="E111" s="2">
        <v>462.17741396780383</v>
      </c>
      <c r="F111" s="2">
        <v>398.50654593277369</v>
      </c>
      <c r="G111" s="2">
        <v>214312.96954031449</v>
      </c>
      <c r="H111" s="2">
        <f t="shared" si="18"/>
        <v>705.00755834777374</v>
      </c>
      <c r="I111" s="2">
        <f t="shared" si="19"/>
        <v>458.99507322958078</v>
      </c>
      <c r="J111" s="2">
        <f t="shared" si="20"/>
        <v>465.35975470602688</v>
      </c>
      <c r="K111" s="2">
        <v>500</v>
      </c>
      <c r="L111" s="2">
        <v>250000</v>
      </c>
      <c r="M111" s="2">
        <v>0</v>
      </c>
      <c r="N111" s="2">
        <v>4073.39</v>
      </c>
      <c r="O111" s="2">
        <v>16769803.381999999</v>
      </c>
      <c r="P111" s="2">
        <f t="shared" si="21"/>
        <v>177297.28990000114</v>
      </c>
      <c r="Q111" s="2">
        <f t="shared" si="22"/>
        <v>4022.9237725805115</v>
      </c>
      <c r="R111" s="2">
        <f t="shared" si="23"/>
        <v>4123.8562274194883</v>
      </c>
      <c r="S111" s="2">
        <v>0</v>
      </c>
      <c r="T111" s="2">
        <v>0</v>
      </c>
      <c r="U111" s="2"/>
      <c r="V111" s="2">
        <v>0</v>
      </c>
    </row>
    <row r="112" spans="1:22">
      <c r="A112" s="2">
        <v>15</v>
      </c>
      <c r="B112" s="2">
        <v>0</v>
      </c>
      <c r="C112" s="2"/>
      <c r="D112" s="2" t="s">
        <v>637</v>
      </c>
      <c r="E112" s="2">
        <v>462.01150770973913</v>
      </c>
      <c r="F112" s="2">
        <v>404.3476101375681</v>
      </c>
      <c r="G112" s="2">
        <v>214364.9095468767</v>
      </c>
      <c r="H112" s="2">
        <f t="shared" si="18"/>
        <v>910.27629065036308</v>
      </c>
      <c r="I112" s="2">
        <f t="shared" si="19"/>
        <v>458.39544121976218</v>
      </c>
      <c r="J112" s="2">
        <f t="shared" si="20"/>
        <v>465.62757419971609</v>
      </c>
      <c r="K112" s="2">
        <v>500</v>
      </c>
      <c r="L112" s="2">
        <v>250000</v>
      </c>
      <c r="M112" s="2">
        <v>0</v>
      </c>
      <c r="N112" s="2">
        <v>4293.0140000000001</v>
      </c>
      <c r="O112" s="2">
        <v>18579988.206</v>
      </c>
      <c r="P112" s="2">
        <f t="shared" si="21"/>
        <v>150019.0018039979</v>
      </c>
      <c r="Q112" s="2">
        <f t="shared" si="22"/>
        <v>4246.5920983035585</v>
      </c>
      <c r="R112" s="2">
        <f t="shared" si="23"/>
        <v>4339.4359016964418</v>
      </c>
      <c r="S112" s="2">
        <v>0</v>
      </c>
      <c r="T112" s="2">
        <v>0</v>
      </c>
      <c r="U112" s="2"/>
      <c r="V112" s="2">
        <v>0</v>
      </c>
    </row>
    <row r="113" spans="1:22">
      <c r="A113" s="2">
        <v>16</v>
      </c>
      <c r="B113" s="2">
        <v>0</v>
      </c>
      <c r="C113" s="2"/>
      <c r="D113" s="2" t="s">
        <v>638</v>
      </c>
      <c r="E113" s="2">
        <v>461.87427781945581</v>
      </c>
      <c r="F113" s="2">
        <v>401.40784983539271</v>
      </c>
      <c r="G113" s="2">
        <v>214154.6069307841</v>
      </c>
      <c r="H113" s="2">
        <f t="shared" si="18"/>
        <v>826.75841954024509</v>
      </c>
      <c r="I113" s="2">
        <f t="shared" si="19"/>
        <v>458.42808871480531</v>
      </c>
      <c r="J113" s="2">
        <f t="shared" si="20"/>
        <v>465.32046692410631</v>
      </c>
      <c r="K113" s="2">
        <v>500</v>
      </c>
      <c r="L113" s="2">
        <v>250000</v>
      </c>
      <c r="M113" s="2">
        <v>0</v>
      </c>
      <c r="N113" s="2">
        <v>4461.76</v>
      </c>
      <c r="O113" s="2">
        <v>20024019.675999999</v>
      </c>
      <c r="P113" s="2">
        <f t="shared" si="21"/>
        <v>116717.37839999795</v>
      </c>
      <c r="Q113" s="2">
        <f t="shared" si="22"/>
        <v>4420.8134275275661</v>
      </c>
      <c r="R113" s="2">
        <f t="shared" si="23"/>
        <v>4502.7065724724343</v>
      </c>
      <c r="S113" s="2">
        <v>0</v>
      </c>
      <c r="T113" s="2">
        <v>0</v>
      </c>
      <c r="U113" s="2"/>
      <c r="V113" s="2">
        <v>0</v>
      </c>
    </row>
    <row r="114" spans="1:22">
      <c r="A114" s="2">
        <v>17</v>
      </c>
      <c r="B114" s="2">
        <v>0</v>
      </c>
      <c r="C114" s="2"/>
      <c r="D114" s="2" t="s">
        <v>240</v>
      </c>
      <c r="E114" s="2">
        <v>465.95109119962632</v>
      </c>
      <c r="F114" s="2">
        <v>405.83589626181549</v>
      </c>
      <c r="G114" s="2">
        <v>217916.36845497796</v>
      </c>
      <c r="H114" s="2">
        <f t="shared" si="18"/>
        <v>805.9490648554638</v>
      </c>
      <c r="I114" s="2">
        <f t="shared" si="19"/>
        <v>462.54854845531941</v>
      </c>
      <c r="J114" s="2">
        <f t="shared" si="20"/>
        <v>469.35363394393323</v>
      </c>
      <c r="K114" s="2">
        <v>500</v>
      </c>
      <c r="L114" s="2">
        <v>250000</v>
      </c>
      <c r="M114" s="2">
        <v>0</v>
      </c>
      <c r="N114" s="2">
        <v>4570.2560000000003</v>
      </c>
      <c r="O114" s="2">
        <v>20985977.82</v>
      </c>
      <c r="P114" s="2">
        <f t="shared" si="21"/>
        <v>98737.914463996887</v>
      </c>
      <c r="Q114" s="2">
        <f t="shared" si="22"/>
        <v>4532.595007000712</v>
      </c>
      <c r="R114" s="2">
        <f t="shared" si="23"/>
        <v>4607.9169929992886</v>
      </c>
      <c r="S114" s="2">
        <v>0</v>
      </c>
      <c r="T114" s="2">
        <v>0</v>
      </c>
      <c r="U114" s="2"/>
      <c r="V114" s="2">
        <v>0</v>
      </c>
    </row>
    <row r="115" spans="1:22">
      <c r="A115" s="2">
        <v>18</v>
      </c>
      <c r="B115" s="2">
        <v>0</v>
      </c>
      <c r="C115" s="2"/>
      <c r="D115" s="2" t="s">
        <v>639</v>
      </c>
      <c r="E115" s="2">
        <v>464.20933504846965</v>
      </c>
      <c r="F115" s="2">
        <v>388.38547145027246</v>
      </c>
      <c r="G115" s="2">
        <v>216251.18384586816</v>
      </c>
      <c r="H115" s="2">
        <f t="shared" si="18"/>
        <v>760.87709972579614</v>
      </c>
      <c r="I115" s="2">
        <f t="shared" si="19"/>
        <v>460.90330308217818</v>
      </c>
      <c r="J115" s="2">
        <f t="shared" si="20"/>
        <v>467.51536701476113</v>
      </c>
      <c r="K115" s="2">
        <v>500</v>
      </c>
      <c r="L115" s="2">
        <v>250000</v>
      </c>
      <c r="M115" s="2">
        <v>0</v>
      </c>
      <c r="N115" s="2">
        <v>4654.9620000000004</v>
      </c>
      <c r="O115" s="2">
        <v>21754123.498</v>
      </c>
      <c r="P115" s="2">
        <f t="shared" si="21"/>
        <v>85452.276555996388</v>
      </c>
      <c r="Q115" s="2">
        <f t="shared" si="22"/>
        <v>4619.9262345271072</v>
      </c>
      <c r="R115" s="2">
        <f t="shared" si="23"/>
        <v>4689.9977654728937</v>
      </c>
      <c r="S115" s="2">
        <v>0</v>
      </c>
      <c r="T115" s="2">
        <v>0</v>
      </c>
      <c r="U115" s="2"/>
      <c r="V115" s="2">
        <v>0</v>
      </c>
    </row>
    <row r="116" spans="1:22">
      <c r="A116" s="2">
        <v>19</v>
      </c>
      <c r="B116" s="2">
        <v>0</v>
      </c>
      <c r="C116" s="2"/>
      <c r="D116" s="2" t="s">
        <v>640</v>
      </c>
      <c r="E116" s="2">
        <v>465.71702492242559</v>
      </c>
      <c r="F116" s="2">
        <v>399.78134868690523</v>
      </c>
      <c r="G116" s="2">
        <v>217988.18177806545</v>
      </c>
      <c r="H116" s="2">
        <f t="shared" si="18"/>
        <v>1095.8344754702703</v>
      </c>
      <c r="I116" s="2">
        <f t="shared" si="19"/>
        <v>461.7494761737351</v>
      </c>
      <c r="J116" s="2">
        <f t="shared" si="20"/>
        <v>469.68457367111608</v>
      </c>
      <c r="K116" s="2">
        <v>500</v>
      </c>
      <c r="L116" s="2">
        <v>250000</v>
      </c>
      <c r="M116" s="2">
        <v>0</v>
      </c>
      <c r="N116" s="2">
        <v>4734.5140000000001</v>
      </c>
      <c r="O116" s="2">
        <v>22476424.041999999</v>
      </c>
      <c r="P116" s="2">
        <f t="shared" si="21"/>
        <v>60801.225803997368</v>
      </c>
      <c r="Q116" s="2">
        <f t="shared" si="22"/>
        <v>4704.9607015643051</v>
      </c>
      <c r="R116" s="2">
        <f t="shared" si="23"/>
        <v>4764.0672984356952</v>
      </c>
      <c r="S116" s="2">
        <v>0</v>
      </c>
      <c r="T116" s="2">
        <v>0</v>
      </c>
      <c r="U116" s="2"/>
      <c r="V116" s="2">
        <v>0</v>
      </c>
    </row>
    <row r="117" spans="1:22">
      <c r="A117" s="2">
        <v>20</v>
      </c>
      <c r="B117" s="2">
        <v>0</v>
      </c>
      <c r="C117" s="2"/>
      <c r="D117" s="2" t="s">
        <v>236</v>
      </c>
      <c r="E117" s="2">
        <v>464.45000065567035</v>
      </c>
      <c r="F117" s="2">
        <v>398.03989558410501</v>
      </c>
      <c r="G117" s="2">
        <v>216440.76299562014</v>
      </c>
      <c r="H117" s="2">
        <f t="shared" si="18"/>
        <v>726.95988656795816</v>
      </c>
      <c r="I117" s="2">
        <f t="shared" si="19"/>
        <v>461.21849429197999</v>
      </c>
      <c r="J117" s="2">
        <f t="shared" si="20"/>
        <v>467.68150701936071</v>
      </c>
      <c r="K117" s="2">
        <v>500</v>
      </c>
      <c r="L117" s="2">
        <v>250000</v>
      </c>
      <c r="M117" s="2">
        <v>0</v>
      </c>
      <c r="N117" s="2">
        <v>4781.7299999999996</v>
      </c>
      <c r="O117" s="2">
        <v>22912969.833999999</v>
      </c>
      <c r="P117" s="2">
        <f t="shared" si="21"/>
        <v>48028.041100002825</v>
      </c>
      <c r="Q117" s="2">
        <f t="shared" si="22"/>
        <v>4755.463801097354</v>
      </c>
      <c r="R117" s="2">
        <f t="shared" si="23"/>
        <v>4807.9961989026451</v>
      </c>
      <c r="S117" s="2">
        <v>0</v>
      </c>
      <c r="T117" s="2">
        <v>0</v>
      </c>
      <c r="U117" s="2"/>
      <c r="V117" s="2">
        <v>0</v>
      </c>
    </row>
    <row r="119" spans="1:22">
      <c r="D119" s="2" t="s">
        <v>743</v>
      </c>
    </row>
    <row r="120" spans="1:22">
      <c r="A120" s="2" t="s">
        <v>716</v>
      </c>
      <c r="B120" s="2" t="s">
        <v>742</v>
      </c>
    </row>
    <row r="121" spans="1:22">
      <c r="A121" s="2" t="s">
        <v>14</v>
      </c>
      <c r="B121" s="2" t="s">
        <v>1</v>
      </c>
      <c r="C121" s="2" t="s">
        <v>2</v>
      </c>
      <c r="D121" s="2" t="s">
        <v>2</v>
      </c>
      <c r="E121" s="2" t="s">
        <v>35</v>
      </c>
      <c r="F121" s="2" t="s">
        <v>354</v>
      </c>
      <c r="G121" s="2" t="s">
        <v>36</v>
      </c>
      <c r="H121" s="2" t="s">
        <v>37</v>
      </c>
      <c r="K121" s="2" t="s">
        <v>4</v>
      </c>
      <c r="L121" s="2" t="s">
        <v>5</v>
      </c>
      <c r="M121" s="2" t="s">
        <v>6</v>
      </c>
      <c r="N121" s="2" t="s">
        <v>11</v>
      </c>
      <c r="O121" s="2" t="s">
        <v>3</v>
      </c>
      <c r="P121" s="2" t="s">
        <v>355</v>
      </c>
      <c r="S121" s="2" t="s">
        <v>38</v>
      </c>
      <c r="T121" s="2" t="s">
        <v>39</v>
      </c>
      <c r="U121" s="2" t="s">
        <v>356</v>
      </c>
      <c r="V121" s="2" t="s">
        <v>7</v>
      </c>
    </row>
    <row r="122" spans="1:22">
      <c r="A122" s="2">
        <v>1</v>
      </c>
      <c r="B122" s="2">
        <v>0</v>
      </c>
      <c r="C122" s="3"/>
      <c r="D122" s="2" t="s">
        <v>698</v>
      </c>
      <c r="E122" s="2">
        <v>450.06760579846599</v>
      </c>
      <c r="F122" s="2">
        <v>390.9369929721459</v>
      </c>
      <c r="G122" s="2">
        <v>202972.29025344126</v>
      </c>
      <c r="H122" s="2">
        <f t="shared" ref="H122" si="24">G122-E122*E122</f>
        <v>411.44046427786816</v>
      </c>
      <c r="I122" s="2">
        <f t="shared" ref="I122" si="25">E122-2.68*SQRT(H122)/SQRT(500)</f>
        <v>447.63650317182544</v>
      </c>
      <c r="J122" s="2">
        <f t="shared" ref="J122" si="26">E122+2.68*SQRT(H122)/SQRT(500)</f>
        <v>452.49870842510654</v>
      </c>
      <c r="K122" s="2">
        <v>500</v>
      </c>
      <c r="L122" s="2">
        <v>250000</v>
      </c>
      <c r="M122" s="2">
        <v>0</v>
      </c>
      <c r="N122" s="2">
        <v>9999.9920000000002</v>
      </c>
      <c r="O122" s="2">
        <v>99999840.008000001</v>
      </c>
      <c r="P122" s="2">
        <f t="shared" ref="P122" si="27">O122-N122*N122</f>
        <v>7.9360008239746094E-3</v>
      </c>
      <c r="Q122" s="2">
        <f>N122-2.68*SQRT(P122)/SQRT(500)</f>
        <v>9999.9813229655501</v>
      </c>
      <c r="R122" s="2">
        <f>N122+2.68*SQRT(P122)/SQRT(500)</f>
        <v>10000.00267703445</v>
      </c>
      <c r="S122" s="2">
        <v>0</v>
      </c>
      <c r="T122" s="2">
        <v>0</v>
      </c>
      <c r="U122" s="2"/>
      <c r="V122" s="2">
        <v>0</v>
      </c>
    </row>
    <row r="123" spans="1:22">
      <c r="A123" s="2">
        <v>2</v>
      </c>
      <c r="B123" s="2">
        <v>0</v>
      </c>
      <c r="C123" s="3"/>
      <c r="D123" s="2" t="s">
        <v>699</v>
      </c>
      <c r="E123" s="2">
        <v>423.45829845583677</v>
      </c>
      <c r="F123" s="2">
        <v>366.95171786835732</v>
      </c>
      <c r="G123" s="2">
        <v>179569.04861378146</v>
      </c>
      <c r="H123" s="2">
        <f t="shared" ref="H123:H141" si="28">G123-E123*E123</f>
        <v>252.11808266892331</v>
      </c>
      <c r="I123" s="2">
        <f t="shared" ref="I123:I141" si="29">E123-2.68*SQRT(H123)/SQRT(500)</f>
        <v>421.55524148508613</v>
      </c>
      <c r="J123" s="2">
        <f t="shared" ref="J123:J141" si="30">E123+2.68*SQRT(H123)/SQRT(500)</f>
        <v>425.36135542658741</v>
      </c>
      <c r="K123" s="2">
        <v>500</v>
      </c>
      <c r="L123" s="2">
        <v>250000</v>
      </c>
      <c r="M123" s="2">
        <v>0</v>
      </c>
      <c r="N123" s="2">
        <v>9997.6280000000006</v>
      </c>
      <c r="O123" s="2">
        <v>99952609.467999995</v>
      </c>
      <c r="P123" s="2">
        <f t="shared" ref="P123:P141" si="31">O123-N123*N123</f>
        <v>43.841615989804268</v>
      </c>
      <c r="Q123" s="2">
        <f t="shared" ref="Q123:Q141" si="32">N123-2.68*SQRT(P123)/SQRT(500)</f>
        <v>9996.8344156973781</v>
      </c>
      <c r="R123" s="2">
        <f t="shared" ref="R123:R141" si="33">N123+2.68*SQRT(P123)/SQRT(500)</f>
        <v>9998.4215843026232</v>
      </c>
      <c r="S123" s="2">
        <v>0</v>
      </c>
      <c r="T123" s="2">
        <v>0</v>
      </c>
      <c r="U123" s="2"/>
      <c r="V123" s="2">
        <v>0</v>
      </c>
    </row>
    <row r="124" spans="1:22">
      <c r="A124" s="2">
        <v>3</v>
      </c>
      <c r="B124" s="2">
        <v>0</v>
      </c>
      <c r="C124" s="3"/>
      <c r="D124" s="2" t="s">
        <v>700</v>
      </c>
      <c r="E124" s="2">
        <v>411.07396404893933</v>
      </c>
      <c r="F124" s="2">
        <v>381.14952833447899</v>
      </c>
      <c r="G124" s="2">
        <v>169179.85565336593</v>
      </c>
      <c r="H124" s="2">
        <f t="shared" si="28"/>
        <v>198.05173445725814</v>
      </c>
      <c r="I124" s="2">
        <f t="shared" si="29"/>
        <v>409.38725910878776</v>
      </c>
      <c r="J124" s="2">
        <f t="shared" si="30"/>
        <v>412.7606689890909</v>
      </c>
      <c r="K124" s="2">
        <v>500</v>
      </c>
      <c r="L124" s="2">
        <v>250000</v>
      </c>
      <c r="M124" s="2">
        <v>0</v>
      </c>
      <c r="N124" s="2">
        <v>9551.2839999999997</v>
      </c>
      <c r="O124" s="2">
        <v>91406170.643999994</v>
      </c>
      <c r="P124" s="2">
        <f t="shared" si="31"/>
        <v>179144.59534400702</v>
      </c>
      <c r="Q124" s="2">
        <f t="shared" si="32"/>
        <v>9500.5555436544964</v>
      </c>
      <c r="R124" s="2">
        <f t="shared" si="33"/>
        <v>9602.0124563455029</v>
      </c>
      <c r="S124" s="2">
        <v>0</v>
      </c>
      <c r="T124" s="2">
        <v>0</v>
      </c>
      <c r="U124" s="2"/>
      <c r="V124" s="2">
        <v>0</v>
      </c>
    </row>
    <row r="125" spans="1:22">
      <c r="A125" s="2">
        <v>4</v>
      </c>
      <c r="B125" s="2">
        <v>0</v>
      </c>
      <c r="C125" s="3"/>
      <c r="D125" s="2" t="s">
        <v>701</v>
      </c>
      <c r="E125" s="2">
        <v>411.03975488349033</v>
      </c>
      <c r="F125" s="2">
        <v>373.15716627256921</v>
      </c>
      <c r="G125" s="2">
        <v>169157.08077058112</v>
      </c>
      <c r="H125" s="2">
        <f t="shared" si="28"/>
        <v>203.40067590129911</v>
      </c>
      <c r="I125" s="2">
        <f t="shared" si="29"/>
        <v>409.33042459674436</v>
      </c>
      <c r="J125" s="2">
        <f t="shared" si="30"/>
        <v>412.7490851702363</v>
      </c>
      <c r="K125" s="2">
        <v>500</v>
      </c>
      <c r="L125" s="2">
        <v>250000</v>
      </c>
      <c r="M125" s="2">
        <v>0</v>
      </c>
      <c r="N125" s="2">
        <v>7493.9780000000001</v>
      </c>
      <c r="O125" s="2">
        <v>56805055.674000002</v>
      </c>
      <c r="P125" s="2">
        <f t="shared" si="31"/>
        <v>645349.40951599926</v>
      </c>
      <c r="Q125" s="2">
        <f t="shared" si="32"/>
        <v>7397.6955239318422</v>
      </c>
      <c r="R125" s="2">
        <f t="shared" si="33"/>
        <v>7590.2604760681579</v>
      </c>
      <c r="S125" s="2">
        <v>0</v>
      </c>
      <c r="T125" s="2">
        <v>0</v>
      </c>
      <c r="U125" s="2"/>
      <c r="V125" s="2">
        <v>0</v>
      </c>
    </row>
    <row r="126" spans="1:22">
      <c r="A126" s="2">
        <v>5</v>
      </c>
      <c r="B126" s="2">
        <v>0</v>
      </c>
      <c r="C126" s="3"/>
      <c r="D126" s="2" t="s">
        <v>702</v>
      </c>
      <c r="E126" s="2">
        <v>415.30213669237099</v>
      </c>
      <c r="F126" s="2">
        <v>380.25831994454165</v>
      </c>
      <c r="G126" s="2">
        <v>172709.50043412749</v>
      </c>
      <c r="H126" s="2">
        <f t="shared" si="28"/>
        <v>233.63569287868449</v>
      </c>
      <c r="I126" s="2">
        <f t="shared" si="29"/>
        <v>413.47016234728216</v>
      </c>
      <c r="J126" s="2">
        <f t="shared" si="30"/>
        <v>417.13411103745983</v>
      </c>
      <c r="K126" s="2">
        <v>500</v>
      </c>
      <c r="L126" s="2">
        <v>250000</v>
      </c>
      <c r="M126" s="2">
        <v>0</v>
      </c>
      <c r="N126" s="2">
        <v>5839.8860000000004</v>
      </c>
      <c r="O126" s="2">
        <v>34613923.689999998</v>
      </c>
      <c r="P126" s="2">
        <f t="shared" si="31"/>
        <v>509655.19700399041</v>
      </c>
      <c r="Q126" s="2">
        <f t="shared" si="32"/>
        <v>5754.3226026041339</v>
      </c>
      <c r="R126" s="2">
        <f t="shared" si="33"/>
        <v>5925.449397395867</v>
      </c>
      <c r="S126" s="2">
        <v>0</v>
      </c>
      <c r="T126" s="2">
        <v>0</v>
      </c>
      <c r="U126" s="2"/>
      <c r="V126" s="2">
        <v>0</v>
      </c>
    </row>
    <row r="127" spans="1:22">
      <c r="A127" s="2">
        <v>6</v>
      </c>
      <c r="B127" s="2">
        <v>0</v>
      </c>
      <c r="C127" s="3"/>
      <c r="D127" s="2" t="s">
        <v>703</v>
      </c>
      <c r="E127" s="2">
        <v>418.24153291510834</v>
      </c>
      <c r="F127" s="2">
        <v>378.3753543230215</v>
      </c>
      <c r="G127" s="2">
        <v>175195.52688439944</v>
      </c>
      <c r="H127" s="2">
        <f t="shared" si="28"/>
        <v>269.54702921980061</v>
      </c>
      <c r="I127" s="2">
        <f t="shared" si="29"/>
        <v>416.27379584798359</v>
      </c>
      <c r="J127" s="2">
        <f t="shared" si="30"/>
        <v>420.20926998223308</v>
      </c>
      <c r="K127" s="2">
        <v>500</v>
      </c>
      <c r="L127" s="2">
        <v>250000</v>
      </c>
      <c r="M127" s="2">
        <v>0</v>
      </c>
      <c r="N127" s="2">
        <v>4982.7520000000004</v>
      </c>
      <c r="O127" s="2">
        <v>25153509.767999999</v>
      </c>
      <c r="P127" s="2">
        <f t="shared" si="31"/>
        <v>325692.27449599653</v>
      </c>
      <c r="Q127" s="2">
        <f t="shared" si="32"/>
        <v>4914.3524065459451</v>
      </c>
      <c r="R127" s="2">
        <f t="shared" si="33"/>
        <v>5051.1515934540557</v>
      </c>
      <c r="S127" s="2">
        <v>0</v>
      </c>
      <c r="T127" s="2">
        <v>0</v>
      </c>
      <c r="U127" s="2"/>
      <c r="V127" s="2">
        <v>0</v>
      </c>
    </row>
    <row r="128" spans="1:22">
      <c r="A128" s="2">
        <v>7</v>
      </c>
      <c r="B128" s="2">
        <v>0</v>
      </c>
      <c r="C128" s="3"/>
      <c r="D128" s="2" t="s">
        <v>704</v>
      </c>
      <c r="E128" s="2">
        <v>418.49753885158071</v>
      </c>
      <c r="F128" s="2">
        <v>380.11420155761971</v>
      </c>
      <c r="G128" s="2">
        <v>175388.12446328998</v>
      </c>
      <c r="H128" s="2">
        <f t="shared" si="28"/>
        <v>247.93443845966249</v>
      </c>
      <c r="I128" s="2">
        <f t="shared" si="29"/>
        <v>416.61033758473468</v>
      </c>
      <c r="J128" s="2">
        <f t="shared" si="30"/>
        <v>420.38474011842675</v>
      </c>
      <c r="K128" s="2">
        <v>500</v>
      </c>
      <c r="L128" s="2">
        <v>250000</v>
      </c>
      <c r="M128" s="2">
        <v>0</v>
      </c>
      <c r="N128" s="2">
        <v>4522.1319999999996</v>
      </c>
      <c r="O128" s="2">
        <v>20753121.688000001</v>
      </c>
      <c r="P128" s="2">
        <f t="shared" si="31"/>
        <v>303443.86257600412</v>
      </c>
      <c r="Q128" s="2">
        <f t="shared" si="32"/>
        <v>4456.1099552184887</v>
      </c>
      <c r="R128" s="2">
        <f t="shared" si="33"/>
        <v>4588.1540447815105</v>
      </c>
      <c r="S128" s="2">
        <v>0</v>
      </c>
      <c r="T128" s="2">
        <v>0</v>
      </c>
      <c r="U128" s="2"/>
      <c r="V128" s="2">
        <v>0</v>
      </c>
    </row>
    <row r="129" spans="1:22">
      <c r="A129" s="2">
        <v>8</v>
      </c>
      <c r="B129" s="2">
        <v>0</v>
      </c>
      <c r="C129" s="3"/>
      <c r="D129" s="2" t="s">
        <v>518</v>
      </c>
      <c r="E129" s="2">
        <v>422.15430441843068</v>
      </c>
      <c r="F129" s="2">
        <v>380.51613959542215</v>
      </c>
      <c r="G129" s="2">
        <v>178529.95486569419</v>
      </c>
      <c r="H129" s="2">
        <f t="shared" si="28"/>
        <v>315.69812668513623</v>
      </c>
      <c r="I129" s="2">
        <f t="shared" si="29"/>
        <v>420.02476445632465</v>
      </c>
      <c r="J129" s="2">
        <f t="shared" si="30"/>
        <v>424.28384438053672</v>
      </c>
      <c r="K129" s="2">
        <v>500</v>
      </c>
      <c r="L129" s="2">
        <v>250000</v>
      </c>
      <c r="M129" s="2">
        <v>0</v>
      </c>
      <c r="N129" s="2">
        <v>4287.0919999999996</v>
      </c>
      <c r="O129" s="2">
        <v>18623025.692000002</v>
      </c>
      <c r="P129" s="2">
        <f t="shared" si="31"/>
        <v>243867.87553600594</v>
      </c>
      <c r="Q129" s="2">
        <f t="shared" si="32"/>
        <v>4227.904896180843</v>
      </c>
      <c r="R129" s="2">
        <f t="shared" si="33"/>
        <v>4346.2791038191563</v>
      </c>
      <c r="S129" s="2">
        <v>0</v>
      </c>
      <c r="T129" s="2">
        <v>0</v>
      </c>
      <c r="U129" s="2"/>
      <c r="V129" s="2">
        <v>0</v>
      </c>
    </row>
    <row r="130" spans="1:22">
      <c r="A130" s="2">
        <v>9</v>
      </c>
      <c r="B130" s="2">
        <v>0</v>
      </c>
      <c r="C130" s="3"/>
      <c r="D130" s="2" t="s">
        <v>705</v>
      </c>
      <c r="E130" s="2">
        <v>422.16633367741309</v>
      </c>
      <c r="F130" s="2">
        <v>384.59821825254346</v>
      </c>
      <c r="G130" s="2">
        <v>178520.44364250157</v>
      </c>
      <c r="H130" s="2">
        <f t="shared" si="28"/>
        <v>296.03035187267233</v>
      </c>
      <c r="I130" s="2">
        <f t="shared" si="29"/>
        <v>420.10419478815743</v>
      </c>
      <c r="J130" s="2">
        <f t="shared" si="30"/>
        <v>424.22847256666876</v>
      </c>
      <c r="K130" s="2">
        <v>500</v>
      </c>
      <c r="L130" s="2">
        <v>250000</v>
      </c>
      <c r="M130" s="2">
        <v>0</v>
      </c>
      <c r="N130" s="2">
        <v>4173.8379999999997</v>
      </c>
      <c r="O130" s="2">
        <v>17667116.605999999</v>
      </c>
      <c r="P130" s="2">
        <f t="shared" si="31"/>
        <v>246192.95575600117</v>
      </c>
      <c r="Q130" s="2">
        <f t="shared" si="32"/>
        <v>4114.3694152611324</v>
      </c>
      <c r="R130" s="2">
        <f t="shared" si="33"/>
        <v>4233.3065847388671</v>
      </c>
      <c r="S130" s="2">
        <v>0</v>
      </c>
      <c r="T130" s="2">
        <v>0</v>
      </c>
      <c r="U130" s="2"/>
      <c r="V130" s="2">
        <v>0</v>
      </c>
    </row>
    <row r="131" spans="1:22">
      <c r="A131" s="2">
        <v>10</v>
      </c>
      <c r="B131" s="2">
        <v>0</v>
      </c>
      <c r="C131" s="3"/>
      <c r="D131" s="2" t="s">
        <v>706</v>
      </c>
      <c r="E131" s="2">
        <v>421.86720701249936</v>
      </c>
      <c r="F131" s="2">
        <v>381.97412312984437</v>
      </c>
      <c r="G131" s="2">
        <v>178267.50113502811</v>
      </c>
      <c r="H131" s="2">
        <f t="shared" si="28"/>
        <v>295.56078250112478</v>
      </c>
      <c r="I131" s="2">
        <f t="shared" si="29"/>
        <v>419.80670427567225</v>
      </c>
      <c r="J131" s="2">
        <f t="shared" si="30"/>
        <v>423.92770974932648</v>
      </c>
      <c r="K131" s="2">
        <v>500</v>
      </c>
      <c r="L131" s="2">
        <v>250000</v>
      </c>
      <c r="M131" s="2">
        <v>0</v>
      </c>
      <c r="N131" s="2">
        <v>4195.674</v>
      </c>
      <c r="O131" s="2">
        <v>17852341.561999999</v>
      </c>
      <c r="P131" s="2">
        <f t="shared" si="31"/>
        <v>248661.24772400036</v>
      </c>
      <c r="Q131" s="2">
        <f t="shared" si="32"/>
        <v>4135.9080473906279</v>
      </c>
      <c r="R131" s="2">
        <f t="shared" si="33"/>
        <v>4255.4399526093721</v>
      </c>
      <c r="S131" s="2">
        <v>0</v>
      </c>
      <c r="T131" s="2">
        <v>0</v>
      </c>
      <c r="U131" s="2"/>
      <c r="V131" s="2">
        <v>0</v>
      </c>
    </row>
    <row r="132" spans="1:22">
      <c r="A132" s="2">
        <v>11</v>
      </c>
      <c r="B132" s="2">
        <v>0</v>
      </c>
      <c r="C132" s="2"/>
      <c r="D132" s="2" t="s">
        <v>432</v>
      </c>
      <c r="E132" s="2">
        <v>421.81618314821878</v>
      </c>
      <c r="F132" s="2">
        <v>377.13218477724996</v>
      </c>
      <c r="G132" s="2">
        <v>178194.28377999636</v>
      </c>
      <c r="H132" s="2">
        <f t="shared" si="28"/>
        <v>265.39141426471178</v>
      </c>
      <c r="I132" s="2">
        <f t="shared" si="29"/>
        <v>419.86367333066863</v>
      </c>
      <c r="J132" s="2">
        <f t="shared" si="30"/>
        <v>423.76869296576893</v>
      </c>
      <c r="K132" s="2">
        <v>500</v>
      </c>
      <c r="L132" s="2">
        <v>250000</v>
      </c>
      <c r="M132" s="2">
        <v>0</v>
      </c>
      <c r="N132" s="2">
        <v>4230.7479999999996</v>
      </c>
      <c r="O132" s="2">
        <v>18165859.940000001</v>
      </c>
      <c r="P132" s="2">
        <f t="shared" si="31"/>
        <v>266631.30049600452</v>
      </c>
      <c r="Q132" s="2">
        <f t="shared" si="32"/>
        <v>4168.8601554312554</v>
      </c>
      <c r="R132" s="2">
        <f t="shared" si="33"/>
        <v>4292.6358445687438</v>
      </c>
      <c r="S132" s="2">
        <v>0</v>
      </c>
      <c r="T132" s="2">
        <v>0</v>
      </c>
      <c r="U132" s="2"/>
      <c r="V132" s="2">
        <v>0</v>
      </c>
    </row>
    <row r="133" spans="1:22">
      <c r="A133" s="2">
        <v>12</v>
      </c>
      <c r="B133" s="2">
        <v>0</v>
      </c>
      <c r="C133" s="2"/>
      <c r="D133" s="2" t="s">
        <v>707</v>
      </c>
      <c r="E133" s="2">
        <v>421.70501418077191</v>
      </c>
      <c r="F133" s="2">
        <v>379.9840880867568</v>
      </c>
      <c r="G133" s="2">
        <v>178084.38132080549</v>
      </c>
      <c r="H133" s="2">
        <f t="shared" si="28"/>
        <v>249.26233560044784</v>
      </c>
      <c r="I133" s="2">
        <f t="shared" si="29"/>
        <v>419.81276588880985</v>
      </c>
      <c r="J133" s="2">
        <f t="shared" si="30"/>
        <v>423.59726247273397</v>
      </c>
      <c r="K133" s="2">
        <v>500</v>
      </c>
      <c r="L133" s="2">
        <v>250000</v>
      </c>
      <c r="M133" s="2">
        <v>0</v>
      </c>
      <c r="N133" s="2">
        <v>4304.1499999999996</v>
      </c>
      <c r="O133" s="2">
        <v>18753963.493999999</v>
      </c>
      <c r="P133" s="2">
        <f t="shared" si="31"/>
        <v>228256.27150000259</v>
      </c>
      <c r="Q133" s="2">
        <f t="shared" si="32"/>
        <v>4246.8887068881322</v>
      </c>
      <c r="R133" s="2">
        <f t="shared" si="33"/>
        <v>4361.4112931118671</v>
      </c>
      <c r="S133" s="2">
        <v>0</v>
      </c>
      <c r="T133" s="2">
        <v>0</v>
      </c>
      <c r="U133" s="2"/>
      <c r="V133" s="2">
        <v>0</v>
      </c>
    </row>
    <row r="134" spans="1:22">
      <c r="A134" s="2">
        <v>13</v>
      </c>
      <c r="B134" s="2">
        <v>0</v>
      </c>
      <c r="C134" s="2"/>
      <c r="D134" s="2" t="s">
        <v>708</v>
      </c>
      <c r="E134" s="2">
        <v>422.86453473367851</v>
      </c>
      <c r="F134" s="2">
        <v>380.40072052094661</v>
      </c>
      <c r="G134" s="2">
        <v>179120.58189240712</v>
      </c>
      <c r="H134" s="2">
        <f t="shared" si="28"/>
        <v>306.16715687673423</v>
      </c>
      <c r="I134" s="2">
        <f t="shared" si="29"/>
        <v>420.76738667617212</v>
      </c>
      <c r="J134" s="2">
        <f t="shared" si="30"/>
        <v>424.9616827911849</v>
      </c>
      <c r="K134" s="2">
        <v>500</v>
      </c>
      <c r="L134" s="2">
        <v>250000</v>
      </c>
      <c r="M134" s="2">
        <v>0</v>
      </c>
      <c r="N134" s="2">
        <v>4459.34</v>
      </c>
      <c r="O134" s="2">
        <v>20130916.964000002</v>
      </c>
      <c r="P134" s="2">
        <f t="shared" si="31"/>
        <v>245203.72839999944</v>
      </c>
      <c r="Q134" s="2">
        <f t="shared" si="32"/>
        <v>4399.9910108113008</v>
      </c>
      <c r="R134" s="2">
        <f t="shared" si="33"/>
        <v>4518.6889891886995</v>
      </c>
      <c r="S134" s="2">
        <v>0</v>
      </c>
      <c r="T134" s="2">
        <v>0</v>
      </c>
      <c r="U134" s="2"/>
      <c r="V134" s="2">
        <v>0</v>
      </c>
    </row>
    <row r="135" spans="1:22">
      <c r="A135" s="2">
        <v>14</v>
      </c>
      <c r="B135" s="2">
        <v>0</v>
      </c>
      <c r="C135" s="2"/>
      <c r="D135" s="2" t="s">
        <v>709</v>
      </c>
      <c r="E135" s="2">
        <v>420.50150173311891</v>
      </c>
      <c r="F135" s="2">
        <v>381.24169853379306</v>
      </c>
      <c r="G135" s="2">
        <v>177067.19841232948</v>
      </c>
      <c r="H135" s="2">
        <f t="shared" si="28"/>
        <v>245.68545252128388</v>
      </c>
      <c r="I135" s="2">
        <f t="shared" si="29"/>
        <v>418.62287926216374</v>
      </c>
      <c r="J135" s="2">
        <f t="shared" si="30"/>
        <v>422.38012420407409</v>
      </c>
      <c r="K135" s="2">
        <v>500</v>
      </c>
      <c r="L135" s="2">
        <v>250000</v>
      </c>
      <c r="M135" s="2">
        <v>0</v>
      </c>
      <c r="N135" s="2">
        <v>4640.0619999999999</v>
      </c>
      <c r="O135" s="2">
        <v>21795429.925999999</v>
      </c>
      <c r="P135" s="2">
        <f t="shared" si="31"/>
        <v>265254.56215599924</v>
      </c>
      <c r="Q135" s="2">
        <f t="shared" si="32"/>
        <v>4578.3341397223385</v>
      </c>
      <c r="R135" s="2">
        <f t="shared" si="33"/>
        <v>4701.7898602776613</v>
      </c>
      <c r="S135" s="2">
        <v>0</v>
      </c>
      <c r="T135" s="2">
        <v>0</v>
      </c>
      <c r="U135" s="2"/>
      <c r="V135" s="2">
        <v>0</v>
      </c>
    </row>
    <row r="136" spans="1:22">
      <c r="A136" s="2">
        <v>15</v>
      </c>
      <c r="B136" s="2">
        <v>0</v>
      </c>
      <c r="C136" s="2"/>
      <c r="D136" s="2" t="s">
        <v>710</v>
      </c>
      <c r="E136" s="2">
        <v>421.6868408195183</v>
      </c>
      <c r="F136" s="2">
        <v>387.17651849701599</v>
      </c>
      <c r="G136" s="2">
        <v>178112.29186498292</v>
      </c>
      <c r="H136" s="2">
        <f t="shared" si="28"/>
        <v>292.5001446371607</v>
      </c>
      <c r="I136" s="2">
        <f t="shared" si="29"/>
        <v>419.63703446825389</v>
      </c>
      <c r="J136" s="2">
        <f t="shared" si="30"/>
        <v>423.7366471707827</v>
      </c>
      <c r="K136" s="2">
        <v>500</v>
      </c>
      <c r="L136" s="2">
        <v>250000</v>
      </c>
      <c r="M136" s="2">
        <v>0</v>
      </c>
      <c r="N136" s="2">
        <v>4894.45</v>
      </c>
      <c r="O136" s="2">
        <v>24281345.013999999</v>
      </c>
      <c r="P136" s="2">
        <f t="shared" si="31"/>
        <v>325704.21150000021</v>
      </c>
      <c r="Q136" s="2">
        <f t="shared" si="32"/>
        <v>4826.049153094752</v>
      </c>
      <c r="R136" s="2">
        <f t="shared" si="33"/>
        <v>4962.8508469052476</v>
      </c>
      <c r="S136" s="2">
        <v>0</v>
      </c>
      <c r="T136" s="2">
        <v>0</v>
      </c>
      <c r="U136" s="2"/>
      <c r="V136" s="2">
        <v>0</v>
      </c>
    </row>
    <row r="137" spans="1:22">
      <c r="A137" s="2">
        <v>16</v>
      </c>
      <c r="B137" s="2">
        <v>0</v>
      </c>
      <c r="C137" s="2"/>
      <c r="D137" s="2" t="s">
        <v>711</v>
      </c>
      <c r="E137" s="2">
        <v>421.48821156475879</v>
      </c>
      <c r="F137" s="2">
        <v>386.5785259894584</v>
      </c>
      <c r="G137" s="2">
        <v>177883.80446505503</v>
      </c>
      <c r="H137" s="2">
        <f t="shared" si="28"/>
        <v>231.49197699615615</v>
      </c>
      <c r="I137" s="2">
        <f t="shared" si="29"/>
        <v>419.66466119497068</v>
      </c>
      <c r="J137" s="2">
        <f t="shared" si="30"/>
        <v>423.31176193454689</v>
      </c>
      <c r="K137" s="2">
        <v>500</v>
      </c>
      <c r="L137" s="2">
        <v>250000</v>
      </c>
      <c r="M137" s="2">
        <v>0</v>
      </c>
      <c r="N137" s="2">
        <v>5132.7960000000003</v>
      </c>
      <c r="O137" s="2">
        <v>26650702.899999999</v>
      </c>
      <c r="P137" s="2">
        <f t="shared" si="31"/>
        <v>305108.12238399684</v>
      </c>
      <c r="Q137" s="2">
        <f t="shared" si="32"/>
        <v>5066.5931514478298</v>
      </c>
      <c r="R137" s="2">
        <f t="shared" si="33"/>
        <v>5198.9988485521708</v>
      </c>
      <c r="S137" s="2">
        <v>0</v>
      </c>
      <c r="T137" s="2">
        <v>0</v>
      </c>
      <c r="U137" s="2"/>
      <c r="V137" s="2">
        <v>0</v>
      </c>
    </row>
    <row r="138" spans="1:22">
      <c r="A138" s="2">
        <v>17</v>
      </c>
      <c r="B138" s="2">
        <v>0</v>
      </c>
      <c r="C138" s="2"/>
      <c r="D138" s="2" t="s">
        <v>712</v>
      </c>
      <c r="E138" s="2">
        <v>421.48408672067416</v>
      </c>
      <c r="F138" s="2">
        <v>386.67364613596936</v>
      </c>
      <c r="G138" s="2">
        <v>177872.01219534231</v>
      </c>
      <c r="H138" s="2">
        <f t="shared" si="28"/>
        <v>223.17683658152237</v>
      </c>
      <c r="I138" s="2">
        <f t="shared" si="29"/>
        <v>419.69358661675733</v>
      </c>
      <c r="J138" s="2">
        <f t="shared" si="30"/>
        <v>423.27458682459098</v>
      </c>
      <c r="K138" s="2">
        <v>500</v>
      </c>
      <c r="L138" s="2">
        <v>250000</v>
      </c>
      <c r="M138" s="2">
        <v>0</v>
      </c>
      <c r="N138" s="2">
        <v>5435.6980000000003</v>
      </c>
      <c r="O138" s="2">
        <v>29882999.342</v>
      </c>
      <c r="P138" s="2">
        <f t="shared" si="31"/>
        <v>336186.59479599819</v>
      </c>
      <c r="Q138" s="2">
        <f t="shared" si="32"/>
        <v>5366.2051716151555</v>
      </c>
      <c r="R138" s="2">
        <f t="shared" si="33"/>
        <v>5505.1908283848452</v>
      </c>
      <c r="S138" s="2">
        <v>0</v>
      </c>
      <c r="T138" s="2">
        <v>0</v>
      </c>
      <c r="U138" s="2"/>
      <c r="V138" s="2">
        <v>0</v>
      </c>
    </row>
    <row r="139" spans="1:22">
      <c r="A139" s="2">
        <v>18</v>
      </c>
      <c r="B139" s="2">
        <v>0</v>
      </c>
      <c r="C139" s="2"/>
      <c r="D139" s="2" t="s">
        <v>713</v>
      </c>
      <c r="E139" s="2">
        <v>420.6579493987183</v>
      </c>
      <c r="F139" s="2">
        <v>367.71417891238326</v>
      </c>
      <c r="G139" s="2">
        <v>177181.07924002386</v>
      </c>
      <c r="H139" s="2">
        <f t="shared" si="28"/>
        <v>227.96884768921882</v>
      </c>
      <c r="I139" s="2">
        <f t="shared" si="29"/>
        <v>418.84832874695559</v>
      </c>
      <c r="J139" s="2">
        <f t="shared" si="30"/>
        <v>422.46757005048102</v>
      </c>
      <c r="K139" s="2">
        <v>500</v>
      </c>
      <c r="L139" s="2">
        <v>250000</v>
      </c>
      <c r="M139" s="2">
        <v>0</v>
      </c>
      <c r="N139" s="2">
        <v>5736.0039999999999</v>
      </c>
      <c r="O139" s="2">
        <v>33279658.736000001</v>
      </c>
      <c r="P139" s="2">
        <f t="shared" si="31"/>
        <v>377916.84798400104</v>
      </c>
      <c r="Q139" s="2">
        <f t="shared" si="32"/>
        <v>5662.3242881525684</v>
      </c>
      <c r="R139" s="2">
        <f t="shared" si="33"/>
        <v>5809.6837118474314</v>
      </c>
      <c r="S139" s="2">
        <v>0</v>
      </c>
      <c r="T139" s="2">
        <v>0</v>
      </c>
      <c r="U139" s="2"/>
      <c r="V139" s="2">
        <v>0</v>
      </c>
    </row>
    <row r="140" spans="1:22">
      <c r="A140" s="2">
        <v>19</v>
      </c>
      <c r="B140" s="2">
        <v>0</v>
      </c>
      <c r="C140" s="2"/>
      <c r="D140" s="2" t="s">
        <v>714</v>
      </c>
      <c r="E140" s="2">
        <v>421.82719892055292</v>
      </c>
      <c r="F140" s="2">
        <v>355.76551105611475</v>
      </c>
      <c r="G140" s="2">
        <v>178188.05400736863</v>
      </c>
      <c r="H140" s="2">
        <f t="shared" si="28"/>
        <v>249.86825820890954</v>
      </c>
      <c r="I140" s="2">
        <f t="shared" si="29"/>
        <v>419.93265212632497</v>
      </c>
      <c r="J140" s="2">
        <f t="shared" si="30"/>
        <v>423.72174571478087</v>
      </c>
      <c r="K140" s="2">
        <v>500</v>
      </c>
      <c r="L140" s="2">
        <v>250000</v>
      </c>
      <c r="M140" s="2">
        <v>0</v>
      </c>
      <c r="N140" s="2">
        <v>6075.8739999999998</v>
      </c>
      <c r="O140" s="2">
        <v>37346984.674000002</v>
      </c>
      <c r="P140" s="2">
        <f t="shared" si="31"/>
        <v>430739.8101240024</v>
      </c>
      <c r="Q140" s="2">
        <f t="shared" si="32"/>
        <v>5997.2133921681934</v>
      </c>
      <c r="R140" s="2">
        <f t="shared" si="33"/>
        <v>6154.5346078318062</v>
      </c>
      <c r="S140" s="2">
        <v>0</v>
      </c>
      <c r="T140" s="2">
        <v>0</v>
      </c>
      <c r="U140" s="2"/>
      <c r="V140" s="2">
        <v>0</v>
      </c>
    </row>
    <row r="141" spans="1:22">
      <c r="A141" s="2">
        <v>20</v>
      </c>
      <c r="B141" s="2">
        <v>0</v>
      </c>
      <c r="C141" s="2"/>
      <c r="D141" s="2" t="s">
        <v>715</v>
      </c>
      <c r="E141" s="2">
        <v>420.92919420355952</v>
      </c>
      <c r="F141" s="2">
        <v>385.46101007428518</v>
      </c>
      <c r="G141" s="2">
        <v>177418.24688193612</v>
      </c>
      <c r="H141" s="2">
        <f t="shared" si="28"/>
        <v>236.86034907819703</v>
      </c>
      <c r="I141" s="2">
        <f t="shared" si="29"/>
        <v>419.08462066410971</v>
      </c>
      <c r="J141" s="2">
        <f t="shared" si="30"/>
        <v>422.77376774300933</v>
      </c>
      <c r="K141" s="2">
        <v>500</v>
      </c>
      <c r="L141" s="2">
        <v>250000</v>
      </c>
      <c r="M141" s="2">
        <v>0</v>
      </c>
      <c r="N141" s="2">
        <v>6480.9539999999997</v>
      </c>
      <c r="O141" s="2">
        <v>42480245.965999998</v>
      </c>
      <c r="P141" s="2">
        <f t="shared" si="31"/>
        <v>477481.21588400006</v>
      </c>
      <c r="Q141" s="2">
        <f t="shared" si="32"/>
        <v>6398.1353899541264</v>
      </c>
      <c r="R141" s="2">
        <f t="shared" si="33"/>
        <v>6563.7726100458731</v>
      </c>
      <c r="S141" s="2">
        <v>0</v>
      </c>
      <c r="T141" s="2">
        <v>0</v>
      </c>
      <c r="U141" s="2"/>
      <c r="V141" s="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1"/>
  <sheetViews>
    <sheetView tabSelected="1" topLeftCell="J132" workbookViewId="0">
      <selection activeCell="K155" sqref="K155"/>
    </sheetView>
  </sheetViews>
  <sheetFormatPr defaultRowHeight="15"/>
  <cols>
    <col min="1" max="1" width="12.140625" bestFit="1" customWidth="1"/>
    <col min="2" max="2" width="16" bestFit="1" customWidth="1"/>
    <col min="3" max="3" width="11.5703125" style="5" bestFit="1" customWidth="1"/>
    <col min="4" max="4" width="12.7109375" bestFit="1" customWidth="1"/>
    <col min="5" max="5" width="14.5703125" bestFit="1" customWidth="1"/>
    <col min="6" max="6" width="14.7109375" bestFit="1" customWidth="1"/>
    <col min="7" max="7" width="14.5703125" bestFit="1" customWidth="1"/>
    <col min="8" max="8" width="12.5703125" bestFit="1" customWidth="1"/>
    <col min="9" max="12" width="12.5703125" style="2" customWidth="1"/>
    <col min="13" max="14" width="14.7109375" bestFit="1" customWidth="1"/>
    <col min="15" max="15" width="12.7109375" bestFit="1" customWidth="1"/>
    <col min="16" max="17" width="18.140625" bestFit="1" customWidth="1"/>
    <col min="18" max="18" width="16.140625" bestFit="1" customWidth="1"/>
    <col min="19" max="20" width="16.140625" style="2" customWidth="1"/>
    <col min="21" max="22" width="14.85546875" bestFit="1" customWidth="1"/>
    <col min="23" max="23" width="12.85546875" bestFit="1" customWidth="1"/>
    <col min="24" max="24" width="13.5703125" bestFit="1" customWidth="1"/>
  </cols>
  <sheetData>
    <row r="1" spans="1:24">
      <c r="A1" s="2" t="s">
        <v>408</v>
      </c>
      <c r="B1" s="2" t="s">
        <v>1</v>
      </c>
      <c r="C1" s="5" t="s">
        <v>2</v>
      </c>
      <c r="D1" s="2" t="s">
        <v>2</v>
      </c>
      <c r="E1" s="2" t="s">
        <v>35</v>
      </c>
      <c r="F1" s="2" t="s">
        <v>354</v>
      </c>
      <c r="G1" s="2" t="s">
        <v>36</v>
      </c>
      <c r="H1" s="2" t="s">
        <v>37</v>
      </c>
      <c r="M1" s="2" t="s">
        <v>4</v>
      </c>
      <c r="N1" s="2" t="s">
        <v>5</v>
      </c>
      <c r="O1" s="2" t="s">
        <v>6</v>
      </c>
      <c r="P1" s="2" t="s">
        <v>11</v>
      </c>
      <c r="Q1" s="2" t="s">
        <v>3</v>
      </c>
      <c r="R1" s="2" t="s">
        <v>355</v>
      </c>
      <c r="U1" s="2" t="s">
        <v>38</v>
      </c>
      <c r="V1" s="2" t="s">
        <v>39</v>
      </c>
      <c r="W1" s="2" t="s">
        <v>356</v>
      </c>
      <c r="X1" s="2" t="s">
        <v>7</v>
      </c>
    </row>
    <row r="2" spans="1:24">
      <c r="A2" s="2">
        <v>100</v>
      </c>
      <c r="B2" s="2">
        <v>0</v>
      </c>
      <c r="D2" s="2" t="s">
        <v>545</v>
      </c>
      <c r="E2" s="2">
        <v>493.55274475572077</v>
      </c>
      <c r="F2" s="2">
        <v>405.50517092380238</v>
      </c>
      <c r="G2" s="2">
        <v>244671.17411394877</v>
      </c>
      <c r="H2" s="2">
        <f>G2-E2*E2</f>
        <v>1076.8622580431111</v>
      </c>
      <c r="I2" s="2">
        <f>E2-1.96*SQRT(H2)/SQRT(500)</f>
        <v>490.67633238942193</v>
      </c>
      <c r="J2" s="2">
        <f>E2+1.96*SQRT(H2)/SQRT(500)</f>
        <v>496.4291571220196</v>
      </c>
      <c r="K2" s="2">
        <f>E2-3*SQRT(H2)</f>
        <v>395.10600625013086</v>
      </c>
      <c r="L2" s="2">
        <f>E2+3*SQRT(H2)</f>
        <v>591.99948326131062</v>
      </c>
      <c r="M2" s="2">
        <v>100</v>
      </c>
      <c r="N2" s="2">
        <v>10000</v>
      </c>
      <c r="O2" s="2">
        <v>0</v>
      </c>
      <c r="P2" s="2">
        <v>999.98199999999997</v>
      </c>
      <c r="Q2" s="2">
        <v>999964.03</v>
      </c>
      <c r="R2" s="2">
        <f>Q2-P2*P2</f>
        <v>2.9676000121980906E-2</v>
      </c>
      <c r="S2" s="2">
        <f>P2-1.96*SQRT(R2)/SQRT(500)</f>
        <v>999.96690011112162</v>
      </c>
      <c r="T2" s="2">
        <f>P2+1.96*SQRT(R2)/SQRT(500)</f>
        <v>999.99709988887832</v>
      </c>
      <c r="U2" s="2">
        <v>0</v>
      </c>
      <c r="V2" s="2">
        <v>0</v>
      </c>
      <c r="W2" s="2"/>
      <c r="X2" s="2">
        <v>0</v>
      </c>
    </row>
    <row r="3" spans="1:24">
      <c r="A3" s="2">
        <v>200</v>
      </c>
      <c r="B3" s="2">
        <v>0</v>
      </c>
      <c r="D3" s="2" t="s">
        <v>593</v>
      </c>
      <c r="E3" s="2">
        <v>467.16499705797088</v>
      </c>
      <c r="F3" s="2">
        <v>410.46856500159799</v>
      </c>
      <c r="G3" s="2">
        <v>219029.31740359002</v>
      </c>
      <c r="H3" s="2">
        <f t="shared" ref="H3:H16" si="0">G3-E3*E3</f>
        <v>786.18292741608457</v>
      </c>
      <c r="I3" s="2">
        <f t="shared" ref="I3:I16" si="1">E3-1.96*SQRT(H3)/SQRT(500)</f>
        <v>464.70727439910081</v>
      </c>
      <c r="J3" s="2">
        <f t="shared" ref="J3:J16" si="2">E3+1.96*SQRT(H3)/SQRT(500)</f>
        <v>469.62271971684095</v>
      </c>
      <c r="K3" s="2">
        <f t="shared" ref="K3:K16" si="3">E3-3*SQRT(H3)</f>
        <v>383.04813580682361</v>
      </c>
      <c r="L3" s="2">
        <f t="shared" ref="L3:L16" si="4">E3+3*SQRT(H3)</f>
        <v>551.28185830911821</v>
      </c>
      <c r="M3" s="2">
        <v>200</v>
      </c>
      <c r="N3" s="2">
        <v>40000</v>
      </c>
      <c r="O3" s="2">
        <v>0</v>
      </c>
      <c r="P3" s="2">
        <v>1975.61</v>
      </c>
      <c r="Q3" s="2">
        <v>3904705.946</v>
      </c>
      <c r="R3" s="2">
        <f t="shared" ref="R3:R16" si="5">Q3-P3*P3</f>
        <v>1671.0739000001922</v>
      </c>
      <c r="S3" s="2">
        <f t="shared" ref="S3:S16" si="6">P3-1.96*SQRT(R3)/SQRT(500)</f>
        <v>1972.0268177567305</v>
      </c>
      <c r="T3" s="2">
        <f t="shared" ref="T3:T16" si="7">P3+1.96*SQRT(R3)/SQRT(500)</f>
        <v>1979.1931822432693</v>
      </c>
      <c r="U3" s="2">
        <v>0</v>
      </c>
      <c r="V3" s="2">
        <v>0</v>
      </c>
      <c r="W3" s="2"/>
      <c r="X3" s="2">
        <v>0</v>
      </c>
    </row>
    <row r="4" spans="1:24">
      <c r="A4" s="2">
        <v>300</v>
      </c>
      <c r="B4" s="2">
        <v>0</v>
      </c>
      <c r="D4" s="2" t="s">
        <v>594</v>
      </c>
      <c r="E4" s="2">
        <v>460.29566013071064</v>
      </c>
      <c r="F4" s="2">
        <v>398.24520079790108</v>
      </c>
      <c r="G4" s="2">
        <v>212714.66215722277</v>
      </c>
      <c r="H4" s="2">
        <f t="shared" si="0"/>
        <v>842.56742205607588</v>
      </c>
      <c r="I4" s="2">
        <f t="shared" si="1"/>
        <v>457.75133035311865</v>
      </c>
      <c r="J4" s="2">
        <f t="shared" si="2"/>
        <v>462.83998990830264</v>
      </c>
      <c r="K4" s="2">
        <f t="shared" si="3"/>
        <v>373.21462431633438</v>
      </c>
      <c r="L4" s="2">
        <f t="shared" si="4"/>
        <v>547.37669594508691</v>
      </c>
      <c r="M4" s="2">
        <v>300</v>
      </c>
      <c r="N4" s="2">
        <v>90000</v>
      </c>
      <c r="O4" s="2">
        <v>0</v>
      </c>
      <c r="P4" s="2">
        <v>2501.0059999999999</v>
      </c>
      <c r="Q4" s="2">
        <v>6325303.034</v>
      </c>
      <c r="R4" s="2">
        <f t="shared" si="5"/>
        <v>70272.021964000538</v>
      </c>
      <c r="S4" s="2">
        <f t="shared" si="6"/>
        <v>2477.7699504400207</v>
      </c>
      <c r="T4" s="2">
        <f t="shared" si="7"/>
        <v>2524.242049559979</v>
      </c>
      <c r="U4" s="2">
        <v>0</v>
      </c>
      <c r="V4" s="2">
        <v>0</v>
      </c>
      <c r="W4" s="2"/>
      <c r="X4" s="2">
        <v>0</v>
      </c>
    </row>
    <row r="5" spans="1:24">
      <c r="A5" s="2">
        <v>400</v>
      </c>
      <c r="B5" s="2">
        <v>0</v>
      </c>
      <c r="D5" s="2" t="s">
        <v>595</v>
      </c>
      <c r="E5" s="2">
        <v>461.638263923892</v>
      </c>
      <c r="F5" s="2">
        <v>392.70134497142277</v>
      </c>
      <c r="G5" s="2">
        <v>213953.78028559737</v>
      </c>
      <c r="H5" s="2">
        <f t="shared" si="0"/>
        <v>843.8935669324128</v>
      </c>
      <c r="I5" s="2">
        <f t="shared" si="1"/>
        <v>459.09193263094227</v>
      </c>
      <c r="J5" s="2">
        <f t="shared" si="2"/>
        <v>464.18459521684173</v>
      </c>
      <c r="K5" s="2">
        <f t="shared" si="3"/>
        <v>374.48872518505692</v>
      </c>
      <c r="L5" s="2">
        <f t="shared" si="4"/>
        <v>548.78780266272702</v>
      </c>
      <c r="M5" s="2">
        <v>400</v>
      </c>
      <c r="N5" s="2">
        <v>160000</v>
      </c>
      <c r="O5" s="2">
        <v>0</v>
      </c>
      <c r="P5" s="2">
        <v>2539.4560000000001</v>
      </c>
      <c r="Q5" s="2">
        <v>6552436.5039999997</v>
      </c>
      <c r="R5" s="2">
        <f t="shared" si="5"/>
        <v>103599.72806399874</v>
      </c>
      <c r="S5" s="2">
        <f t="shared" si="6"/>
        <v>2511.2429280180036</v>
      </c>
      <c r="T5" s="2">
        <f t="shared" si="7"/>
        <v>2567.6690719819967</v>
      </c>
      <c r="U5" s="2">
        <v>0</v>
      </c>
      <c r="V5" s="2">
        <v>0</v>
      </c>
      <c r="W5" s="2"/>
      <c r="X5" s="2">
        <v>0</v>
      </c>
    </row>
    <row r="6" spans="1:24">
      <c r="A6" s="2">
        <v>500</v>
      </c>
      <c r="B6" s="2">
        <v>0</v>
      </c>
      <c r="D6" s="2" t="s">
        <v>596</v>
      </c>
      <c r="E6" s="2">
        <v>461.79941812057211</v>
      </c>
      <c r="F6" s="2">
        <v>403.39570065251286</v>
      </c>
      <c r="G6" s="2">
        <v>214173.78699904081</v>
      </c>
      <c r="H6" s="2">
        <f t="shared" si="0"/>
        <v>915.08442254181136</v>
      </c>
      <c r="I6" s="2">
        <f t="shared" si="1"/>
        <v>459.14785695113375</v>
      </c>
      <c r="J6" s="2">
        <f t="shared" si="2"/>
        <v>464.45097929001048</v>
      </c>
      <c r="K6" s="2">
        <f t="shared" si="3"/>
        <v>371.04833105889389</v>
      </c>
      <c r="L6" s="2">
        <f t="shared" si="4"/>
        <v>552.55050518225039</v>
      </c>
      <c r="M6" s="2">
        <v>500</v>
      </c>
      <c r="N6" s="2">
        <v>250000</v>
      </c>
      <c r="O6" s="2">
        <v>0</v>
      </c>
      <c r="P6" s="2">
        <v>2557.2979999999998</v>
      </c>
      <c r="Q6" s="2">
        <v>6644846.29</v>
      </c>
      <c r="R6" s="2">
        <f t="shared" si="5"/>
        <v>105073.22919600084</v>
      </c>
      <c r="S6" s="2">
        <f t="shared" si="6"/>
        <v>2528.8849988463253</v>
      </c>
      <c r="T6" s="2">
        <f t="shared" si="7"/>
        <v>2585.7110011536743</v>
      </c>
      <c r="U6" s="2">
        <v>0</v>
      </c>
      <c r="V6" s="2">
        <v>0</v>
      </c>
      <c r="W6" s="2"/>
      <c r="X6" s="2">
        <v>0</v>
      </c>
    </row>
    <row r="7" spans="1:24">
      <c r="A7" s="2">
        <v>600</v>
      </c>
      <c r="B7" s="2">
        <v>0</v>
      </c>
      <c r="D7" s="2" t="s">
        <v>597</v>
      </c>
      <c r="E7" s="2">
        <v>458.32439398767144</v>
      </c>
      <c r="F7" s="2">
        <v>400.15776444079262</v>
      </c>
      <c r="G7" s="2">
        <v>210930.90984356689</v>
      </c>
      <c r="H7" s="2">
        <f t="shared" si="0"/>
        <v>869.65971940060263</v>
      </c>
      <c r="I7" s="2">
        <f t="shared" si="1"/>
        <v>455.73948208277051</v>
      </c>
      <c r="J7" s="2">
        <f t="shared" si="2"/>
        <v>460.90930589257238</v>
      </c>
      <c r="K7" s="2">
        <f t="shared" si="3"/>
        <v>369.85441334674772</v>
      </c>
      <c r="L7" s="2">
        <f t="shared" si="4"/>
        <v>546.79437462859516</v>
      </c>
      <c r="M7" s="2">
        <v>600</v>
      </c>
      <c r="N7" s="2">
        <v>360000</v>
      </c>
      <c r="O7" s="2">
        <v>0</v>
      </c>
      <c r="P7" s="2">
        <v>2548.1880000000001</v>
      </c>
      <c r="Q7" s="2">
        <v>6614842.7280000001</v>
      </c>
      <c r="R7" s="2">
        <f t="shared" si="5"/>
        <v>121580.64465599973</v>
      </c>
      <c r="S7" s="2">
        <f t="shared" si="6"/>
        <v>2517.6244856565713</v>
      </c>
      <c r="T7" s="2">
        <f t="shared" si="7"/>
        <v>2578.7515143434289</v>
      </c>
      <c r="U7" s="2">
        <v>0</v>
      </c>
      <c r="V7" s="2">
        <v>0</v>
      </c>
      <c r="W7" s="2"/>
      <c r="X7" s="2">
        <v>0</v>
      </c>
    </row>
    <row r="8" spans="1:24">
      <c r="A8" s="2">
        <v>700</v>
      </c>
      <c r="B8" s="2">
        <v>0</v>
      </c>
      <c r="D8" s="2" t="s">
        <v>598</v>
      </c>
      <c r="E8" s="2">
        <v>461.13089310742168</v>
      </c>
      <c r="F8" s="2">
        <v>398.60336354181254</v>
      </c>
      <c r="G8" s="2">
        <v>213620.11893628185</v>
      </c>
      <c r="H8" s="2">
        <f t="shared" si="0"/>
        <v>978.41835823349538</v>
      </c>
      <c r="I8" s="2">
        <f t="shared" si="1"/>
        <v>458.3891083000417</v>
      </c>
      <c r="J8" s="2">
        <f t="shared" si="2"/>
        <v>463.87267791480167</v>
      </c>
      <c r="K8" s="2">
        <f t="shared" si="3"/>
        <v>367.29185419449664</v>
      </c>
      <c r="L8" s="2">
        <f t="shared" si="4"/>
        <v>554.96993202034673</v>
      </c>
      <c r="M8" s="2">
        <v>700</v>
      </c>
      <c r="N8" s="2">
        <v>490000</v>
      </c>
      <c r="O8" s="2">
        <v>0</v>
      </c>
      <c r="P8" s="2">
        <v>2552.38</v>
      </c>
      <c r="Q8" s="2">
        <v>6622704.4960000003</v>
      </c>
      <c r="R8" s="2">
        <f t="shared" si="5"/>
        <v>108060.83160000015</v>
      </c>
      <c r="S8" s="2">
        <f t="shared" si="6"/>
        <v>2523.5658891973203</v>
      </c>
      <c r="T8" s="2">
        <f t="shared" si="7"/>
        <v>2581.1941108026799</v>
      </c>
      <c r="U8" s="2">
        <v>0</v>
      </c>
      <c r="V8" s="2">
        <v>0</v>
      </c>
      <c r="W8" s="2"/>
      <c r="X8" s="2">
        <v>0</v>
      </c>
    </row>
    <row r="9" spans="1:24">
      <c r="A9" s="2">
        <v>800</v>
      </c>
      <c r="B9" s="2">
        <v>0</v>
      </c>
      <c r="D9" s="2" t="s">
        <v>599</v>
      </c>
      <c r="E9" s="2">
        <v>459.9129600470207</v>
      </c>
      <c r="F9" s="2">
        <v>397.88162551466746</v>
      </c>
      <c r="G9" s="2">
        <v>212232.87838675547</v>
      </c>
      <c r="H9" s="2">
        <f t="shared" si="0"/>
        <v>712.94756754301488</v>
      </c>
      <c r="I9" s="2">
        <f t="shared" si="1"/>
        <v>457.57250736624582</v>
      </c>
      <c r="J9" s="2">
        <f t="shared" si="2"/>
        <v>462.25341272779559</v>
      </c>
      <c r="K9" s="2">
        <f t="shared" si="3"/>
        <v>379.80972598067893</v>
      </c>
      <c r="L9" s="2">
        <f t="shared" si="4"/>
        <v>540.01619411336242</v>
      </c>
      <c r="M9" s="2">
        <v>800</v>
      </c>
      <c r="N9" s="2">
        <v>640000</v>
      </c>
      <c r="O9" s="2">
        <v>0</v>
      </c>
      <c r="P9" s="2">
        <v>2535.6179999999999</v>
      </c>
      <c r="Q9" s="2">
        <v>6535446.7699999996</v>
      </c>
      <c r="R9" s="2">
        <f t="shared" si="5"/>
        <v>106088.12807600014</v>
      </c>
      <c r="S9" s="2">
        <f t="shared" si="6"/>
        <v>2507.0681084829816</v>
      </c>
      <c r="T9" s="2">
        <f t="shared" si="7"/>
        <v>2564.1678915170182</v>
      </c>
      <c r="U9" s="2">
        <v>0</v>
      </c>
      <c r="V9" s="2">
        <v>0</v>
      </c>
      <c r="W9" s="2"/>
      <c r="X9" s="2">
        <v>0</v>
      </c>
    </row>
    <row r="10" spans="1:24">
      <c r="A10" s="2">
        <v>900</v>
      </c>
      <c r="B10" s="2">
        <v>0</v>
      </c>
      <c r="D10" s="2" t="s">
        <v>600</v>
      </c>
      <c r="E10" s="2">
        <v>463.60161184977107</v>
      </c>
      <c r="F10" s="2">
        <v>402.40785456076429</v>
      </c>
      <c r="G10" s="2">
        <v>215973.16601006183</v>
      </c>
      <c r="H10" s="2">
        <f t="shared" si="0"/>
        <v>1046.711500356032</v>
      </c>
      <c r="I10" s="2">
        <f t="shared" si="1"/>
        <v>460.76575328497353</v>
      </c>
      <c r="J10" s="2">
        <f t="shared" si="2"/>
        <v>466.43747041456862</v>
      </c>
      <c r="K10" s="2">
        <f t="shared" si="3"/>
        <v>366.5428487049407</v>
      </c>
      <c r="L10" s="2">
        <f t="shared" si="4"/>
        <v>560.66037499460151</v>
      </c>
      <c r="M10" s="2">
        <v>900</v>
      </c>
      <c r="N10" s="2">
        <v>810000</v>
      </c>
      <c r="O10" s="2">
        <v>0</v>
      </c>
      <c r="P10" s="2">
        <v>2521.0219999999999</v>
      </c>
      <c r="Q10" s="2">
        <v>6478025.9780000001</v>
      </c>
      <c r="R10" s="2">
        <f t="shared" si="5"/>
        <v>122474.05351600051</v>
      </c>
      <c r="S10" s="2">
        <f t="shared" si="6"/>
        <v>2490.3463965344749</v>
      </c>
      <c r="T10" s="2">
        <f t="shared" si="7"/>
        <v>2551.6976034655249</v>
      </c>
      <c r="U10" s="2">
        <v>0</v>
      </c>
      <c r="V10" s="2">
        <v>0</v>
      </c>
      <c r="W10" s="2"/>
      <c r="X10" s="2">
        <v>0</v>
      </c>
    </row>
    <row r="11" spans="1:24">
      <c r="A11" s="2">
        <v>1000</v>
      </c>
      <c r="B11" s="2">
        <v>0</v>
      </c>
      <c r="D11" s="2" t="s">
        <v>601</v>
      </c>
      <c r="E11" s="2">
        <v>461.4811809251899</v>
      </c>
      <c r="F11" s="2">
        <v>398.50992832182686</v>
      </c>
      <c r="G11" s="2">
        <v>213835.20065784131</v>
      </c>
      <c r="H11" s="2">
        <f t="shared" si="0"/>
        <v>870.32030973344808</v>
      </c>
      <c r="I11" s="2">
        <f t="shared" si="1"/>
        <v>458.89528746184999</v>
      </c>
      <c r="J11" s="2">
        <f t="shared" si="2"/>
        <v>464.06707438852982</v>
      </c>
      <c r="K11" s="2">
        <f t="shared" si="3"/>
        <v>372.97760592620449</v>
      </c>
      <c r="L11" s="2">
        <f t="shared" si="4"/>
        <v>549.98475592417526</v>
      </c>
      <c r="M11" s="2">
        <v>1000</v>
      </c>
      <c r="N11" s="2">
        <v>1000000</v>
      </c>
      <c r="O11" s="2">
        <v>0</v>
      </c>
      <c r="P11" s="2">
        <v>2553.1880000000001</v>
      </c>
      <c r="Q11" s="2">
        <v>6627860.3320000004</v>
      </c>
      <c r="R11" s="2">
        <f t="shared" si="5"/>
        <v>109091.36865600012</v>
      </c>
      <c r="S11" s="2">
        <f t="shared" si="6"/>
        <v>2524.2368203408259</v>
      </c>
      <c r="T11" s="2">
        <f t="shared" si="7"/>
        <v>2582.1391796591743</v>
      </c>
      <c r="U11" s="2">
        <v>0</v>
      </c>
      <c r="V11" s="2">
        <v>0</v>
      </c>
      <c r="W11" s="2"/>
      <c r="X11" s="2">
        <v>0</v>
      </c>
    </row>
    <row r="12" spans="1:24">
      <c r="A12" s="2">
        <v>1100</v>
      </c>
      <c r="B12" s="2">
        <v>0</v>
      </c>
      <c r="D12" s="2" t="s">
        <v>602</v>
      </c>
      <c r="E12" s="2">
        <v>460.68064386548718</v>
      </c>
      <c r="F12" s="2">
        <v>402.66421952152876</v>
      </c>
      <c r="G12" s="2">
        <v>213053.56705422126</v>
      </c>
      <c r="H12" s="2">
        <f t="shared" si="0"/>
        <v>826.91142190143</v>
      </c>
      <c r="I12" s="2">
        <f t="shared" si="1"/>
        <v>458.16006340917301</v>
      </c>
      <c r="J12" s="2">
        <f t="shared" si="2"/>
        <v>463.20122432180136</v>
      </c>
      <c r="K12" s="2">
        <f t="shared" si="3"/>
        <v>374.41244116534472</v>
      </c>
      <c r="L12" s="2">
        <f t="shared" si="4"/>
        <v>546.94884656562965</v>
      </c>
      <c r="M12" s="2">
        <v>1100</v>
      </c>
      <c r="N12" s="2">
        <v>1210000</v>
      </c>
      <c r="O12" s="2">
        <v>0</v>
      </c>
      <c r="P12" s="2">
        <v>2538.386</v>
      </c>
      <c r="Q12" s="2">
        <v>6541880.2060000002</v>
      </c>
      <c r="R12" s="2">
        <f t="shared" si="5"/>
        <v>98476.721004000865</v>
      </c>
      <c r="S12" s="2">
        <f t="shared" si="6"/>
        <v>2510.8793400279505</v>
      </c>
      <c r="T12" s="2">
        <f t="shared" si="7"/>
        <v>2565.8926599720494</v>
      </c>
      <c r="U12" s="2">
        <v>0</v>
      </c>
      <c r="V12" s="2">
        <v>0</v>
      </c>
      <c r="W12" s="2"/>
      <c r="X12" s="2">
        <v>0</v>
      </c>
    </row>
    <row r="13" spans="1:24">
      <c r="A13" s="2">
        <v>1200</v>
      </c>
      <c r="B13" s="2">
        <v>0</v>
      </c>
      <c r="D13" s="2" t="s">
        <v>603</v>
      </c>
      <c r="E13" s="2">
        <v>461.31735574123144</v>
      </c>
      <c r="F13" s="2">
        <v>397.43636490039762</v>
      </c>
      <c r="G13" s="2">
        <v>213945.41636078293</v>
      </c>
      <c r="H13" s="2">
        <f t="shared" si="0"/>
        <v>1131.7136527010589</v>
      </c>
      <c r="I13" s="2">
        <f t="shared" si="1"/>
        <v>458.36859628403039</v>
      </c>
      <c r="J13" s="2">
        <f t="shared" si="2"/>
        <v>464.26611519843249</v>
      </c>
      <c r="K13" s="2">
        <f t="shared" si="3"/>
        <v>360.39449968617555</v>
      </c>
      <c r="L13" s="2">
        <f t="shared" si="4"/>
        <v>562.24021179628733</v>
      </c>
      <c r="M13" s="2">
        <v>1200</v>
      </c>
      <c r="N13" s="2">
        <v>1440000</v>
      </c>
      <c r="O13" s="2">
        <v>0</v>
      </c>
      <c r="P13" s="2">
        <v>2572.5520000000001</v>
      </c>
      <c r="Q13" s="2">
        <v>6725150.9960000003</v>
      </c>
      <c r="R13" s="2">
        <f t="shared" si="5"/>
        <v>107127.20329599921</v>
      </c>
      <c r="S13" s="2">
        <f t="shared" si="6"/>
        <v>2543.8626338800627</v>
      </c>
      <c r="T13" s="2">
        <f t="shared" si="7"/>
        <v>2601.2413661199375</v>
      </c>
      <c r="U13" s="2">
        <v>0</v>
      </c>
      <c r="V13" s="2">
        <v>0</v>
      </c>
      <c r="W13" s="2"/>
      <c r="X13" s="2">
        <v>0</v>
      </c>
    </row>
    <row r="14" spans="1:24">
      <c r="A14" s="2">
        <v>1300</v>
      </c>
      <c r="B14" s="2">
        <v>0</v>
      </c>
      <c r="D14" s="2" t="s">
        <v>604</v>
      </c>
      <c r="E14" s="2">
        <v>462.51459557453933</v>
      </c>
      <c r="F14" s="2">
        <v>403.13288087298588</v>
      </c>
      <c r="G14" s="2">
        <v>214819.76216458794</v>
      </c>
      <c r="H14" s="2">
        <f t="shared" si="0"/>
        <v>900.01104510825826</v>
      </c>
      <c r="I14" s="2">
        <f t="shared" si="1"/>
        <v>459.88496349727535</v>
      </c>
      <c r="J14" s="2">
        <f t="shared" si="2"/>
        <v>465.14422765180331</v>
      </c>
      <c r="K14" s="2">
        <f t="shared" si="3"/>
        <v>372.51404332082075</v>
      </c>
      <c r="L14" s="2">
        <f t="shared" si="4"/>
        <v>552.51514782825791</v>
      </c>
      <c r="M14" s="2">
        <v>1300</v>
      </c>
      <c r="N14" s="2">
        <v>1690000</v>
      </c>
      <c r="O14" s="2">
        <v>0</v>
      </c>
      <c r="P14" s="2">
        <v>2535.7080000000001</v>
      </c>
      <c r="Q14" s="2">
        <v>6547234.9720000001</v>
      </c>
      <c r="R14" s="2">
        <f t="shared" si="5"/>
        <v>117419.91073599923</v>
      </c>
      <c r="S14" s="2">
        <f t="shared" si="6"/>
        <v>2505.6720106178136</v>
      </c>
      <c r="T14" s="2">
        <f t="shared" si="7"/>
        <v>2565.7439893821866</v>
      </c>
      <c r="U14" s="2">
        <v>0</v>
      </c>
      <c r="V14" s="2">
        <v>0</v>
      </c>
      <c r="W14" s="2"/>
      <c r="X14" s="2">
        <v>0</v>
      </c>
    </row>
    <row r="15" spans="1:24">
      <c r="A15" s="2">
        <v>1400</v>
      </c>
      <c r="B15" s="2">
        <v>0</v>
      </c>
      <c r="D15" s="2" t="s">
        <v>605</v>
      </c>
      <c r="E15" s="2">
        <v>461.76193104892752</v>
      </c>
      <c r="F15" s="2">
        <v>390.6535369323957</v>
      </c>
      <c r="G15" s="2">
        <v>214049.23215660016</v>
      </c>
      <c r="H15" s="2">
        <f t="shared" si="0"/>
        <v>825.15119056566618</v>
      </c>
      <c r="I15" s="2">
        <f t="shared" si="1"/>
        <v>459.24403477875393</v>
      </c>
      <c r="J15" s="2">
        <f t="shared" si="2"/>
        <v>464.27982731910112</v>
      </c>
      <c r="K15" s="2">
        <f t="shared" si="3"/>
        <v>375.58559604278446</v>
      </c>
      <c r="L15" s="2">
        <f t="shared" si="4"/>
        <v>547.93826605507059</v>
      </c>
      <c r="M15" s="2">
        <v>1400</v>
      </c>
      <c r="N15" s="2">
        <v>1960000</v>
      </c>
      <c r="O15" s="2">
        <v>0</v>
      </c>
      <c r="P15" s="2">
        <v>2546.998</v>
      </c>
      <c r="Q15" s="2">
        <v>6604159.6540000001</v>
      </c>
      <c r="R15" s="2">
        <f t="shared" si="5"/>
        <v>116960.84199600015</v>
      </c>
      <c r="S15" s="2">
        <f t="shared" si="6"/>
        <v>2517.0207829639962</v>
      </c>
      <c r="T15" s="2">
        <f t="shared" si="7"/>
        <v>2576.9752170360039</v>
      </c>
      <c r="U15" s="2">
        <v>0</v>
      </c>
      <c r="V15" s="2">
        <v>0</v>
      </c>
      <c r="W15" s="2"/>
      <c r="X15" s="2">
        <v>0</v>
      </c>
    </row>
    <row r="16" spans="1:24">
      <c r="A16" s="2">
        <v>1500</v>
      </c>
      <c r="B16" s="2">
        <v>0</v>
      </c>
      <c r="D16" s="2" t="s">
        <v>606</v>
      </c>
      <c r="E16" s="2">
        <v>458.50695446704299</v>
      </c>
      <c r="F16" s="2">
        <v>394.73385361982315</v>
      </c>
      <c r="G16" s="2">
        <v>211007.21071739725</v>
      </c>
      <c r="H16" s="2">
        <f t="shared" si="0"/>
        <v>778.58342275422183</v>
      </c>
      <c r="I16" s="2">
        <f t="shared" si="1"/>
        <v>456.06113923409811</v>
      </c>
      <c r="J16" s="2">
        <f t="shared" si="2"/>
        <v>460.95276969998787</v>
      </c>
      <c r="K16" s="2">
        <f t="shared" si="3"/>
        <v>374.79763118230966</v>
      </c>
      <c r="L16" s="2">
        <f t="shared" si="4"/>
        <v>542.21627775177626</v>
      </c>
      <c r="M16" s="2">
        <v>1500</v>
      </c>
      <c r="N16" s="2">
        <v>2250000</v>
      </c>
      <c r="O16" s="2">
        <v>0</v>
      </c>
      <c r="P16" s="2">
        <v>2536.56</v>
      </c>
      <c r="Q16" s="2">
        <v>6548939.3839999996</v>
      </c>
      <c r="R16" s="2">
        <f t="shared" si="5"/>
        <v>114802.75040000025</v>
      </c>
      <c r="S16" s="2">
        <f t="shared" si="6"/>
        <v>2506.8606314566573</v>
      </c>
      <c r="T16" s="2">
        <f t="shared" si="7"/>
        <v>2566.2593685433426</v>
      </c>
      <c r="U16" s="2">
        <v>0</v>
      </c>
      <c r="V16" s="2">
        <v>0</v>
      </c>
      <c r="W16" s="2"/>
      <c r="X16" s="2">
        <v>0</v>
      </c>
    </row>
    <row r="19" spans="1:24">
      <c r="A19" s="2" t="s">
        <v>408</v>
      </c>
      <c r="B19" s="2" t="s">
        <v>1</v>
      </c>
      <c r="C19" s="5" t="s">
        <v>2</v>
      </c>
      <c r="D19" s="2" t="s">
        <v>2</v>
      </c>
      <c r="E19" s="2" t="s">
        <v>35</v>
      </c>
      <c r="F19" s="2" t="s">
        <v>354</v>
      </c>
      <c r="G19" s="2" t="s">
        <v>36</v>
      </c>
      <c r="H19" s="2" t="s">
        <v>37</v>
      </c>
      <c r="K19" s="2" t="s">
        <v>762</v>
      </c>
      <c r="M19" s="2" t="s">
        <v>4</v>
      </c>
      <c r="N19" s="2" t="s">
        <v>5</v>
      </c>
      <c r="O19" s="2" t="s">
        <v>6</v>
      </c>
      <c r="P19" s="2" t="s">
        <v>11</v>
      </c>
      <c r="Q19" s="2" t="s">
        <v>3</v>
      </c>
      <c r="R19" s="2" t="s">
        <v>355</v>
      </c>
      <c r="U19" s="2" t="s">
        <v>38</v>
      </c>
      <c r="V19" s="2" t="s">
        <v>39</v>
      </c>
      <c r="W19" s="2" t="s">
        <v>356</v>
      </c>
      <c r="X19" s="2" t="s">
        <v>7</v>
      </c>
    </row>
    <row r="20" spans="1:24">
      <c r="A20" s="2">
        <v>10</v>
      </c>
      <c r="B20" s="2">
        <v>0</v>
      </c>
      <c r="D20" s="2" t="s">
        <v>53</v>
      </c>
      <c r="E20" s="2">
        <v>602.10936906335064</v>
      </c>
      <c r="F20" s="2">
        <v>451.99010406945405</v>
      </c>
      <c r="G20" s="2">
        <v>365408.36450872041</v>
      </c>
      <c r="H20" s="2">
        <f t="shared" ref="H20" si="8">G20-E20*E20</f>
        <v>2872.6721948542399</v>
      </c>
      <c r="I20" s="2">
        <f>E20-2.68*SQRT(H20)/SQRT(500)</f>
        <v>595.68555699070703</v>
      </c>
      <c r="J20" s="2">
        <f>E20+2.68*SQRT(H20)/SQRT(500)</f>
        <v>608.53318113599425</v>
      </c>
      <c r="K20" s="2">
        <f>E20-3*SQRT(H20)</f>
        <v>441.31742351355592</v>
      </c>
      <c r="L20" s="2">
        <f>E20+3*SQRT(H20)</f>
        <v>762.90131461314536</v>
      </c>
      <c r="M20" s="2">
        <v>10</v>
      </c>
      <c r="N20" s="2">
        <v>100</v>
      </c>
      <c r="O20" s="2">
        <v>0</v>
      </c>
      <c r="P20" s="2">
        <v>100</v>
      </c>
      <c r="Q20" s="2">
        <v>10000</v>
      </c>
      <c r="R20" s="2">
        <f t="shared" ref="R20" si="9">Q20-P20*P20</f>
        <v>0</v>
      </c>
      <c r="S20" s="2">
        <f>P20-2.68*SQRT(R20)/SQRT(500)</f>
        <v>100</v>
      </c>
      <c r="T20" s="2">
        <f>P20+2.68*SQRT(R20)/SQRT(500)</f>
        <v>100</v>
      </c>
      <c r="U20" s="2">
        <v>0</v>
      </c>
      <c r="V20" s="2">
        <v>0</v>
      </c>
      <c r="W20" s="2"/>
      <c r="X20" s="2">
        <v>0</v>
      </c>
    </row>
    <row r="21" spans="1:24">
      <c r="A21" s="2">
        <v>20</v>
      </c>
      <c r="B21" s="2">
        <v>0</v>
      </c>
      <c r="D21" s="2" t="s">
        <v>671</v>
      </c>
      <c r="E21" s="2">
        <v>569.86546370527219</v>
      </c>
      <c r="F21" s="2">
        <v>462.00098782179822</v>
      </c>
      <c r="G21" s="2">
        <v>326673.64216984669</v>
      </c>
      <c r="H21" s="2">
        <f t="shared" ref="H21:H59" si="10">G21-E21*E21</f>
        <v>1926.9954458217835</v>
      </c>
      <c r="I21" s="2">
        <f t="shared" ref="I21:I59" si="11">E21-2.68*SQRT(H21)/SQRT(500)</f>
        <v>564.6041992013586</v>
      </c>
      <c r="J21" s="2">
        <f t="shared" ref="J21:J59" si="12">E21+2.68*SQRT(H21)/SQRT(500)</f>
        <v>575.12672820918579</v>
      </c>
      <c r="K21" s="2">
        <f t="shared" ref="K21:K59" si="13">E21-3*SQRT(H21)</f>
        <v>438.17279491768915</v>
      </c>
      <c r="L21" s="2">
        <f t="shared" ref="L21:L59" si="14">E21+3*SQRT(H21)</f>
        <v>701.55813249285529</v>
      </c>
      <c r="M21" s="2">
        <v>20</v>
      </c>
      <c r="N21" s="2">
        <v>400</v>
      </c>
      <c r="O21" s="2">
        <v>0</v>
      </c>
      <c r="P21" s="2">
        <v>200</v>
      </c>
      <c r="Q21" s="2">
        <v>40000</v>
      </c>
      <c r="R21" s="2">
        <f t="shared" ref="R21:R59" si="15">Q21-P21*P21</f>
        <v>0</v>
      </c>
      <c r="S21" s="2">
        <f t="shared" ref="S21:S59" si="16">P21-2.68*SQRT(R21)/SQRT(500)</f>
        <v>200</v>
      </c>
      <c r="T21" s="2">
        <f t="shared" ref="T21:T59" si="17">P21+2.68*SQRT(R21)/SQRT(500)</f>
        <v>200</v>
      </c>
      <c r="U21" s="2">
        <v>0</v>
      </c>
      <c r="V21" s="2">
        <v>0</v>
      </c>
      <c r="W21" s="2"/>
      <c r="X21" s="2">
        <v>0</v>
      </c>
    </row>
    <row r="22" spans="1:24">
      <c r="A22" s="2">
        <v>30</v>
      </c>
      <c r="B22" s="2">
        <v>0</v>
      </c>
      <c r="D22" s="2" t="s">
        <v>672</v>
      </c>
      <c r="E22" s="2">
        <v>552.50859697906776</v>
      </c>
      <c r="F22" s="2">
        <v>440.87574162142892</v>
      </c>
      <c r="G22" s="2">
        <v>307131.23622770951</v>
      </c>
      <c r="H22" s="2">
        <f t="shared" si="10"/>
        <v>1865.4864919316024</v>
      </c>
      <c r="I22" s="2">
        <f t="shared" si="11"/>
        <v>547.33198222043461</v>
      </c>
      <c r="J22" s="2">
        <f t="shared" si="12"/>
        <v>557.68521173770091</v>
      </c>
      <c r="K22" s="2">
        <f t="shared" si="13"/>
        <v>422.93476309512181</v>
      </c>
      <c r="L22" s="2">
        <f t="shared" si="14"/>
        <v>682.08243086301377</v>
      </c>
      <c r="M22" s="2">
        <v>30</v>
      </c>
      <c r="N22" s="2">
        <v>900</v>
      </c>
      <c r="O22" s="2">
        <v>0</v>
      </c>
      <c r="P22" s="2">
        <v>300</v>
      </c>
      <c r="Q22" s="2">
        <v>90000</v>
      </c>
      <c r="R22" s="2">
        <f t="shared" si="15"/>
        <v>0</v>
      </c>
      <c r="S22" s="2">
        <f t="shared" si="16"/>
        <v>300</v>
      </c>
      <c r="T22" s="2">
        <f t="shared" si="17"/>
        <v>300</v>
      </c>
      <c r="U22" s="2">
        <v>0</v>
      </c>
      <c r="V22" s="2">
        <v>0</v>
      </c>
      <c r="W22" s="2"/>
      <c r="X22" s="2">
        <v>0</v>
      </c>
    </row>
    <row r="23" spans="1:24">
      <c r="A23" s="2">
        <v>40</v>
      </c>
      <c r="B23" s="2">
        <v>0</v>
      </c>
      <c r="D23" s="2" t="s">
        <v>673</v>
      </c>
      <c r="E23" s="2">
        <v>536.10852572181739</v>
      </c>
      <c r="F23" s="2">
        <v>441.00778896514436</v>
      </c>
      <c r="G23" s="2">
        <v>288987.3634092182</v>
      </c>
      <c r="H23" s="2">
        <f t="shared" si="10"/>
        <v>1575.0120575976907</v>
      </c>
      <c r="I23" s="2">
        <f t="shared" si="11"/>
        <v>531.35197936915995</v>
      </c>
      <c r="J23" s="2">
        <f t="shared" si="12"/>
        <v>540.86507207447482</v>
      </c>
      <c r="K23" s="2">
        <f t="shared" si="13"/>
        <v>417.04926099042734</v>
      </c>
      <c r="L23" s="2">
        <f t="shared" si="14"/>
        <v>655.16779045320743</v>
      </c>
      <c r="M23" s="2">
        <v>40</v>
      </c>
      <c r="N23" s="2">
        <v>1600</v>
      </c>
      <c r="O23" s="2">
        <v>0</v>
      </c>
      <c r="P23" s="2">
        <v>400</v>
      </c>
      <c r="Q23" s="2">
        <v>160000</v>
      </c>
      <c r="R23" s="2">
        <f t="shared" si="15"/>
        <v>0</v>
      </c>
      <c r="S23" s="2">
        <f t="shared" si="16"/>
        <v>400</v>
      </c>
      <c r="T23" s="2">
        <f t="shared" si="17"/>
        <v>400</v>
      </c>
      <c r="U23" s="2">
        <v>0</v>
      </c>
      <c r="V23" s="2">
        <v>0</v>
      </c>
      <c r="W23" s="2"/>
      <c r="X23" s="2">
        <v>0</v>
      </c>
    </row>
    <row r="24" spans="1:24">
      <c r="A24" s="2">
        <v>50</v>
      </c>
      <c r="B24" s="2">
        <v>0</v>
      </c>
      <c r="D24" s="2" t="s">
        <v>16</v>
      </c>
      <c r="E24" s="2">
        <v>527.46671046065205</v>
      </c>
      <c r="F24" s="2">
        <v>410.75291865979619</v>
      </c>
      <c r="G24" s="2">
        <v>279647.39973221102</v>
      </c>
      <c r="H24" s="2">
        <f t="shared" si="10"/>
        <v>1426.2690880296868</v>
      </c>
      <c r="I24" s="2">
        <f t="shared" si="11"/>
        <v>522.94033550979691</v>
      </c>
      <c r="J24" s="2">
        <f t="shared" si="12"/>
        <v>531.9930854115072</v>
      </c>
      <c r="K24" s="2">
        <f t="shared" si="13"/>
        <v>414.16877670955853</v>
      </c>
      <c r="L24" s="2">
        <f t="shared" si="14"/>
        <v>640.76464421174558</v>
      </c>
      <c r="M24" s="2">
        <v>50</v>
      </c>
      <c r="N24" s="2">
        <v>2500</v>
      </c>
      <c r="O24" s="2">
        <v>0</v>
      </c>
      <c r="P24" s="2">
        <v>500</v>
      </c>
      <c r="Q24" s="2">
        <v>250000</v>
      </c>
      <c r="R24" s="2">
        <f t="shared" si="15"/>
        <v>0</v>
      </c>
      <c r="S24" s="2">
        <f t="shared" si="16"/>
        <v>500</v>
      </c>
      <c r="T24" s="2">
        <f t="shared" si="17"/>
        <v>500</v>
      </c>
      <c r="U24" s="2">
        <v>0</v>
      </c>
      <c r="V24" s="2">
        <v>0</v>
      </c>
      <c r="W24" s="2"/>
      <c r="X24" s="2">
        <v>0</v>
      </c>
    </row>
    <row r="25" spans="1:24">
      <c r="A25" s="2">
        <v>60</v>
      </c>
      <c r="B25" s="2">
        <v>0</v>
      </c>
      <c r="D25" s="2" t="s">
        <v>674</v>
      </c>
      <c r="E25" s="2">
        <v>519.35567101496099</v>
      </c>
      <c r="F25" s="2">
        <v>435.35852645718569</v>
      </c>
      <c r="G25" s="2">
        <v>271122.04025541514</v>
      </c>
      <c r="H25" s="2">
        <f t="shared" si="10"/>
        <v>1391.7272400147631</v>
      </c>
      <c r="I25" s="2">
        <f t="shared" si="11"/>
        <v>514.8844426091016</v>
      </c>
      <c r="J25" s="2">
        <f t="shared" si="12"/>
        <v>523.82689942082038</v>
      </c>
      <c r="K25" s="2">
        <f t="shared" si="13"/>
        <v>407.43808901761406</v>
      </c>
      <c r="L25" s="2">
        <f t="shared" si="14"/>
        <v>631.27325301230792</v>
      </c>
      <c r="M25" s="2">
        <v>60</v>
      </c>
      <c r="N25" s="2">
        <v>3600</v>
      </c>
      <c r="O25" s="2">
        <v>0</v>
      </c>
      <c r="P25" s="2">
        <v>600</v>
      </c>
      <c r="Q25" s="2">
        <v>360000</v>
      </c>
      <c r="R25" s="2">
        <f t="shared" si="15"/>
        <v>0</v>
      </c>
      <c r="S25" s="2">
        <f t="shared" si="16"/>
        <v>600</v>
      </c>
      <c r="T25" s="2">
        <f t="shared" si="17"/>
        <v>600</v>
      </c>
      <c r="U25" s="2">
        <v>0</v>
      </c>
      <c r="V25" s="2">
        <v>0</v>
      </c>
      <c r="W25" s="2"/>
      <c r="X25" s="2">
        <v>0</v>
      </c>
    </row>
    <row r="26" spans="1:24">
      <c r="A26" s="2">
        <v>70</v>
      </c>
      <c r="B26" s="2">
        <v>0</v>
      </c>
      <c r="D26" s="2" t="s">
        <v>64</v>
      </c>
      <c r="E26" s="2">
        <v>510.18212999024399</v>
      </c>
      <c r="F26" s="2">
        <v>415.09035463903018</v>
      </c>
      <c r="G26" s="2">
        <v>261421.84875064835</v>
      </c>
      <c r="H26" s="2">
        <f t="shared" si="10"/>
        <v>1136.0429892661341</v>
      </c>
      <c r="I26" s="2">
        <f t="shared" si="11"/>
        <v>506.14244803095437</v>
      </c>
      <c r="J26" s="2">
        <f t="shared" si="12"/>
        <v>514.22181194953362</v>
      </c>
      <c r="K26" s="2">
        <f t="shared" si="13"/>
        <v>409.06641952250703</v>
      </c>
      <c r="L26" s="2">
        <f t="shared" si="14"/>
        <v>611.2978404579809</v>
      </c>
      <c r="M26" s="2">
        <v>70</v>
      </c>
      <c r="N26" s="2">
        <v>4900</v>
      </c>
      <c r="O26" s="2">
        <v>0</v>
      </c>
      <c r="P26" s="2">
        <v>700</v>
      </c>
      <c r="Q26" s="2">
        <v>490000</v>
      </c>
      <c r="R26" s="2">
        <f t="shared" si="15"/>
        <v>0</v>
      </c>
      <c r="S26" s="2">
        <f t="shared" si="16"/>
        <v>700</v>
      </c>
      <c r="T26" s="2">
        <f t="shared" si="17"/>
        <v>700</v>
      </c>
      <c r="U26" s="2">
        <v>0</v>
      </c>
      <c r="V26" s="2">
        <v>0</v>
      </c>
      <c r="W26" s="2"/>
      <c r="X26" s="2">
        <v>0</v>
      </c>
    </row>
    <row r="27" spans="1:24">
      <c r="A27" s="2">
        <v>80</v>
      </c>
      <c r="B27" s="2">
        <v>0</v>
      </c>
      <c r="D27" s="2" t="s">
        <v>198</v>
      </c>
      <c r="E27" s="2">
        <v>506.50951409919656</v>
      </c>
      <c r="F27" s="2">
        <v>421.88983046391172</v>
      </c>
      <c r="G27" s="2">
        <v>257767.36013520771</v>
      </c>
      <c r="H27" s="2">
        <f t="shared" si="10"/>
        <v>1215.4722622035188</v>
      </c>
      <c r="I27" s="2">
        <f t="shared" si="11"/>
        <v>502.33099570721822</v>
      </c>
      <c r="J27" s="2">
        <f t="shared" si="12"/>
        <v>510.68803249117491</v>
      </c>
      <c r="K27" s="2">
        <f t="shared" si="13"/>
        <v>401.91864279662224</v>
      </c>
      <c r="L27" s="2">
        <f t="shared" si="14"/>
        <v>611.10038540177084</v>
      </c>
      <c r="M27" s="2">
        <v>80</v>
      </c>
      <c r="N27" s="2">
        <v>6400</v>
      </c>
      <c r="O27" s="2">
        <v>0</v>
      </c>
      <c r="P27" s="2">
        <v>799.99800000000005</v>
      </c>
      <c r="Q27" s="2">
        <v>639996.80200000003</v>
      </c>
      <c r="R27" s="2">
        <f t="shared" si="15"/>
        <v>1.9959999481216073E-3</v>
      </c>
      <c r="S27" s="2">
        <f t="shared" si="16"/>
        <v>799.99264536275234</v>
      </c>
      <c r="T27" s="2">
        <f t="shared" si="17"/>
        <v>800.00335463724775</v>
      </c>
      <c r="U27" s="2">
        <v>0</v>
      </c>
      <c r="V27" s="2">
        <v>0</v>
      </c>
      <c r="W27" s="2"/>
      <c r="X27" s="2">
        <v>0</v>
      </c>
    </row>
    <row r="28" spans="1:24">
      <c r="A28" s="2">
        <v>90</v>
      </c>
      <c r="B28" s="2">
        <v>0</v>
      </c>
      <c r="D28" s="2" t="s">
        <v>265</v>
      </c>
      <c r="E28" s="2">
        <v>495.69359849025136</v>
      </c>
      <c r="F28" s="2">
        <v>419.12552329308107</v>
      </c>
      <c r="G28" s="2">
        <v>246726.2740917764</v>
      </c>
      <c r="H28" s="2">
        <f t="shared" si="10"/>
        <v>1014.1305075618729</v>
      </c>
      <c r="I28" s="2">
        <f t="shared" si="11"/>
        <v>491.87682211285841</v>
      </c>
      <c r="J28" s="2">
        <f t="shared" si="12"/>
        <v>499.51037486764432</v>
      </c>
      <c r="K28" s="2">
        <f t="shared" si="13"/>
        <v>400.15735108615422</v>
      </c>
      <c r="L28" s="2">
        <f t="shared" si="14"/>
        <v>591.2298458943485</v>
      </c>
      <c r="M28" s="2">
        <v>90</v>
      </c>
      <c r="N28" s="2">
        <v>8100</v>
      </c>
      <c r="O28" s="2">
        <v>0</v>
      </c>
      <c r="P28" s="2">
        <v>899.99400000000003</v>
      </c>
      <c r="Q28" s="2">
        <v>809989.20600000001</v>
      </c>
      <c r="R28" s="2">
        <f t="shared" si="15"/>
        <v>5.9640000108629465E-3</v>
      </c>
      <c r="S28" s="2">
        <f t="shared" si="16"/>
        <v>899.98474410094286</v>
      </c>
      <c r="T28" s="2">
        <f t="shared" si="17"/>
        <v>900.00325589905719</v>
      </c>
      <c r="U28" s="2">
        <v>0</v>
      </c>
      <c r="V28" s="2">
        <v>0</v>
      </c>
      <c r="W28" s="2"/>
      <c r="X28" s="2">
        <v>0</v>
      </c>
    </row>
    <row r="29" spans="1:24">
      <c r="A29" s="2">
        <v>100</v>
      </c>
      <c r="B29" s="2">
        <v>0</v>
      </c>
      <c r="D29" s="2" t="s">
        <v>545</v>
      </c>
      <c r="E29" s="2">
        <v>491.78629291731181</v>
      </c>
      <c r="F29" s="2">
        <v>414.87989013678225</v>
      </c>
      <c r="G29" s="2">
        <v>242821.43595971461</v>
      </c>
      <c r="H29" s="2">
        <f t="shared" si="10"/>
        <v>967.67805836259504</v>
      </c>
      <c r="I29" s="2">
        <f t="shared" si="11"/>
        <v>488.0579552484885</v>
      </c>
      <c r="J29" s="2">
        <f t="shared" si="12"/>
        <v>495.51463058613513</v>
      </c>
      <c r="K29" s="2">
        <f t="shared" si="13"/>
        <v>398.46372048564683</v>
      </c>
      <c r="L29" s="2">
        <f t="shared" si="14"/>
        <v>585.10886534897679</v>
      </c>
      <c r="M29" s="2">
        <v>100</v>
      </c>
      <c r="N29" s="2">
        <v>10000</v>
      </c>
      <c r="O29" s="2">
        <v>0</v>
      </c>
      <c r="P29" s="2">
        <v>999.98</v>
      </c>
      <c r="Q29" s="2">
        <v>999960.04799999995</v>
      </c>
      <c r="R29" s="2">
        <f t="shared" si="15"/>
        <v>4.7599999932572246E-2</v>
      </c>
      <c r="S29" s="2">
        <f t="shared" si="16"/>
        <v>999.95385110941106</v>
      </c>
      <c r="T29" s="2">
        <f t="shared" si="17"/>
        <v>1000.006148890589</v>
      </c>
      <c r="U29" s="2">
        <v>0</v>
      </c>
      <c r="V29" s="2">
        <v>0</v>
      </c>
      <c r="W29" s="2"/>
      <c r="X29" s="2">
        <v>0</v>
      </c>
    </row>
    <row r="30" spans="1:24">
      <c r="A30" s="2">
        <v>110</v>
      </c>
      <c r="B30" s="2">
        <v>0</v>
      </c>
      <c r="D30" s="2" t="s">
        <v>550</v>
      </c>
      <c r="E30" s="2">
        <v>488.86815281410139</v>
      </c>
      <c r="F30" s="2">
        <v>400.82926489256118</v>
      </c>
      <c r="G30" s="2">
        <v>240085.09261299568</v>
      </c>
      <c r="H30" s="2">
        <f t="shared" si="10"/>
        <v>1093.0217771240859</v>
      </c>
      <c r="I30" s="2">
        <f t="shared" si="11"/>
        <v>484.905699126797</v>
      </c>
      <c r="J30" s="2">
        <f t="shared" si="12"/>
        <v>492.83060650140578</v>
      </c>
      <c r="K30" s="2">
        <f t="shared" si="13"/>
        <v>389.68551323379597</v>
      </c>
      <c r="L30" s="2">
        <f t="shared" si="14"/>
        <v>588.05079239440681</v>
      </c>
      <c r="M30" s="2">
        <v>110</v>
      </c>
      <c r="N30" s="2">
        <v>12100</v>
      </c>
      <c r="O30" s="2">
        <v>0</v>
      </c>
      <c r="P30" s="2">
        <v>1099.8520000000001</v>
      </c>
      <c r="Q30" s="2">
        <v>1209680.74</v>
      </c>
      <c r="R30" s="2">
        <f t="shared" si="15"/>
        <v>6.3180959997698665</v>
      </c>
      <c r="S30" s="2">
        <f t="shared" si="16"/>
        <v>1099.5507390078064</v>
      </c>
      <c r="T30" s="2">
        <f t="shared" si="17"/>
        <v>1100.1532609921937</v>
      </c>
      <c r="U30" s="2">
        <v>0</v>
      </c>
      <c r="V30" s="2">
        <v>0</v>
      </c>
      <c r="W30" s="2"/>
      <c r="X30" s="2">
        <v>0</v>
      </c>
    </row>
    <row r="31" spans="1:24">
      <c r="A31" s="2">
        <v>120</v>
      </c>
      <c r="B31" s="2">
        <v>0</v>
      </c>
      <c r="D31" s="2" t="s">
        <v>308</v>
      </c>
      <c r="E31" s="2">
        <v>487.12893156172453</v>
      </c>
      <c r="F31" s="2">
        <v>398.64018506541771</v>
      </c>
      <c r="G31" s="2">
        <v>238335.11442802779</v>
      </c>
      <c r="H31" s="2">
        <f t="shared" si="10"/>
        <v>1040.5184635604965</v>
      </c>
      <c r="I31" s="2">
        <f t="shared" si="11"/>
        <v>483.26281728181067</v>
      </c>
      <c r="J31" s="2">
        <f t="shared" si="12"/>
        <v>490.99504584163839</v>
      </c>
      <c r="K31" s="2">
        <f t="shared" si="13"/>
        <v>390.35772627810479</v>
      </c>
      <c r="L31" s="2">
        <f t="shared" si="14"/>
        <v>583.90013684534426</v>
      </c>
      <c r="M31" s="2">
        <v>120</v>
      </c>
      <c r="N31" s="2">
        <v>14400</v>
      </c>
      <c r="O31" s="2">
        <v>0</v>
      </c>
      <c r="P31" s="2">
        <v>1199.8820000000001</v>
      </c>
      <c r="Q31" s="2">
        <v>1439717.1340000001</v>
      </c>
      <c r="R31" s="2">
        <f t="shared" si="15"/>
        <v>0.32007599994540215</v>
      </c>
      <c r="S31" s="2">
        <f t="shared" si="16"/>
        <v>1199.8141927162908</v>
      </c>
      <c r="T31" s="2">
        <f t="shared" si="17"/>
        <v>1199.9498072837093</v>
      </c>
      <c r="U31" s="2">
        <v>0</v>
      </c>
      <c r="V31" s="2">
        <v>0</v>
      </c>
      <c r="W31" s="2"/>
      <c r="X31" s="2">
        <v>0</v>
      </c>
    </row>
    <row r="32" spans="1:24">
      <c r="A32" s="2">
        <v>130</v>
      </c>
      <c r="B32" s="2">
        <v>0</v>
      </c>
      <c r="D32" s="2" t="s">
        <v>675</v>
      </c>
      <c r="E32" s="2">
        <v>481.84696885960665</v>
      </c>
      <c r="F32" s="2">
        <v>414.66831468045933</v>
      </c>
      <c r="G32" s="2">
        <v>233010.6672059439</v>
      </c>
      <c r="H32" s="2">
        <f t="shared" si="10"/>
        <v>834.16580675315345</v>
      </c>
      <c r="I32" s="2">
        <f t="shared" si="11"/>
        <v>478.38537602091986</v>
      </c>
      <c r="J32" s="2">
        <f t="shared" si="12"/>
        <v>485.30856169829343</v>
      </c>
      <c r="K32" s="2">
        <f t="shared" si="13"/>
        <v>395.20118269098572</v>
      </c>
      <c r="L32" s="2">
        <f t="shared" si="14"/>
        <v>568.49275502822752</v>
      </c>
      <c r="M32" s="2">
        <v>130</v>
      </c>
      <c r="N32" s="2">
        <v>16900</v>
      </c>
      <c r="O32" s="2">
        <v>0</v>
      </c>
      <c r="P32" s="2">
        <v>1299.788</v>
      </c>
      <c r="Q32" s="2">
        <v>1689449.2679999999</v>
      </c>
      <c r="R32" s="2">
        <f t="shared" si="15"/>
        <v>0.42305599991232157</v>
      </c>
      <c r="S32" s="2">
        <f t="shared" si="16"/>
        <v>1299.7100441482148</v>
      </c>
      <c r="T32" s="2">
        <f t="shared" si="17"/>
        <v>1299.8659558517852</v>
      </c>
      <c r="U32" s="2">
        <v>0</v>
      </c>
      <c r="V32" s="2">
        <v>0</v>
      </c>
      <c r="W32" s="2"/>
      <c r="X32" s="2">
        <v>0</v>
      </c>
    </row>
    <row r="33" spans="1:24">
      <c r="A33" s="2">
        <v>140</v>
      </c>
      <c r="B33" s="2">
        <v>0</v>
      </c>
      <c r="D33" s="2" t="s">
        <v>552</v>
      </c>
      <c r="E33" s="2">
        <v>478.54398662978861</v>
      </c>
      <c r="F33" s="2">
        <v>408.78717256830902</v>
      </c>
      <c r="G33" s="2">
        <v>229868.92198546379</v>
      </c>
      <c r="H33" s="2">
        <f t="shared" si="10"/>
        <v>864.57484593248228</v>
      </c>
      <c r="I33" s="2">
        <f t="shared" si="11"/>
        <v>475.01986337047276</v>
      </c>
      <c r="J33" s="2">
        <f t="shared" si="12"/>
        <v>482.06810988910445</v>
      </c>
      <c r="K33" s="2">
        <f t="shared" si="13"/>
        <v>390.33302578368773</v>
      </c>
      <c r="L33" s="2">
        <f t="shared" si="14"/>
        <v>566.75494747588948</v>
      </c>
      <c r="M33" s="2">
        <v>140</v>
      </c>
      <c r="N33" s="2">
        <v>19600</v>
      </c>
      <c r="O33" s="2">
        <v>0</v>
      </c>
      <c r="P33" s="2">
        <v>1399.194</v>
      </c>
      <c r="Q33" s="2">
        <v>1957784.726</v>
      </c>
      <c r="R33" s="2">
        <f t="shared" si="15"/>
        <v>40.876364000141621</v>
      </c>
      <c r="S33" s="2">
        <f t="shared" si="16"/>
        <v>1398.4277227697567</v>
      </c>
      <c r="T33" s="2">
        <f t="shared" si="17"/>
        <v>1399.9602772302433</v>
      </c>
      <c r="U33" s="2">
        <v>0</v>
      </c>
      <c r="V33" s="2">
        <v>0</v>
      </c>
      <c r="W33" s="2"/>
      <c r="X33" s="2">
        <v>0</v>
      </c>
    </row>
    <row r="34" spans="1:24">
      <c r="A34" s="2">
        <v>150</v>
      </c>
      <c r="B34" s="2">
        <v>0</v>
      </c>
      <c r="D34" s="2" t="s">
        <v>676</v>
      </c>
      <c r="E34" s="2">
        <v>475.58502985847696</v>
      </c>
      <c r="F34" s="2">
        <v>404.99303822740711</v>
      </c>
      <c r="G34" s="2">
        <v>227246.98286841504</v>
      </c>
      <c r="H34" s="2">
        <f t="shared" si="10"/>
        <v>1065.8622429266106</v>
      </c>
      <c r="I34" s="2">
        <f t="shared" si="11"/>
        <v>471.67211560600578</v>
      </c>
      <c r="J34" s="2">
        <f t="shared" si="12"/>
        <v>479.49794411094814</v>
      </c>
      <c r="K34" s="2">
        <f t="shared" si="13"/>
        <v>377.64239263474536</v>
      </c>
      <c r="L34" s="2">
        <f t="shared" si="14"/>
        <v>573.52766708220861</v>
      </c>
      <c r="M34" s="2">
        <v>150</v>
      </c>
      <c r="N34" s="2">
        <v>22500</v>
      </c>
      <c r="O34" s="2">
        <v>0</v>
      </c>
      <c r="P34" s="2">
        <v>1498.8520000000001</v>
      </c>
      <c r="Q34" s="2">
        <v>2246568.7919999999</v>
      </c>
      <c r="R34" s="2">
        <f t="shared" si="15"/>
        <v>11.474095999728888</v>
      </c>
      <c r="S34" s="2">
        <f t="shared" si="16"/>
        <v>1498.4460158941326</v>
      </c>
      <c r="T34" s="2">
        <f t="shared" si="17"/>
        <v>1499.2579841058675</v>
      </c>
      <c r="U34" s="2">
        <v>0</v>
      </c>
      <c r="V34" s="2">
        <v>0</v>
      </c>
      <c r="W34" s="2"/>
      <c r="X34" s="2">
        <v>0</v>
      </c>
    </row>
    <row r="35" spans="1:24">
      <c r="A35" s="2">
        <v>160</v>
      </c>
      <c r="B35" s="2">
        <v>0</v>
      </c>
      <c r="D35" s="2" t="s">
        <v>677</v>
      </c>
      <c r="E35" s="2">
        <v>472.23390244578485</v>
      </c>
      <c r="F35" s="2">
        <v>410.91798950000685</v>
      </c>
      <c r="G35" s="2">
        <v>224034.41791540443</v>
      </c>
      <c r="H35" s="2">
        <f t="shared" si="10"/>
        <v>1029.5592962293886</v>
      </c>
      <c r="I35" s="2">
        <f t="shared" si="11"/>
        <v>468.38820181020805</v>
      </c>
      <c r="J35" s="2">
        <f t="shared" si="12"/>
        <v>476.07960308136165</v>
      </c>
      <c r="K35" s="2">
        <f t="shared" si="13"/>
        <v>375.97366316671128</v>
      </c>
      <c r="L35" s="2">
        <f t="shared" si="14"/>
        <v>568.49414172485842</v>
      </c>
      <c r="M35" s="2">
        <v>160</v>
      </c>
      <c r="N35" s="2">
        <v>25600</v>
      </c>
      <c r="O35" s="2">
        <v>0</v>
      </c>
      <c r="P35" s="2">
        <v>1597.8140000000001</v>
      </c>
      <c r="Q35" s="2">
        <v>2553034.1379999998</v>
      </c>
      <c r="R35" s="2">
        <f t="shared" si="15"/>
        <v>24.559403999708593</v>
      </c>
      <c r="S35" s="2">
        <f t="shared" si="16"/>
        <v>1597.2200379418052</v>
      </c>
      <c r="T35" s="2">
        <f t="shared" si="17"/>
        <v>1598.4079620581949</v>
      </c>
      <c r="U35" s="2">
        <v>0</v>
      </c>
      <c r="V35" s="2">
        <v>0</v>
      </c>
      <c r="W35" s="2"/>
      <c r="X35" s="2">
        <v>0</v>
      </c>
    </row>
    <row r="36" spans="1:24">
      <c r="A36" s="2">
        <v>170</v>
      </c>
      <c r="B36" s="2">
        <v>0</v>
      </c>
      <c r="D36" s="2" t="s">
        <v>678</v>
      </c>
      <c r="E36" s="2">
        <v>471.71209691695651</v>
      </c>
      <c r="F36" s="2">
        <v>407.68205895540638</v>
      </c>
      <c r="G36" s="2">
        <v>223331.80735172611</v>
      </c>
      <c r="H36" s="2">
        <f t="shared" si="10"/>
        <v>819.50497393394471</v>
      </c>
      <c r="I36" s="2">
        <f t="shared" si="11"/>
        <v>468.2810584372005</v>
      </c>
      <c r="J36" s="2">
        <f t="shared" si="12"/>
        <v>475.14313539671252</v>
      </c>
      <c r="K36" s="2">
        <f t="shared" si="13"/>
        <v>385.83110504212135</v>
      </c>
      <c r="L36" s="2">
        <f t="shared" si="14"/>
        <v>557.59308879179162</v>
      </c>
      <c r="M36" s="2">
        <v>170</v>
      </c>
      <c r="N36" s="2">
        <v>28900</v>
      </c>
      <c r="O36" s="2">
        <v>0</v>
      </c>
      <c r="P36" s="2">
        <v>1695.2439999999999</v>
      </c>
      <c r="Q36" s="2">
        <v>2874056.2280000001</v>
      </c>
      <c r="R36" s="2">
        <f t="shared" si="15"/>
        <v>204.00846400018781</v>
      </c>
      <c r="S36" s="2">
        <f t="shared" si="16"/>
        <v>1693.5321177658291</v>
      </c>
      <c r="T36" s="2">
        <f t="shared" si="17"/>
        <v>1696.9558822341708</v>
      </c>
      <c r="U36" s="2">
        <v>0</v>
      </c>
      <c r="V36" s="2">
        <v>0</v>
      </c>
      <c r="W36" s="2"/>
      <c r="X36" s="2">
        <v>0</v>
      </c>
    </row>
    <row r="37" spans="1:24">
      <c r="A37" s="2">
        <v>180</v>
      </c>
      <c r="B37" s="2">
        <v>0</v>
      </c>
      <c r="D37" s="2" t="s">
        <v>679</v>
      </c>
      <c r="E37" s="2">
        <v>467.92272889776291</v>
      </c>
      <c r="F37" s="2">
        <v>402.88775979440919</v>
      </c>
      <c r="G37" s="2">
        <v>219793.4167489431</v>
      </c>
      <c r="H37" s="2">
        <f t="shared" si="10"/>
        <v>841.73652981378837</v>
      </c>
      <c r="I37" s="2">
        <f t="shared" si="11"/>
        <v>464.44546317546485</v>
      </c>
      <c r="J37" s="2">
        <f t="shared" si="12"/>
        <v>471.39999462006097</v>
      </c>
      <c r="K37" s="2">
        <f t="shared" si="13"/>
        <v>380.88464086543024</v>
      </c>
      <c r="L37" s="2">
        <f t="shared" si="14"/>
        <v>554.96081693009558</v>
      </c>
      <c r="M37" s="2">
        <v>180</v>
      </c>
      <c r="N37" s="2">
        <v>32400</v>
      </c>
      <c r="O37" s="2">
        <v>0</v>
      </c>
      <c r="P37" s="2">
        <v>1791.01</v>
      </c>
      <c r="Q37" s="2">
        <v>3208088.51</v>
      </c>
      <c r="R37" s="2">
        <f t="shared" si="15"/>
        <v>371.68989999964833</v>
      </c>
      <c r="S37" s="2">
        <f t="shared" si="16"/>
        <v>1788.6993180496843</v>
      </c>
      <c r="T37" s="2">
        <f t="shared" si="17"/>
        <v>1793.3206819503157</v>
      </c>
      <c r="U37" s="2">
        <v>0</v>
      </c>
      <c r="V37" s="2">
        <v>0</v>
      </c>
      <c r="W37" s="2"/>
      <c r="X37" s="2">
        <v>0</v>
      </c>
    </row>
    <row r="38" spans="1:24">
      <c r="A38" s="2">
        <v>190</v>
      </c>
      <c r="B38" s="2">
        <v>0</v>
      </c>
      <c r="D38" s="2" t="s">
        <v>110</v>
      </c>
      <c r="E38" s="2">
        <v>466.8483286643384</v>
      </c>
      <c r="F38" s="2">
        <v>398.45333270290541</v>
      </c>
      <c r="G38" s="2">
        <v>218760.66562163254</v>
      </c>
      <c r="H38" s="2">
        <f t="shared" si="10"/>
        <v>813.30364494639798</v>
      </c>
      <c r="I38" s="2">
        <f t="shared" si="11"/>
        <v>463.43029645282752</v>
      </c>
      <c r="J38" s="2">
        <f t="shared" si="12"/>
        <v>470.26636087584927</v>
      </c>
      <c r="K38" s="2">
        <f t="shared" si="13"/>
        <v>381.29289163946203</v>
      </c>
      <c r="L38" s="2">
        <f t="shared" si="14"/>
        <v>552.40376568921477</v>
      </c>
      <c r="M38" s="2">
        <v>190</v>
      </c>
      <c r="N38" s="2">
        <v>36100</v>
      </c>
      <c r="O38" s="2">
        <v>0</v>
      </c>
      <c r="P38" s="2">
        <v>1883.0239999999999</v>
      </c>
      <c r="Q38" s="2">
        <v>3546921.8280000002</v>
      </c>
      <c r="R38" s="2">
        <f t="shared" si="15"/>
        <v>1142.4434240004048</v>
      </c>
      <c r="S38" s="2">
        <f t="shared" si="16"/>
        <v>1878.9729542958537</v>
      </c>
      <c r="T38" s="2">
        <f t="shared" si="17"/>
        <v>1887.0750457041461</v>
      </c>
      <c r="U38" s="2">
        <v>0</v>
      </c>
      <c r="V38" s="2">
        <v>0</v>
      </c>
      <c r="W38" s="2"/>
      <c r="X38" s="2">
        <v>0</v>
      </c>
    </row>
    <row r="39" spans="1:24">
      <c r="A39" s="2">
        <v>200</v>
      </c>
      <c r="B39" s="2">
        <v>0</v>
      </c>
      <c r="D39" s="2" t="s">
        <v>680</v>
      </c>
      <c r="E39" s="2">
        <v>466.52810554131662</v>
      </c>
      <c r="F39" s="2">
        <v>404.11884112516793</v>
      </c>
      <c r="G39" s="2">
        <v>218506.20526126458</v>
      </c>
      <c r="H39" s="2">
        <f t="shared" si="10"/>
        <v>857.73200129473116</v>
      </c>
      <c r="I39" s="2">
        <f t="shared" si="11"/>
        <v>463.01795616384015</v>
      </c>
      <c r="J39" s="2">
        <f t="shared" si="12"/>
        <v>470.03825491879309</v>
      </c>
      <c r="K39" s="2">
        <f t="shared" si="13"/>
        <v>378.66691950531674</v>
      </c>
      <c r="L39" s="2">
        <f t="shared" si="14"/>
        <v>554.3892915773165</v>
      </c>
      <c r="M39" s="2">
        <v>200</v>
      </c>
      <c r="N39" s="2">
        <v>40000</v>
      </c>
      <c r="O39" s="2">
        <v>0</v>
      </c>
      <c r="P39" s="2">
        <v>1973.788</v>
      </c>
      <c r="Q39" s="2">
        <v>3897534.1359999999</v>
      </c>
      <c r="R39" s="2">
        <f t="shared" si="15"/>
        <v>1695.067055999767</v>
      </c>
      <c r="S39" s="2">
        <f t="shared" si="16"/>
        <v>1968.8534990884564</v>
      </c>
      <c r="T39" s="2">
        <f t="shared" si="17"/>
        <v>1978.7225009115436</v>
      </c>
      <c r="U39" s="2">
        <v>0</v>
      </c>
      <c r="V39" s="2">
        <v>0</v>
      </c>
      <c r="W39" s="2"/>
      <c r="X39" s="2">
        <v>0</v>
      </c>
    </row>
    <row r="40" spans="1:24">
      <c r="A40" s="2">
        <v>210</v>
      </c>
      <c r="B40" s="2">
        <v>0</v>
      </c>
      <c r="D40" s="2" t="s">
        <v>681</v>
      </c>
      <c r="E40" s="2">
        <v>466.47129819454528</v>
      </c>
      <c r="F40" s="2">
        <v>401.99090301025524</v>
      </c>
      <c r="G40" s="2">
        <v>218780.8989287295</v>
      </c>
      <c r="H40" s="2">
        <f t="shared" si="10"/>
        <v>1185.4268894251145</v>
      </c>
      <c r="I40" s="2">
        <f t="shared" si="11"/>
        <v>462.34474755494153</v>
      </c>
      <c r="J40" s="2">
        <f t="shared" si="12"/>
        <v>470.59784883414903</v>
      </c>
      <c r="K40" s="2">
        <f t="shared" si="13"/>
        <v>363.18121152198012</v>
      </c>
      <c r="L40" s="2">
        <f t="shared" si="14"/>
        <v>569.76138486711045</v>
      </c>
      <c r="M40" s="2">
        <v>210</v>
      </c>
      <c r="N40" s="2">
        <v>44100</v>
      </c>
      <c r="O40" s="2">
        <v>0</v>
      </c>
      <c r="P40" s="2">
        <v>2064.0340000000001</v>
      </c>
      <c r="Q40" s="2">
        <v>4263083.8260000004</v>
      </c>
      <c r="R40" s="2">
        <f t="shared" si="15"/>
        <v>2847.4728439999744</v>
      </c>
      <c r="S40" s="2">
        <f t="shared" si="16"/>
        <v>2057.6384251306476</v>
      </c>
      <c r="T40" s="2">
        <f t="shared" si="17"/>
        <v>2070.4295748693526</v>
      </c>
      <c r="U40" s="2">
        <v>0</v>
      </c>
      <c r="V40" s="2">
        <v>0</v>
      </c>
      <c r="W40" s="2"/>
      <c r="X40" s="2">
        <v>0</v>
      </c>
    </row>
    <row r="41" spans="1:24">
      <c r="A41" s="2">
        <v>220</v>
      </c>
      <c r="B41" s="2">
        <v>0</v>
      </c>
      <c r="D41" s="2" t="s">
        <v>682</v>
      </c>
      <c r="E41" s="2">
        <v>465.643673947178</v>
      </c>
      <c r="F41" s="2">
        <v>406.13216349188798</v>
      </c>
      <c r="G41" s="2">
        <v>217790.85356558624</v>
      </c>
      <c r="H41" s="2">
        <f t="shared" si="10"/>
        <v>966.82247856041067</v>
      </c>
      <c r="I41" s="2">
        <f t="shared" si="11"/>
        <v>461.91698486167269</v>
      </c>
      <c r="J41" s="2">
        <f t="shared" si="12"/>
        <v>469.37036303268331</v>
      </c>
      <c r="K41" s="2">
        <f t="shared" si="13"/>
        <v>372.36236656438189</v>
      </c>
      <c r="L41" s="2">
        <f t="shared" si="14"/>
        <v>558.92498132997412</v>
      </c>
      <c r="M41" s="2">
        <v>220</v>
      </c>
      <c r="N41" s="2">
        <v>48400</v>
      </c>
      <c r="O41" s="2">
        <v>0</v>
      </c>
      <c r="P41" s="2">
        <v>2141.6080000000002</v>
      </c>
      <c r="Q41" s="2">
        <v>4591723.5199999996</v>
      </c>
      <c r="R41" s="2">
        <f t="shared" si="15"/>
        <v>5238.6943359989673</v>
      </c>
      <c r="S41" s="2">
        <f t="shared" si="16"/>
        <v>2132.9331630333618</v>
      </c>
      <c r="T41" s="2">
        <f t="shared" si="17"/>
        <v>2150.2828369666386</v>
      </c>
      <c r="U41" s="2">
        <v>0</v>
      </c>
      <c r="V41" s="2">
        <v>0</v>
      </c>
      <c r="W41" s="2"/>
      <c r="X41" s="2">
        <v>0</v>
      </c>
    </row>
    <row r="42" spans="1:24">
      <c r="A42" s="2">
        <v>230</v>
      </c>
      <c r="B42" s="2">
        <v>0</v>
      </c>
      <c r="D42" s="2" t="s">
        <v>683</v>
      </c>
      <c r="E42" s="2">
        <v>461.44733333701566</v>
      </c>
      <c r="F42" s="2">
        <v>393.62432853543032</v>
      </c>
      <c r="G42" s="2">
        <v>213817.45819490729</v>
      </c>
      <c r="H42" s="2">
        <f t="shared" si="10"/>
        <v>883.81675106444163</v>
      </c>
      <c r="I42" s="2">
        <f t="shared" si="11"/>
        <v>457.88420958591041</v>
      </c>
      <c r="J42" s="2">
        <f t="shared" si="12"/>
        <v>465.01045708812092</v>
      </c>
      <c r="K42" s="2">
        <f t="shared" si="13"/>
        <v>372.2601663252758</v>
      </c>
      <c r="L42" s="2">
        <f t="shared" si="14"/>
        <v>550.63450034875552</v>
      </c>
      <c r="M42" s="2">
        <v>230</v>
      </c>
      <c r="N42" s="2">
        <v>52900</v>
      </c>
      <c r="O42" s="2">
        <v>0</v>
      </c>
      <c r="P42" s="2">
        <v>2204.1680000000001</v>
      </c>
      <c r="Q42" s="2">
        <v>4870508.0559999999</v>
      </c>
      <c r="R42" s="2">
        <f t="shared" si="15"/>
        <v>12151.483775999397</v>
      </c>
      <c r="S42" s="2">
        <f t="shared" si="16"/>
        <v>2190.9561252599992</v>
      </c>
      <c r="T42" s="2">
        <f t="shared" si="17"/>
        <v>2217.379874740001</v>
      </c>
      <c r="U42" s="2">
        <v>0</v>
      </c>
      <c r="V42" s="2">
        <v>0</v>
      </c>
      <c r="W42" s="2"/>
      <c r="X42" s="2">
        <v>0</v>
      </c>
    </row>
    <row r="43" spans="1:24">
      <c r="A43" s="2">
        <v>240</v>
      </c>
      <c r="B43" s="2">
        <v>0</v>
      </c>
      <c r="D43" s="2" t="s">
        <v>684</v>
      </c>
      <c r="E43" s="2">
        <v>464.82433335631805</v>
      </c>
      <c r="F43" s="2">
        <v>387.86201042757347</v>
      </c>
      <c r="G43" s="2">
        <v>217026.52355961149</v>
      </c>
      <c r="H43" s="2">
        <f t="shared" si="10"/>
        <v>964.86267946599401</v>
      </c>
      <c r="I43" s="2">
        <f t="shared" si="11"/>
        <v>461.10142328246548</v>
      </c>
      <c r="J43" s="2">
        <f t="shared" si="12"/>
        <v>468.54724343017062</v>
      </c>
      <c r="K43" s="2">
        <f t="shared" si="13"/>
        <v>371.63761694676776</v>
      </c>
      <c r="L43" s="2">
        <f t="shared" si="14"/>
        <v>558.01104976586828</v>
      </c>
      <c r="M43" s="2">
        <v>240</v>
      </c>
      <c r="N43" s="2">
        <v>57600</v>
      </c>
      <c r="O43" s="2">
        <v>0</v>
      </c>
      <c r="P43" s="2">
        <v>2278.16</v>
      </c>
      <c r="Q43" s="2">
        <v>5205178.5839999998</v>
      </c>
      <c r="R43" s="2">
        <f t="shared" si="15"/>
        <v>15165.598400000483</v>
      </c>
      <c r="S43" s="2">
        <f t="shared" si="16"/>
        <v>2263.4002307641235</v>
      </c>
      <c r="T43" s="2">
        <f t="shared" si="17"/>
        <v>2292.9197692358762</v>
      </c>
      <c r="U43" s="2">
        <v>0</v>
      </c>
      <c r="V43" s="2">
        <v>0</v>
      </c>
      <c r="W43" s="2"/>
      <c r="X43" s="2">
        <v>0</v>
      </c>
    </row>
    <row r="44" spans="1:24">
      <c r="A44" s="2">
        <v>250</v>
      </c>
      <c r="B44" s="2">
        <v>0</v>
      </c>
      <c r="D44" s="2" t="s">
        <v>235</v>
      </c>
      <c r="E44" s="2">
        <v>464.22388185734616</v>
      </c>
      <c r="F44" s="2">
        <v>390.0512214781711</v>
      </c>
      <c r="G44" s="2">
        <v>216521.76711875299</v>
      </c>
      <c r="H44" s="2">
        <f t="shared" si="10"/>
        <v>1017.9546320497175</v>
      </c>
      <c r="I44" s="2">
        <f t="shared" si="11"/>
        <v>460.39991602349409</v>
      </c>
      <c r="J44" s="2">
        <f t="shared" si="12"/>
        <v>468.04784769119823</v>
      </c>
      <c r="K44" s="2">
        <f t="shared" si="13"/>
        <v>368.5076779603703</v>
      </c>
      <c r="L44" s="2">
        <f t="shared" si="14"/>
        <v>559.94008575432201</v>
      </c>
      <c r="M44" s="2">
        <v>250</v>
      </c>
      <c r="N44" s="2">
        <v>62500</v>
      </c>
      <c r="O44" s="2">
        <v>0</v>
      </c>
      <c r="P44" s="2">
        <v>2335.4</v>
      </c>
      <c r="Q44" s="2">
        <v>5477477.1600000001</v>
      </c>
      <c r="R44" s="2">
        <f t="shared" si="15"/>
        <v>23384</v>
      </c>
      <c r="S44" s="2">
        <f t="shared" si="16"/>
        <v>2317.0722482775436</v>
      </c>
      <c r="T44" s="2">
        <f t="shared" si="17"/>
        <v>2353.7277517224566</v>
      </c>
      <c r="U44" s="2">
        <v>0</v>
      </c>
      <c r="V44" s="2">
        <v>0</v>
      </c>
      <c r="W44" s="2"/>
      <c r="X44" s="2">
        <v>0</v>
      </c>
    </row>
    <row r="45" spans="1:24">
      <c r="A45" s="2">
        <v>260</v>
      </c>
      <c r="B45" s="2">
        <v>0</v>
      </c>
      <c r="D45" s="2" t="s">
        <v>685</v>
      </c>
      <c r="E45" s="2">
        <v>462.68969909328007</v>
      </c>
      <c r="F45" s="2">
        <v>392.25742728155012</v>
      </c>
      <c r="G45" s="2">
        <v>215119.51810595518</v>
      </c>
      <c r="H45" s="2">
        <f t="shared" si="10"/>
        <v>1037.7604589251278</v>
      </c>
      <c r="I45" s="2">
        <f t="shared" si="11"/>
        <v>458.82871198628686</v>
      </c>
      <c r="J45" s="2">
        <f t="shared" si="12"/>
        <v>466.55068620027328</v>
      </c>
      <c r="K45" s="2">
        <f t="shared" si="13"/>
        <v>366.04683008409683</v>
      </c>
      <c r="L45" s="2">
        <f t="shared" si="14"/>
        <v>559.33256810246326</v>
      </c>
      <c r="M45" s="2">
        <v>260</v>
      </c>
      <c r="N45" s="2">
        <v>67600</v>
      </c>
      <c r="O45" s="2">
        <v>0</v>
      </c>
      <c r="P45" s="2">
        <v>2374.83</v>
      </c>
      <c r="Q45" s="2">
        <v>5676965.8260000004</v>
      </c>
      <c r="R45" s="2">
        <f t="shared" si="15"/>
        <v>37148.297100001015</v>
      </c>
      <c r="S45" s="2">
        <f t="shared" si="16"/>
        <v>2351.7296134624958</v>
      </c>
      <c r="T45" s="2">
        <f t="shared" si="17"/>
        <v>2397.9303865375041</v>
      </c>
      <c r="U45" s="2">
        <v>0</v>
      </c>
      <c r="V45" s="2">
        <v>0</v>
      </c>
      <c r="W45" s="2"/>
      <c r="X45" s="2">
        <v>0</v>
      </c>
    </row>
    <row r="46" spans="1:24">
      <c r="A46" s="2">
        <v>270</v>
      </c>
      <c r="B46" s="2">
        <v>0</v>
      </c>
      <c r="D46" s="2" t="s">
        <v>94</v>
      </c>
      <c r="E46" s="2">
        <v>462.00824618424718</v>
      </c>
      <c r="F46" s="2">
        <v>395.3155618811748</v>
      </c>
      <c r="G46" s="2">
        <v>214341.98346726218</v>
      </c>
      <c r="H46" s="2">
        <f t="shared" si="10"/>
        <v>890.36392501823138</v>
      </c>
      <c r="I46" s="2">
        <f t="shared" si="11"/>
        <v>458.43194925724265</v>
      </c>
      <c r="J46" s="2">
        <f t="shared" si="12"/>
        <v>465.58454311125172</v>
      </c>
      <c r="K46" s="2">
        <f t="shared" si="13"/>
        <v>372.49134652187013</v>
      </c>
      <c r="L46" s="2">
        <f t="shared" si="14"/>
        <v>551.52514584662424</v>
      </c>
      <c r="M46" s="2">
        <v>270</v>
      </c>
      <c r="N46" s="2">
        <v>72900</v>
      </c>
      <c r="O46" s="2">
        <v>0</v>
      </c>
      <c r="P46" s="2">
        <v>2416.8719999999998</v>
      </c>
      <c r="Q46" s="2">
        <v>5886897.3279999997</v>
      </c>
      <c r="R46" s="2">
        <f t="shared" si="15"/>
        <v>45627.063616000116</v>
      </c>
      <c r="S46" s="2">
        <f t="shared" si="16"/>
        <v>2391.2707569944127</v>
      </c>
      <c r="T46" s="2">
        <f t="shared" si="17"/>
        <v>2442.4732430055869</v>
      </c>
      <c r="U46" s="2">
        <v>0</v>
      </c>
      <c r="V46" s="2">
        <v>0</v>
      </c>
      <c r="W46" s="2"/>
      <c r="X46" s="2">
        <v>0</v>
      </c>
    </row>
    <row r="47" spans="1:24">
      <c r="A47" s="2">
        <v>280</v>
      </c>
      <c r="B47" s="2">
        <v>0</v>
      </c>
      <c r="D47" s="2" t="s">
        <v>219</v>
      </c>
      <c r="E47" s="2">
        <v>460.46807713396214</v>
      </c>
      <c r="F47" s="2">
        <v>406.49888145327316</v>
      </c>
      <c r="G47" s="2">
        <v>212831.02696506935</v>
      </c>
      <c r="H47" s="2">
        <f t="shared" si="10"/>
        <v>800.17690562084317</v>
      </c>
      <c r="I47" s="2">
        <f t="shared" si="11"/>
        <v>457.07774068843605</v>
      </c>
      <c r="J47" s="2">
        <f t="shared" si="12"/>
        <v>463.85841357948823</v>
      </c>
      <c r="K47" s="2">
        <f t="shared" si="13"/>
        <v>375.60588207286565</v>
      </c>
      <c r="L47" s="2">
        <f t="shared" si="14"/>
        <v>545.33027219505857</v>
      </c>
      <c r="M47" s="2">
        <v>280</v>
      </c>
      <c r="N47" s="2">
        <v>78400</v>
      </c>
      <c r="O47" s="2">
        <v>0</v>
      </c>
      <c r="P47" s="2">
        <v>2457.46</v>
      </c>
      <c r="Q47" s="2">
        <v>6089976.1799999997</v>
      </c>
      <c r="R47" s="2">
        <f t="shared" si="15"/>
        <v>50866.528399999253</v>
      </c>
      <c r="S47" s="2">
        <f t="shared" si="16"/>
        <v>2430.4287679311446</v>
      </c>
      <c r="T47" s="2">
        <f t="shared" si="17"/>
        <v>2484.4912320688554</v>
      </c>
      <c r="U47" s="2">
        <v>0</v>
      </c>
      <c r="V47" s="2">
        <v>0</v>
      </c>
      <c r="W47" s="2"/>
      <c r="X47" s="2">
        <v>0</v>
      </c>
    </row>
    <row r="48" spans="1:24">
      <c r="A48" s="2">
        <v>290</v>
      </c>
      <c r="B48" s="2">
        <v>0</v>
      </c>
      <c r="D48" s="2" t="s">
        <v>686</v>
      </c>
      <c r="E48" s="2">
        <v>462.15574818777662</v>
      </c>
      <c r="F48" s="2">
        <v>396.19253010770564</v>
      </c>
      <c r="G48" s="2">
        <v>214451.42211632332</v>
      </c>
      <c r="H48" s="2">
        <f t="shared" si="10"/>
        <v>863.48653331972309</v>
      </c>
      <c r="I48" s="2">
        <f t="shared" si="11"/>
        <v>458.63384368114515</v>
      </c>
      <c r="J48" s="2">
        <f t="shared" si="12"/>
        <v>465.6776526944081</v>
      </c>
      <c r="K48" s="2">
        <f t="shared" si="13"/>
        <v>374.00032407855059</v>
      </c>
      <c r="L48" s="2">
        <f t="shared" si="14"/>
        <v>550.3111722970026</v>
      </c>
      <c r="M48" s="2">
        <v>290</v>
      </c>
      <c r="N48" s="2">
        <v>84100</v>
      </c>
      <c r="O48" s="2">
        <v>0</v>
      </c>
      <c r="P48" s="2">
        <v>2471.02</v>
      </c>
      <c r="Q48" s="2">
        <v>6171013.352</v>
      </c>
      <c r="R48" s="2">
        <f t="shared" si="15"/>
        <v>65073.511599999852</v>
      </c>
      <c r="S48" s="2">
        <f t="shared" si="16"/>
        <v>2440.446024474536</v>
      </c>
      <c r="T48" s="2">
        <f t="shared" si="17"/>
        <v>2501.593975525464</v>
      </c>
      <c r="U48" s="2">
        <v>0</v>
      </c>
      <c r="V48" s="2">
        <v>0</v>
      </c>
      <c r="W48" s="2"/>
      <c r="X48" s="2">
        <v>0</v>
      </c>
    </row>
    <row r="49" spans="1:26">
      <c r="A49" s="2">
        <v>300</v>
      </c>
      <c r="B49" s="2">
        <v>0</v>
      </c>
      <c r="D49" s="2" t="s">
        <v>687</v>
      </c>
      <c r="E49" s="2">
        <v>460.50848921184098</v>
      </c>
      <c r="F49" s="2">
        <v>401.43218084189016</v>
      </c>
      <c r="G49" s="2">
        <v>212995.22560214752</v>
      </c>
      <c r="H49" s="2">
        <f t="shared" si="10"/>
        <v>927.15696597527131</v>
      </c>
      <c r="I49" s="2">
        <f t="shared" si="11"/>
        <v>456.85904755799288</v>
      </c>
      <c r="J49" s="2">
        <f t="shared" si="12"/>
        <v>464.15793086568908</v>
      </c>
      <c r="K49" s="2">
        <f t="shared" si="13"/>
        <v>369.16073229478559</v>
      </c>
      <c r="L49" s="2">
        <f t="shared" si="14"/>
        <v>551.85624612889637</v>
      </c>
      <c r="M49" s="2">
        <v>300</v>
      </c>
      <c r="N49" s="2">
        <v>90000</v>
      </c>
      <c r="O49" s="2">
        <v>0</v>
      </c>
      <c r="P49" s="2">
        <v>2485.7640000000001</v>
      </c>
      <c r="Q49" s="2">
        <v>6247627.0640000002</v>
      </c>
      <c r="R49" s="2">
        <f t="shared" si="15"/>
        <v>68604.400303999893</v>
      </c>
      <c r="S49" s="2">
        <f t="shared" si="16"/>
        <v>2454.3715090270475</v>
      </c>
      <c r="T49" s="2">
        <f t="shared" si="17"/>
        <v>2517.1564909729527</v>
      </c>
      <c r="U49" s="2">
        <v>0</v>
      </c>
      <c r="V49" s="2">
        <v>0</v>
      </c>
      <c r="W49" s="2"/>
      <c r="X49" s="2">
        <v>0</v>
      </c>
    </row>
    <row r="50" spans="1:26">
      <c r="A50" s="2">
        <v>310</v>
      </c>
      <c r="B50" s="2">
        <v>0</v>
      </c>
      <c r="D50" s="2" t="s">
        <v>688</v>
      </c>
      <c r="E50" s="2">
        <v>463.56842551516434</v>
      </c>
      <c r="F50" s="2">
        <v>397.84458503709783</v>
      </c>
      <c r="G50" s="2">
        <v>215826.67670339503</v>
      </c>
      <c r="H50" s="2">
        <f t="shared" si="10"/>
        <v>930.99156878655776</v>
      </c>
      <c r="I50" s="2">
        <f t="shared" si="11"/>
        <v>459.91144483606507</v>
      </c>
      <c r="J50" s="2">
        <f t="shared" si="12"/>
        <v>467.2254061942636</v>
      </c>
      <c r="K50" s="2">
        <f t="shared" si="13"/>
        <v>372.03196218453843</v>
      </c>
      <c r="L50" s="2">
        <f t="shared" si="14"/>
        <v>555.10488884579024</v>
      </c>
      <c r="M50" s="2">
        <v>310</v>
      </c>
      <c r="N50" s="2">
        <v>96100</v>
      </c>
      <c r="O50" s="2">
        <v>0</v>
      </c>
      <c r="P50" s="2">
        <v>2515.7739999999999</v>
      </c>
      <c r="Q50" s="2">
        <v>6414450.7259999998</v>
      </c>
      <c r="R50" s="2">
        <f t="shared" si="15"/>
        <v>85331.90692400001</v>
      </c>
      <c r="S50" s="2">
        <f t="shared" si="16"/>
        <v>2480.7629192314507</v>
      </c>
      <c r="T50" s="2">
        <f t="shared" si="17"/>
        <v>2550.7850807685491</v>
      </c>
      <c r="U50" s="2">
        <v>0</v>
      </c>
      <c r="V50" s="2">
        <v>0</v>
      </c>
      <c r="W50" s="2"/>
      <c r="X50" s="2">
        <v>0</v>
      </c>
    </row>
    <row r="51" spans="1:26">
      <c r="A51" s="2">
        <v>320</v>
      </c>
      <c r="B51" s="2">
        <v>0</v>
      </c>
      <c r="D51" s="2" t="s">
        <v>689</v>
      </c>
      <c r="E51" s="2">
        <v>461.48318272843073</v>
      </c>
      <c r="F51" s="2">
        <v>407.52135540813629</v>
      </c>
      <c r="G51" s="2">
        <v>213915.42379463051</v>
      </c>
      <c r="H51" s="2">
        <f t="shared" si="10"/>
        <v>948.69585346832173</v>
      </c>
      <c r="I51" s="2">
        <f t="shared" si="11"/>
        <v>457.79159415494348</v>
      </c>
      <c r="J51" s="2">
        <f t="shared" si="12"/>
        <v>465.17477130191799</v>
      </c>
      <c r="K51" s="2">
        <f t="shared" si="13"/>
        <v>369.08046263202397</v>
      </c>
      <c r="L51" s="2">
        <f t="shared" si="14"/>
        <v>553.88590282483756</v>
      </c>
      <c r="M51" s="2">
        <v>320</v>
      </c>
      <c r="N51" s="2">
        <v>102400</v>
      </c>
      <c r="O51" s="2">
        <v>0</v>
      </c>
      <c r="P51" s="2">
        <v>2522.09</v>
      </c>
      <c r="Q51" s="2">
        <v>6456511.2779999999</v>
      </c>
      <c r="R51" s="2">
        <f t="shared" si="15"/>
        <v>95573.309899998829</v>
      </c>
      <c r="S51" s="2">
        <f t="shared" si="16"/>
        <v>2485.0374497227049</v>
      </c>
      <c r="T51" s="2">
        <f t="shared" si="17"/>
        <v>2559.1425502772954</v>
      </c>
      <c r="U51" s="2">
        <v>0</v>
      </c>
      <c r="V51" s="2">
        <v>0</v>
      </c>
      <c r="W51" s="2"/>
      <c r="X51" s="2">
        <v>0</v>
      </c>
    </row>
    <row r="52" spans="1:26">
      <c r="A52" s="2">
        <v>330</v>
      </c>
      <c r="B52" s="2">
        <v>0</v>
      </c>
      <c r="D52" s="2" t="s">
        <v>690</v>
      </c>
      <c r="E52" s="2">
        <v>460.29324915548352</v>
      </c>
      <c r="F52" s="2">
        <v>378.76054493192754</v>
      </c>
      <c r="G52" s="2">
        <v>212769.34653873742</v>
      </c>
      <c r="H52" s="2">
        <f t="shared" si="10"/>
        <v>899.47132062539458</v>
      </c>
      <c r="I52" s="2">
        <f t="shared" si="11"/>
        <v>456.69870806842948</v>
      </c>
      <c r="J52" s="2">
        <f t="shared" si="12"/>
        <v>463.88779024253756</v>
      </c>
      <c r="K52" s="2">
        <f t="shared" si="13"/>
        <v>370.31968700732494</v>
      </c>
      <c r="L52" s="2">
        <f t="shared" si="14"/>
        <v>550.26681130364204</v>
      </c>
      <c r="M52" s="2">
        <v>330</v>
      </c>
      <c r="N52" s="2">
        <v>108900</v>
      </c>
      <c r="O52" s="2">
        <v>0</v>
      </c>
      <c r="P52" s="2">
        <v>2534.2539999999999</v>
      </c>
      <c r="Q52" s="2">
        <v>6515791.2340000002</v>
      </c>
      <c r="R52" s="2">
        <f t="shared" si="15"/>
        <v>93347.897484000772</v>
      </c>
      <c r="S52" s="2">
        <f t="shared" si="16"/>
        <v>2497.6353725301155</v>
      </c>
      <c r="T52" s="2">
        <f t="shared" si="17"/>
        <v>2570.8726274698843</v>
      </c>
      <c r="U52" s="2">
        <v>0</v>
      </c>
      <c r="V52" s="2">
        <v>0</v>
      </c>
      <c r="W52" s="2"/>
      <c r="X52" s="2">
        <v>0</v>
      </c>
    </row>
    <row r="53" spans="1:26">
      <c r="A53" s="2">
        <v>340</v>
      </c>
      <c r="B53" s="2">
        <v>0</v>
      </c>
      <c r="D53" s="2" t="s">
        <v>691</v>
      </c>
      <c r="E53" s="2">
        <v>458.92085339397215</v>
      </c>
      <c r="F53" s="2">
        <v>394.58623838389951</v>
      </c>
      <c r="G53" s="2">
        <v>211393.87192181661</v>
      </c>
      <c r="H53" s="2">
        <f t="shared" si="10"/>
        <v>785.52224196493626</v>
      </c>
      <c r="I53" s="2">
        <f t="shared" si="11"/>
        <v>455.56170619544423</v>
      </c>
      <c r="J53" s="2">
        <f t="shared" si="12"/>
        <v>462.28000059250007</v>
      </c>
      <c r="K53" s="2">
        <f t="shared" si="13"/>
        <v>374.83934426334088</v>
      </c>
      <c r="L53" s="2">
        <f t="shared" si="14"/>
        <v>543.00236252460343</v>
      </c>
      <c r="M53" s="2">
        <v>340</v>
      </c>
      <c r="N53" s="2">
        <v>115600</v>
      </c>
      <c r="O53" s="2">
        <v>0</v>
      </c>
      <c r="P53" s="2">
        <v>2558.886</v>
      </c>
      <c r="Q53" s="2">
        <v>6653309.7860000003</v>
      </c>
      <c r="R53" s="2">
        <f t="shared" si="15"/>
        <v>105412.22500400059</v>
      </c>
      <c r="S53" s="2">
        <f t="shared" si="16"/>
        <v>2519.9729491078187</v>
      </c>
      <c r="T53" s="2">
        <f t="shared" si="17"/>
        <v>2597.7990508921812</v>
      </c>
      <c r="U53" s="2">
        <v>0</v>
      </c>
      <c r="V53" s="2">
        <v>0</v>
      </c>
      <c r="W53" s="2"/>
      <c r="X53" s="2">
        <v>0</v>
      </c>
    </row>
    <row r="54" spans="1:26">
      <c r="A54" s="2">
        <v>350</v>
      </c>
      <c r="B54" s="2">
        <v>0</v>
      </c>
      <c r="D54" s="2" t="s">
        <v>692</v>
      </c>
      <c r="E54" s="2">
        <v>459.71404779245836</v>
      </c>
      <c r="F54" s="2">
        <v>401.72338816699863</v>
      </c>
      <c r="G54" s="2">
        <v>212204.34244715041</v>
      </c>
      <c r="H54" s="2">
        <f t="shared" si="10"/>
        <v>867.33670942371828</v>
      </c>
      <c r="I54" s="2">
        <f t="shared" si="11"/>
        <v>456.18430015791989</v>
      </c>
      <c r="J54" s="2">
        <f t="shared" si="12"/>
        <v>463.24379542699683</v>
      </c>
      <c r="K54" s="2">
        <f t="shared" si="13"/>
        <v>371.36230539417022</v>
      </c>
      <c r="L54" s="2">
        <f t="shared" si="14"/>
        <v>548.0657901907465</v>
      </c>
      <c r="M54" s="2">
        <v>350</v>
      </c>
      <c r="N54" s="2">
        <v>122500</v>
      </c>
      <c r="O54" s="2">
        <v>0</v>
      </c>
      <c r="P54" s="2">
        <v>2538.13</v>
      </c>
      <c r="Q54" s="2">
        <v>6552724.7819999997</v>
      </c>
      <c r="R54" s="2">
        <f t="shared" si="15"/>
        <v>110620.88509999868</v>
      </c>
      <c r="S54" s="2">
        <f t="shared" si="16"/>
        <v>2498.2671489945283</v>
      </c>
      <c r="T54" s="2">
        <f t="shared" si="17"/>
        <v>2577.9928510054719</v>
      </c>
      <c r="U54" s="2">
        <v>0</v>
      </c>
      <c r="V54" s="2">
        <v>0</v>
      </c>
      <c r="W54" s="2"/>
      <c r="X54" s="2">
        <v>0</v>
      </c>
    </row>
    <row r="55" spans="1:26">
      <c r="A55" s="2">
        <v>360</v>
      </c>
      <c r="B55" s="2">
        <v>0</v>
      </c>
      <c r="D55" s="2" t="s">
        <v>693</v>
      </c>
      <c r="E55" s="2">
        <v>458.89446165195818</v>
      </c>
      <c r="F55" s="2">
        <v>399.81024351640627</v>
      </c>
      <c r="G55" s="2">
        <v>211453.52014339078</v>
      </c>
      <c r="H55" s="2">
        <f t="shared" si="10"/>
        <v>869.39320855026017</v>
      </c>
      <c r="I55" s="2">
        <f t="shared" si="11"/>
        <v>455.36053189003837</v>
      </c>
      <c r="J55" s="2">
        <f t="shared" si="12"/>
        <v>462.42839141387799</v>
      </c>
      <c r="K55" s="2">
        <f t="shared" si="13"/>
        <v>370.43803804715526</v>
      </c>
      <c r="L55" s="2">
        <f t="shared" si="14"/>
        <v>547.3508852567611</v>
      </c>
      <c r="M55" s="2">
        <v>360</v>
      </c>
      <c r="N55" s="2">
        <v>129600</v>
      </c>
      <c r="O55" s="2">
        <v>0</v>
      </c>
      <c r="P55" s="2">
        <v>2552.3420000000001</v>
      </c>
      <c r="Q55" s="2">
        <v>6624728.6780000003</v>
      </c>
      <c r="R55" s="2">
        <f t="shared" si="15"/>
        <v>110278.99303600006</v>
      </c>
      <c r="S55" s="2">
        <f t="shared" si="16"/>
        <v>2512.5407980186083</v>
      </c>
      <c r="T55" s="2">
        <f t="shared" si="17"/>
        <v>2592.1432019813919</v>
      </c>
      <c r="U55" s="2">
        <v>0</v>
      </c>
      <c r="V55" s="2">
        <v>0</v>
      </c>
      <c r="W55" s="2"/>
      <c r="X55" s="2">
        <v>0</v>
      </c>
    </row>
    <row r="56" spans="1:26">
      <c r="A56" s="2">
        <v>370</v>
      </c>
      <c r="B56" s="2">
        <v>0</v>
      </c>
      <c r="D56" s="2" t="s">
        <v>694</v>
      </c>
      <c r="E56" s="2">
        <v>461.36391560041517</v>
      </c>
      <c r="F56" s="2">
        <v>401.77056192846516</v>
      </c>
      <c r="G56" s="2">
        <v>213574.57583553487</v>
      </c>
      <c r="H56" s="2">
        <f t="shared" si="10"/>
        <v>717.91321738786064</v>
      </c>
      <c r="I56" s="2">
        <f t="shared" si="11"/>
        <v>458.15257946336362</v>
      </c>
      <c r="J56" s="2">
        <f t="shared" si="12"/>
        <v>464.57525173746671</v>
      </c>
      <c r="K56" s="2">
        <f t="shared" si="13"/>
        <v>380.98220775285358</v>
      </c>
      <c r="L56" s="2">
        <f t="shared" si="14"/>
        <v>541.74562344797675</v>
      </c>
      <c r="M56" s="2">
        <v>370</v>
      </c>
      <c r="N56" s="2">
        <v>136900</v>
      </c>
      <c r="O56" s="2">
        <v>0</v>
      </c>
      <c r="P56" s="2">
        <v>2530.9059999999999</v>
      </c>
      <c r="Q56" s="2">
        <v>6519204.102</v>
      </c>
      <c r="R56" s="2">
        <f t="shared" si="15"/>
        <v>113718.92116400041</v>
      </c>
      <c r="S56" s="2">
        <f t="shared" si="16"/>
        <v>2490.4888061496517</v>
      </c>
      <c r="T56" s="2">
        <f t="shared" si="17"/>
        <v>2571.3231938503482</v>
      </c>
      <c r="U56" s="2">
        <v>0</v>
      </c>
      <c r="V56" s="2">
        <v>0</v>
      </c>
      <c r="W56" s="2"/>
      <c r="X56" s="2">
        <v>0</v>
      </c>
    </row>
    <row r="57" spans="1:26">
      <c r="A57" s="2">
        <v>380</v>
      </c>
      <c r="B57" s="2">
        <v>0</v>
      </c>
      <c r="D57" s="2" t="s">
        <v>695</v>
      </c>
      <c r="E57" s="2">
        <v>460.99472909354614</v>
      </c>
      <c r="F57" s="2">
        <v>403.54824558866193</v>
      </c>
      <c r="G57" s="2">
        <v>213269.30131281246</v>
      </c>
      <c r="H57" s="2">
        <f t="shared" si="10"/>
        <v>753.16106078046141</v>
      </c>
      <c r="I57" s="2">
        <f t="shared" si="11"/>
        <v>457.70550304386529</v>
      </c>
      <c r="J57" s="2">
        <f t="shared" si="12"/>
        <v>464.28395514322699</v>
      </c>
      <c r="K57" s="2">
        <f t="shared" si="13"/>
        <v>378.66338908851435</v>
      </c>
      <c r="L57" s="2">
        <f t="shared" si="14"/>
        <v>543.32606909857793</v>
      </c>
      <c r="M57" s="2">
        <v>380</v>
      </c>
      <c r="N57" s="2">
        <v>144400</v>
      </c>
      <c r="O57" s="2">
        <v>0</v>
      </c>
      <c r="P57" s="2">
        <v>2553.3939999999998</v>
      </c>
      <c r="Q57" s="2">
        <v>6619760.4340000004</v>
      </c>
      <c r="R57" s="2">
        <f t="shared" si="15"/>
        <v>99939.514764001593</v>
      </c>
      <c r="S57" s="2">
        <f t="shared" si="16"/>
        <v>2515.5045404936682</v>
      </c>
      <c r="T57" s="2">
        <f t="shared" si="17"/>
        <v>2591.2834595063314</v>
      </c>
      <c r="U57" s="2">
        <v>0</v>
      </c>
      <c r="V57" s="2">
        <v>0</v>
      </c>
      <c r="W57" s="2"/>
      <c r="X57" s="2">
        <v>0</v>
      </c>
    </row>
    <row r="58" spans="1:26">
      <c r="A58" s="2">
        <v>390</v>
      </c>
      <c r="B58" s="2">
        <v>0</v>
      </c>
      <c r="D58" s="2" t="s">
        <v>696</v>
      </c>
      <c r="E58" s="2">
        <v>458.88394291741673</v>
      </c>
      <c r="F58" s="2">
        <v>399.38712694312977</v>
      </c>
      <c r="G58" s="2">
        <v>211363.20164588804</v>
      </c>
      <c r="H58" s="2">
        <f t="shared" si="10"/>
        <v>788.72857845306862</v>
      </c>
      <c r="I58" s="2">
        <f t="shared" si="11"/>
        <v>455.51794703450742</v>
      </c>
      <c r="J58" s="2">
        <f t="shared" si="12"/>
        <v>462.24993880032605</v>
      </c>
      <c r="K58" s="2">
        <f t="shared" si="13"/>
        <v>374.63100702745726</v>
      </c>
      <c r="L58" s="2">
        <f t="shared" si="14"/>
        <v>543.13687880737621</v>
      </c>
      <c r="M58" s="2">
        <v>390</v>
      </c>
      <c r="N58" s="2">
        <v>152100</v>
      </c>
      <c r="O58" s="2">
        <v>0</v>
      </c>
      <c r="P58" s="2">
        <v>2537.8580000000002</v>
      </c>
      <c r="Q58" s="2">
        <v>6550416.318</v>
      </c>
      <c r="R58" s="2">
        <f t="shared" si="15"/>
        <v>109693.08983599953</v>
      </c>
      <c r="S58" s="2">
        <f t="shared" si="16"/>
        <v>2498.1626690796493</v>
      </c>
      <c r="T58" s="2">
        <f t="shared" si="17"/>
        <v>2577.5533309203511</v>
      </c>
      <c r="U58" s="2">
        <v>0</v>
      </c>
      <c r="V58" s="2">
        <v>0</v>
      </c>
      <c r="W58" s="2"/>
      <c r="X58" s="2">
        <v>0</v>
      </c>
    </row>
    <row r="59" spans="1:26">
      <c r="A59" s="2">
        <v>400</v>
      </c>
      <c r="B59" s="2">
        <v>0</v>
      </c>
      <c r="D59" s="2" t="s">
        <v>697</v>
      </c>
      <c r="E59" s="2">
        <v>457.35226704076348</v>
      </c>
      <c r="F59" s="2">
        <v>401.104173120756</v>
      </c>
      <c r="G59" s="2">
        <v>209850.58507735396</v>
      </c>
      <c r="H59" s="2">
        <f t="shared" si="10"/>
        <v>679.48891002812888</v>
      </c>
      <c r="I59" s="2">
        <f t="shared" si="11"/>
        <v>454.22805157207824</v>
      </c>
      <c r="J59" s="2">
        <f t="shared" si="12"/>
        <v>460.47648250944872</v>
      </c>
      <c r="K59" s="2">
        <f t="shared" si="13"/>
        <v>379.15124281311569</v>
      </c>
      <c r="L59" s="2">
        <f t="shared" si="14"/>
        <v>535.55329126841127</v>
      </c>
      <c r="M59" s="2">
        <v>400</v>
      </c>
      <c r="N59" s="2">
        <v>160000</v>
      </c>
      <c r="O59" s="2">
        <v>0</v>
      </c>
      <c r="P59" s="2">
        <v>2572.5059999999999</v>
      </c>
      <c r="Q59" s="2">
        <v>6718210.2659999998</v>
      </c>
      <c r="R59" s="2">
        <f t="shared" si="15"/>
        <v>100423.14596400037</v>
      </c>
      <c r="S59" s="2">
        <f t="shared" si="16"/>
        <v>2534.5249730635983</v>
      </c>
      <c r="T59" s="2">
        <f t="shared" si="17"/>
        <v>2610.4870269364014</v>
      </c>
      <c r="U59" s="2">
        <v>0</v>
      </c>
      <c r="V59" s="2">
        <v>0</v>
      </c>
      <c r="W59" s="2"/>
      <c r="X59" s="2">
        <v>0</v>
      </c>
    </row>
    <row r="63" spans="1:26">
      <c r="A63" s="2" t="s">
        <v>763</v>
      </c>
      <c r="B63" s="2" t="s">
        <v>1</v>
      </c>
      <c r="C63" s="5" t="s">
        <v>2</v>
      </c>
      <c r="D63" s="2" t="s">
        <v>2</v>
      </c>
      <c r="E63" s="2" t="s">
        <v>35</v>
      </c>
      <c r="F63" s="2" t="s">
        <v>354</v>
      </c>
      <c r="G63" s="2" t="s">
        <v>36</v>
      </c>
      <c r="H63" s="2" t="s">
        <v>37</v>
      </c>
      <c r="K63" s="2" t="s">
        <v>804</v>
      </c>
      <c r="M63" s="2" t="s">
        <v>4</v>
      </c>
      <c r="N63" s="2" t="s">
        <v>5</v>
      </c>
      <c r="O63" s="2" t="s">
        <v>6</v>
      </c>
      <c r="R63" s="2" t="s">
        <v>11</v>
      </c>
      <c r="S63" s="2" t="s">
        <v>3</v>
      </c>
      <c r="T63" s="2" t="s">
        <v>355</v>
      </c>
      <c r="W63" s="2" t="s">
        <v>38</v>
      </c>
      <c r="X63" s="2" t="s">
        <v>39</v>
      </c>
      <c r="Y63" s="2" t="s">
        <v>356</v>
      </c>
      <c r="Z63" s="2" t="s">
        <v>7</v>
      </c>
    </row>
    <row r="64" spans="1:26">
      <c r="A64" s="2">
        <v>75</v>
      </c>
      <c r="B64" s="2">
        <v>1</v>
      </c>
      <c r="C64" s="5">
        <f>1-B64</f>
        <v>0</v>
      </c>
      <c r="D64" s="2" t="s">
        <v>79</v>
      </c>
      <c r="E64" s="2">
        <v>0</v>
      </c>
      <c r="F64" s="2">
        <v>1E+17</v>
      </c>
      <c r="G64" s="2">
        <v>0</v>
      </c>
      <c r="H64" s="2">
        <f t="shared" ref="H64" si="18">G64-E64*E64</f>
        <v>0</v>
      </c>
      <c r="I64" s="2">
        <f>E64-2.68*SQRT(H64)/SQRT(500)</f>
        <v>0</v>
      </c>
      <c r="J64" s="2">
        <f>E64+2.68*SQRT(H64)/SQRT(500)</f>
        <v>0</v>
      </c>
      <c r="K64" s="2">
        <f>E64-3*SQRT(H64)</f>
        <v>0</v>
      </c>
      <c r="L64" s="2">
        <f>E64+3*SQRT(H64)</f>
        <v>0</v>
      </c>
      <c r="M64" s="2">
        <v>0</v>
      </c>
      <c r="N64" s="2">
        <v>0</v>
      </c>
      <c r="O64" s="2">
        <f t="shared" ref="O64" si="19">N64-M64*M64</f>
        <v>0</v>
      </c>
      <c r="P64" s="2">
        <f>M64-2.68*SQRT(O64)/SQRT(500)</f>
        <v>0</v>
      </c>
      <c r="Q64" s="2">
        <f>M64+2.68*SQRT(O64)/SQRT(500)</f>
        <v>0</v>
      </c>
      <c r="R64" s="2">
        <v>0</v>
      </c>
      <c r="S64" s="2">
        <v>0</v>
      </c>
      <c r="T64" s="2">
        <f t="shared" ref="T64" si="20">S64-R64*R64</f>
        <v>0</v>
      </c>
      <c r="U64" s="2">
        <f>R64-2.68*SQRT(T64)/SQRT(500)</f>
        <v>0</v>
      </c>
      <c r="V64" s="2">
        <f>R64+2.68*SQRT(T64)/SQRT(500)</f>
        <v>0</v>
      </c>
      <c r="W64" s="2">
        <v>0</v>
      </c>
      <c r="X64" s="2">
        <v>0</v>
      </c>
      <c r="Y64" s="2"/>
      <c r="Z64" s="2">
        <v>0</v>
      </c>
    </row>
    <row r="65" spans="1:26">
      <c r="A65" s="2">
        <v>100</v>
      </c>
      <c r="B65" s="2">
        <v>0.998</v>
      </c>
      <c r="C65" s="5">
        <f t="shared" ref="C65:C91" si="21">1-B65</f>
        <v>2.0000000000000018E-3</v>
      </c>
      <c r="D65" s="2" t="s">
        <v>612</v>
      </c>
      <c r="E65" s="2">
        <v>374.31952461792594</v>
      </c>
      <c r="F65" s="2">
        <v>374.31952461792594</v>
      </c>
      <c r="G65" s="2">
        <v>140115.10651019006</v>
      </c>
      <c r="H65" s="2">
        <f t="shared" ref="H65:H91" si="22">G65-E65*E65</f>
        <v>0</v>
      </c>
      <c r="I65" s="2">
        <f t="shared" ref="I65:I91" si="23">E65-2.68*SQRT(H65)/SQRT(500)</f>
        <v>374.31952461792594</v>
      </c>
      <c r="J65" s="2">
        <f t="shared" ref="J65:J91" si="24">E65+2.68*SQRT(H65)/SQRT(500)</f>
        <v>374.31952461792594</v>
      </c>
      <c r="K65" s="2">
        <f t="shared" ref="K65:K91" si="25">E65-3*SQRT(H65)</f>
        <v>374.31952461792594</v>
      </c>
      <c r="L65" s="2">
        <f t="shared" ref="L65:L91" si="26">E65+3*SQRT(H65)</f>
        <v>374.31952461792594</v>
      </c>
      <c r="M65" s="2">
        <v>65</v>
      </c>
      <c r="N65" s="2">
        <v>4225</v>
      </c>
      <c r="O65" s="2">
        <f t="shared" ref="O65:O91" si="27">N65-M65*M65</f>
        <v>0</v>
      </c>
      <c r="P65" s="2">
        <f t="shared" ref="P65:P91" si="28">M65-2.68*SQRT(O65)/SQRT(500)</f>
        <v>65</v>
      </c>
      <c r="Q65" s="2">
        <f t="shared" ref="Q65:Q91" si="29">M65+2.68*SQRT(O65)/SQRT(500)</f>
        <v>65</v>
      </c>
      <c r="R65" s="2">
        <v>3250</v>
      </c>
      <c r="S65" s="2">
        <v>10562500</v>
      </c>
      <c r="T65" s="2">
        <f t="shared" ref="T65:T91" si="30">S65-R65*R65</f>
        <v>0</v>
      </c>
      <c r="U65" s="2">
        <f t="shared" ref="U65:U91" si="31">R65-2.68*SQRT(T65)/SQRT(500)</f>
        <v>3250</v>
      </c>
      <c r="V65" s="2">
        <f t="shared" ref="V65:V91" si="32">R65+2.68*SQRT(T65)/SQRT(500)</f>
        <v>3250</v>
      </c>
      <c r="W65" s="2">
        <v>0</v>
      </c>
      <c r="X65" s="2">
        <v>0</v>
      </c>
      <c r="Y65" s="2"/>
      <c r="Z65" s="2">
        <v>0</v>
      </c>
    </row>
    <row r="66" spans="1:26">
      <c r="A66" s="2">
        <v>125</v>
      </c>
      <c r="B66" s="2">
        <v>0.996</v>
      </c>
      <c r="C66" s="5">
        <f t="shared" si="21"/>
        <v>4.0000000000000036E-3</v>
      </c>
      <c r="D66" s="2" t="s">
        <v>776</v>
      </c>
      <c r="E66" s="2">
        <v>385.7549440222748</v>
      </c>
      <c r="F66" s="2">
        <v>383.54575970196305</v>
      </c>
      <c r="G66" s="2">
        <v>148811.75733298948</v>
      </c>
      <c r="H66" s="2">
        <f t="shared" si="22"/>
        <v>4.8804953611106612</v>
      </c>
      <c r="I66" s="2">
        <f t="shared" si="23"/>
        <v>385.4901661157885</v>
      </c>
      <c r="J66" s="2">
        <f t="shared" si="24"/>
        <v>386.0197219287611</v>
      </c>
      <c r="K66" s="2">
        <f t="shared" si="25"/>
        <v>379.12739106133995</v>
      </c>
      <c r="L66" s="2">
        <f t="shared" si="26"/>
        <v>392.38249698320965</v>
      </c>
      <c r="M66" s="2">
        <v>117</v>
      </c>
      <c r="N66" s="2">
        <v>13689</v>
      </c>
      <c r="O66" s="2">
        <f t="shared" si="27"/>
        <v>0</v>
      </c>
      <c r="P66" s="2">
        <f t="shared" si="28"/>
        <v>117</v>
      </c>
      <c r="Q66" s="2">
        <f t="shared" si="29"/>
        <v>117</v>
      </c>
      <c r="R66" s="2">
        <v>5850</v>
      </c>
      <c r="S66" s="2">
        <v>34222500</v>
      </c>
      <c r="T66" s="2">
        <f t="shared" si="30"/>
        <v>0</v>
      </c>
      <c r="U66" s="2">
        <f t="shared" si="31"/>
        <v>5850</v>
      </c>
      <c r="V66" s="2">
        <f t="shared" si="32"/>
        <v>5850</v>
      </c>
      <c r="W66" s="2">
        <v>0</v>
      </c>
      <c r="X66" s="2">
        <v>0</v>
      </c>
      <c r="Y66" s="2"/>
      <c r="Z66" s="2">
        <v>0</v>
      </c>
    </row>
    <row r="67" spans="1:26">
      <c r="A67" s="2">
        <v>150</v>
      </c>
      <c r="B67" s="2">
        <v>0.998</v>
      </c>
      <c r="C67" s="5">
        <f t="shared" si="21"/>
        <v>2.0000000000000018E-3</v>
      </c>
      <c r="D67" s="2" t="s">
        <v>777</v>
      </c>
      <c r="E67" s="2">
        <v>386.86716988371006</v>
      </c>
      <c r="F67" s="2">
        <v>386.86716988371006</v>
      </c>
      <c r="G67" s="2">
        <v>149666.20713383137</v>
      </c>
      <c r="H67" s="2">
        <f t="shared" si="22"/>
        <v>0</v>
      </c>
      <c r="I67" s="2">
        <f t="shared" si="23"/>
        <v>386.86716988371006</v>
      </c>
      <c r="J67" s="2">
        <f t="shared" si="24"/>
        <v>386.86716988371006</v>
      </c>
      <c r="K67" s="2">
        <f t="shared" si="25"/>
        <v>386.86716988371006</v>
      </c>
      <c r="L67" s="2">
        <f t="shared" si="26"/>
        <v>386.86716988371006</v>
      </c>
      <c r="M67" s="2">
        <v>64</v>
      </c>
      <c r="N67" s="2">
        <v>4096</v>
      </c>
      <c r="O67" s="2">
        <f t="shared" si="27"/>
        <v>0</v>
      </c>
      <c r="P67" s="2">
        <f t="shared" si="28"/>
        <v>64</v>
      </c>
      <c r="Q67" s="2">
        <f t="shared" si="29"/>
        <v>64</v>
      </c>
      <c r="R67" s="2">
        <v>3200</v>
      </c>
      <c r="S67" s="2">
        <v>10240000</v>
      </c>
      <c r="T67" s="2">
        <f t="shared" si="30"/>
        <v>0</v>
      </c>
      <c r="U67" s="2">
        <f t="shared" si="31"/>
        <v>3200</v>
      </c>
      <c r="V67" s="2">
        <f t="shared" si="32"/>
        <v>3200</v>
      </c>
      <c r="W67" s="2">
        <v>0</v>
      </c>
      <c r="X67" s="2">
        <v>0</v>
      </c>
      <c r="Y67" s="2"/>
      <c r="Z67" s="2">
        <v>0</v>
      </c>
    </row>
    <row r="68" spans="1:26">
      <c r="A68" s="2">
        <v>175</v>
      </c>
      <c r="B68" s="2">
        <v>0.98799999999999999</v>
      </c>
      <c r="C68" s="5">
        <f t="shared" si="21"/>
        <v>1.2000000000000011E-2</v>
      </c>
      <c r="D68" s="2" t="s">
        <v>778</v>
      </c>
      <c r="E68" s="2">
        <v>388.02869760854122</v>
      </c>
      <c r="F68" s="2">
        <v>385.02490734637337</v>
      </c>
      <c r="G68" s="2">
        <v>150568.71132759002</v>
      </c>
      <c r="H68" s="2">
        <f t="shared" si="22"/>
        <v>2.441159809299279</v>
      </c>
      <c r="I68" s="2">
        <f t="shared" si="23"/>
        <v>387.84143636741368</v>
      </c>
      <c r="J68" s="2">
        <f t="shared" si="24"/>
        <v>388.21595884966877</v>
      </c>
      <c r="K68" s="2">
        <f t="shared" si="25"/>
        <v>383.34143419758453</v>
      </c>
      <c r="L68" s="2">
        <f t="shared" si="26"/>
        <v>392.71596101949791</v>
      </c>
      <c r="M68" s="2">
        <v>156.83333333333334</v>
      </c>
      <c r="N68" s="2">
        <v>24830.166666666668</v>
      </c>
      <c r="O68" s="2">
        <f t="shared" si="27"/>
        <v>233.47222222221899</v>
      </c>
      <c r="P68" s="2">
        <f t="shared" si="28"/>
        <v>155.00200000000001</v>
      </c>
      <c r="Q68" s="2">
        <f t="shared" si="29"/>
        <v>158.66466666666668</v>
      </c>
      <c r="R68" s="2">
        <v>7841.666666666667</v>
      </c>
      <c r="S68" s="2">
        <v>62075416.666666664</v>
      </c>
      <c r="T68" s="2">
        <f t="shared" si="30"/>
        <v>583680.55555554479</v>
      </c>
      <c r="U68" s="2">
        <f t="shared" si="31"/>
        <v>7750.1000000000013</v>
      </c>
      <c r="V68" s="2">
        <f t="shared" si="32"/>
        <v>7933.2333333333327</v>
      </c>
      <c r="W68" s="2">
        <v>0</v>
      </c>
      <c r="X68" s="2">
        <v>0</v>
      </c>
      <c r="Y68" s="2"/>
      <c r="Z68" s="2">
        <v>0</v>
      </c>
    </row>
    <row r="69" spans="1:26">
      <c r="A69" s="2">
        <v>200</v>
      </c>
      <c r="B69" s="2">
        <v>0.97599999999999998</v>
      </c>
      <c r="C69" s="5">
        <f t="shared" si="21"/>
        <v>2.4000000000000021E-2</v>
      </c>
      <c r="D69" s="2" t="s">
        <v>779</v>
      </c>
      <c r="E69" s="2">
        <v>386.28451305121553</v>
      </c>
      <c r="F69" s="2">
        <v>376.63472632183908</v>
      </c>
      <c r="G69" s="2">
        <v>149229.33593788932</v>
      </c>
      <c r="H69" s="2">
        <f t="shared" si="22"/>
        <v>13.610914674616652</v>
      </c>
      <c r="I69" s="2">
        <f t="shared" si="23"/>
        <v>385.8423388014927</v>
      </c>
      <c r="J69" s="2">
        <f t="shared" si="24"/>
        <v>386.72668730093835</v>
      </c>
      <c r="K69" s="2">
        <f t="shared" si="25"/>
        <v>375.21662110778067</v>
      </c>
      <c r="L69" s="2">
        <f t="shared" si="26"/>
        <v>397.35240499465039</v>
      </c>
      <c r="M69" s="2">
        <v>157.08333333333334</v>
      </c>
      <c r="N69" s="2">
        <v>25705.916666666668</v>
      </c>
      <c r="O69" s="2">
        <f t="shared" si="27"/>
        <v>1030.7430555555547</v>
      </c>
      <c r="P69" s="2">
        <f t="shared" si="28"/>
        <v>153.23542249179292</v>
      </c>
      <c r="Q69" s="2">
        <f t="shared" si="29"/>
        <v>160.93124417487377</v>
      </c>
      <c r="R69" s="2">
        <v>7854.166666666667</v>
      </c>
      <c r="S69" s="2">
        <v>64264791.666666664</v>
      </c>
      <c r="T69" s="2">
        <f t="shared" si="30"/>
        <v>2576857.6388888806</v>
      </c>
      <c r="U69" s="2">
        <f t="shared" si="31"/>
        <v>7661.7711245896453</v>
      </c>
      <c r="V69" s="2">
        <f t="shared" si="32"/>
        <v>8046.5622087436886</v>
      </c>
      <c r="W69" s="2">
        <v>0</v>
      </c>
      <c r="X69" s="2">
        <v>0</v>
      </c>
      <c r="Y69" s="2"/>
      <c r="Z69" s="2">
        <v>0</v>
      </c>
    </row>
    <row r="70" spans="1:26">
      <c r="A70" s="2">
        <v>225</v>
      </c>
      <c r="B70" s="2">
        <v>0.96399999999999997</v>
      </c>
      <c r="C70" s="5">
        <f t="shared" si="21"/>
        <v>3.6000000000000032E-2</v>
      </c>
      <c r="D70" s="2" t="s">
        <v>780</v>
      </c>
      <c r="E70" s="2">
        <v>384.2779479568901</v>
      </c>
      <c r="F70" s="2">
        <v>372.78653020065724</v>
      </c>
      <c r="G70" s="2">
        <v>147697.47175208153</v>
      </c>
      <c r="H70" s="2">
        <f t="shared" si="22"/>
        <v>27.930466123187216</v>
      </c>
      <c r="I70" s="2">
        <f t="shared" si="23"/>
        <v>383.64453216945947</v>
      </c>
      <c r="J70" s="2">
        <f t="shared" si="24"/>
        <v>384.91136374432074</v>
      </c>
      <c r="K70" s="2">
        <f t="shared" si="25"/>
        <v>368.42316334439266</v>
      </c>
      <c r="L70" s="2">
        <f t="shared" si="26"/>
        <v>400.13273256938754</v>
      </c>
      <c r="M70" s="2">
        <v>180.11111111111111</v>
      </c>
      <c r="N70" s="2">
        <v>33750.888888888891</v>
      </c>
      <c r="O70" s="2">
        <f t="shared" si="27"/>
        <v>1310.8765432098771</v>
      </c>
      <c r="P70" s="2">
        <f t="shared" si="28"/>
        <v>175.77170108578494</v>
      </c>
      <c r="Q70" s="2">
        <f t="shared" si="29"/>
        <v>184.45052113643729</v>
      </c>
      <c r="R70" s="2">
        <v>9005.5555555555547</v>
      </c>
      <c r="S70" s="2">
        <v>84377222.222222224</v>
      </c>
      <c r="T70" s="2">
        <f t="shared" si="30"/>
        <v>3277191.3580247015</v>
      </c>
      <c r="U70" s="2">
        <f t="shared" si="31"/>
        <v>8788.5850542892458</v>
      </c>
      <c r="V70" s="2">
        <f t="shared" si="32"/>
        <v>9222.5260568218637</v>
      </c>
      <c r="W70" s="2">
        <v>0</v>
      </c>
      <c r="X70" s="2">
        <v>0</v>
      </c>
      <c r="Y70" s="2"/>
      <c r="Z70" s="2">
        <v>0</v>
      </c>
    </row>
    <row r="71" spans="1:26">
      <c r="A71" s="2">
        <v>250</v>
      </c>
      <c r="B71" s="2">
        <v>0.93400000000000005</v>
      </c>
      <c r="C71" s="5">
        <f t="shared" si="21"/>
        <v>6.5999999999999948E-2</v>
      </c>
      <c r="D71" s="2" t="s">
        <v>764</v>
      </c>
      <c r="E71" s="2">
        <v>383.44179701218701</v>
      </c>
      <c r="F71" s="2">
        <v>363.10328681442269</v>
      </c>
      <c r="G71" s="2">
        <v>147065.3380941808</v>
      </c>
      <c r="H71" s="2">
        <f t="shared" si="22"/>
        <v>37.726398245577002</v>
      </c>
      <c r="I71" s="2">
        <f t="shared" si="23"/>
        <v>382.70563659113867</v>
      </c>
      <c r="J71" s="2">
        <f t="shared" si="24"/>
        <v>384.17795743323535</v>
      </c>
      <c r="K71" s="2">
        <f t="shared" si="25"/>
        <v>365.01525137253464</v>
      </c>
      <c r="L71" s="2">
        <f t="shared" si="26"/>
        <v>401.86834265183938</v>
      </c>
      <c r="M71" s="2">
        <v>212.75757575757575</v>
      </c>
      <c r="N71" s="2">
        <v>46658.757575757576</v>
      </c>
      <c r="O71" s="2">
        <f t="shared" si="27"/>
        <v>1392.9715335169894</v>
      </c>
      <c r="P71" s="2">
        <f t="shared" si="28"/>
        <v>208.28434901565166</v>
      </c>
      <c r="Q71" s="2">
        <f t="shared" si="29"/>
        <v>217.23080249949984</v>
      </c>
      <c r="R71" s="2">
        <v>10637.878787878788</v>
      </c>
      <c r="S71" s="2">
        <v>116646893.93939394</v>
      </c>
      <c r="T71" s="2">
        <f t="shared" si="30"/>
        <v>3482428.8337924629</v>
      </c>
      <c r="U71" s="2">
        <f t="shared" si="31"/>
        <v>10414.217450782584</v>
      </c>
      <c r="V71" s="2">
        <f t="shared" si="32"/>
        <v>10861.540124974992</v>
      </c>
      <c r="W71" s="2">
        <v>0</v>
      </c>
      <c r="X71" s="2">
        <v>0</v>
      </c>
      <c r="Y71" s="2"/>
      <c r="Z71" s="2">
        <v>0</v>
      </c>
    </row>
    <row r="72" spans="1:26">
      <c r="A72" s="2">
        <v>275</v>
      </c>
      <c r="B72" s="2">
        <v>0.89</v>
      </c>
      <c r="C72" s="5">
        <f t="shared" si="21"/>
        <v>0.10999999999999999</v>
      </c>
      <c r="D72" s="2" t="s">
        <v>781</v>
      </c>
      <c r="E72" s="2">
        <v>383.88564556951928</v>
      </c>
      <c r="F72" s="2">
        <v>368.96265976415486</v>
      </c>
      <c r="G72" s="2">
        <v>147400.27098339441</v>
      </c>
      <c r="H72" s="2">
        <f t="shared" si="22"/>
        <v>32.082109067821875</v>
      </c>
      <c r="I72" s="2">
        <f t="shared" si="23"/>
        <v>383.20678396334506</v>
      </c>
      <c r="J72" s="2">
        <f t="shared" si="24"/>
        <v>384.56450717569351</v>
      </c>
      <c r="K72" s="2">
        <f t="shared" si="25"/>
        <v>366.89332431518807</v>
      </c>
      <c r="L72" s="2">
        <f t="shared" si="26"/>
        <v>400.8779668238505</v>
      </c>
      <c r="M72" s="2">
        <v>228.61818181818182</v>
      </c>
      <c r="N72" s="2">
        <v>54249.709090909091</v>
      </c>
      <c r="O72" s="2">
        <f t="shared" si="27"/>
        <v>1983.4360330578493</v>
      </c>
      <c r="P72" s="2">
        <f t="shared" si="28"/>
        <v>223.28042368131673</v>
      </c>
      <c r="Q72" s="2">
        <f t="shared" si="29"/>
        <v>233.95593995504692</v>
      </c>
      <c r="R72" s="2">
        <v>11430.90909090909</v>
      </c>
      <c r="S72" s="2">
        <v>135624272.72727272</v>
      </c>
      <c r="T72" s="2">
        <f t="shared" si="30"/>
        <v>4958590.0826446414</v>
      </c>
      <c r="U72" s="2">
        <f t="shared" si="31"/>
        <v>11164.021184065836</v>
      </c>
      <c r="V72" s="2">
        <f t="shared" si="32"/>
        <v>11697.796997752344</v>
      </c>
      <c r="W72" s="2">
        <v>0</v>
      </c>
      <c r="X72" s="2">
        <v>0</v>
      </c>
      <c r="Y72" s="2"/>
      <c r="Z72" s="2">
        <v>0</v>
      </c>
    </row>
    <row r="73" spans="1:26">
      <c r="A73" s="2">
        <v>300</v>
      </c>
      <c r="B73" s="2">
        <v>0.85599999999999998</v>
      </c>
      <c r="C73" s="5">
        <f t="shared" si="21"/>
        <v>0.14400000000000002</v>
      </c>
      <c r="D73" s="2" t="s">
        <v>782</v>
      </c>
      <c r="E73" s="2">
        <v>386.43826369530353</v>
      </c>
      <c r="F73" s="2">
        <v>370.95621957566561</v>
      </c>
      <c r="G73" s="2">
        <v>149346.22924749085</v>
      </c>
      <c r="H73" s="2">
        <f t="shared" si="22"/>
        <v>11.697599649894983</v>
      </c>
      <c r="I73" s="2">
        <f t="shared" si="23"/>
        <v>386.0283445820009</v>
      </c>
      <c r="J73" s="2">
        <f t="shared" si="24"/>
        <v>386.84818280860617</v>
      </c>
      <c r="K73" s="2">
        <f t="shared" si="25"/>
        <v>376.17773754655974</v>
      </c>
      <c r="L73" s="2">
        <f t="shared" si="26"/>
        <v>396.69878984404733</v>
      </c>
      <c r="M73" s="2">
        <v>244.91666666666666</v>
      </c>
      <c r="N73" s="2">
        <v>61627.277777777781</v>
      </c>
      <c r="O73" s="2">
        <f t="shared" si="27"/>
        <v>1643.1041666666715</v>
      </c>
      <c r="P73" s="2">
        <f t="shared" si="28"/>
        <v>240.05838891283935</v>
      </c>
      <c r="Q73" s="2">
        <f t="shared" si="29"/>
        <v>249.77494442049397</v>
      </c>
      <c r="R73" s="2">
        <v>12245.819444444445</v>
      </c>
      <c r="S73" s="2">
        <v>154067779.18055555</v>
      </c>
      <c r="T73" s="2">
        <f t="shared" si="30"/>
        <v>4107685.3146218956</v>
      </c>
      <c r="U73" s="2">
        <f t="shared" si="31"/>
        <v>12002.907777356426</v>
      </c>
      <c r="V73" s="2">
        <f t="shared" si="32"/>
        <v>12488.731111532465</v>
      </c>
      <c r="W73" s="2">
        <v>0</v>
      </c>
      <c r="X73" s="2">
        <v>0</v>
      </c>
      <c r="Y73" s="2"/>
      <c r="Z73" s="2">
        <v>0</v>
      </c>
    </row>
    <row r="74" spans="1:26">
      <c r="A74" s="2">
        <v>325</v>
      </c>
      <c r="B74" s="2">
        <v>0.80400000000000005</v>
      </c>
      <c r="C74" s="5">
        <f t="shared" si="21"/>
        <v>0.19599999999999995</v>
      </c>
      <c r="D74" s="2" t="s">
        <v>783</v>
      </c>
      <c r="E74" s="2">
        <v>385.28284960839807</v>
      </c>
      <c r="F74" s="2">
        <v>372.06440648733962</v>
      </c>
      <c r="G74" s="2">
        <v>148458.99074927118</v>
      </c>
      <c r="H74" s="2">
        <f t="shared" si="22"/>
        <v>16.116546903707786</v>
      </c>
      <c r="I74" s="2">
        <f t="shared" si="23"/>
        <v>384.80169373660351</v>
      </c>
      <c r="J74" s="2">
        <f t="shared" si="24"/>
        <v>385.76400548019262</v>
      </c>
      <c r="K74" s="2">
        <f t="shared" si="25"/>
        <v>373.23922381990025</v>
      </c>
      <c r="L74" s="2">
        <f t="shared" si="26"/>
        <v>397.32647539689589</v>
      </c>
      <c r="M74" s="2">
        <v>265.94897959183675</v>
      </c>
      <c r="N74" s="2">
        <v>72515.867346938772</v>
      </c>
      <c r="O74" s="2">
        <f t="shared" si="27"/>
        <v>1787.0076009995682</v>
      </c>
      <c r="P74" s="2">
        <f t="shared" si="28"/>
        <v>260.88242190571111</v>
      </c>
      <c r="Q74" s="2">
        <f t="shared" si="29"/>
        <v>271.01553727796238</v>
      </c>
      <c r="R74" s="2">
        <v>13297.438775510203</v>
      </c>
      <c r="S74" s="2">
        <v>181289337.76530612</v>
      </c>
      <c r="T74" s="2">
        <f t="shared" si="30"/>
        <v>4467459.7768638134</v>
      </c>
      <c r="U74" s="2">
        <f t="shared" si="31"/>
        <v>13044.112570385874</v>
      </c>
      <c r="V74" s="2">
        <f t="shared" si="32"/>
        <v>13550.764980634533</v>
      </c>
      <c r="W74" s="2">
        <v>0</v>
      </c>
      <c r="X74" s="2">
        <v>0</v>
      </c>
      <c r="Y74" s="2"/>
      <c r="Z74" s="2">
        <v>0</v>
      </c>
    </row>
    <row r="75" spans="1:26">
      <c r="A75" s="2">
        <v>350</v>
      </c>
      <c r="B75" s="2">
        <v>0.75800000000000001</v>
      </c>
      <c r="C75" s="5">
        <f t="shared" si="21"/>
        <v>0.24199999999999999</v>
      </c>
      <c r="D75" s="2" t="s">
        <v>784</v>
      </c>
      <c r="E75" s="2">
        <v>384.62013951575585</v>
      </c>
      <c r="F75" s="2">
        <v>367.66493954496184</v>
      </c>
      <c r="G75" s="2">
        <v>147955.66128760722</v>
      </c>
      <c r="H75" s="2">
        <f t="shared" si="22"/>
        <v>23.009566487715347</v>
      </c>
      <c r="I75" s="2">
        <f t="shared" si="23"/>
        <v>384.04522402572036</v>
      </c>
      <c r="J75" s="2">
        <f t="shared" si="24"/>
        <v>385.19505500579135</v>
      </c>
      <c r="K75" s="2">
        <f t="shared" si="25"/>
        <v>370.22965313101406</v>
      </c>
      <c r="L75" s="2">
        <f t="shared" si="26"/>
        <v>399.01062590049764</v>
      </c>
      <c r="M75" s="2">
        <v>280.69421487603307</v>
      </c>
      <c r="N75" s="2">
        <v>81775.537190082643</v>
      </c>
      <c r="O75" s="2">
        <f t="shared" si="27"/>
        <v>2986.2949252100225</v>
      </c>
      <c r="P75" s="2">
        <f t="shared" si="28"/>
        <v>274.14459432659231</v>
      </c>
      <c r="Q75" s="2">
        <f t="shared" si="29"/>
        <v>287.24383542547383</v>
      </c>
      <c r="R75" s="2">
        <v>14034.694214876034</v>
      </c>
      <c r="S75" s="2">
        <v>204438279.35537189</v>
      </c>
      <c r="T75" s="2">
        <f t="shared" si="30"/>
        <v>7465637.6502970755</v>
      </c>
      <c r="U75" s="2">
        <f t="shared" si="31"/>
        <v>13707.215373240444</v>
      </c>
      <c r="V75" s="2">
        <f t="shared" si="32"/>
        <v>14362.173056511623</v>
      </c>
      <c r="W75" s="2">
        <v>0</v>
      </c>
      <c r="X75" s="2">
        <v>0</v>
      </c>
      <c r="Y75" s="2"/>
      <c r="Z75" s="2">
        <v>0</v>
      </c>
    </row>
    <row r="76" spans="1:26">
      <c r="A76" s="2">
        <v>375</v>
      </c>
      <c r="B76" s="2">
        <v>0.63400000000000001</v>
      </c>
      <c r="C76" s="5">
        <f t="shared" si="21"/>
        <v>0.36599999999999999</v>
      </c>
      <c r="D76" s="2" t="s">
        <v>785</v>
      </c>
      <c r="E76" s="2">
        <v>385.02621253617338</v>
      </c>
      <c r="F76" s="2">
        <v>363.82805115673119</v>
      </c>
      <c r="G76" s="2">
        <v>148271.56583802227</v>
      </c>
      <c r="H76" s="2">
        <f t="shared" si="22"/>
        <v>26.381498071714304</v>
      </c>
      <c r="I76" s="2">
        <f t="shared" si="23"/>
        <v>384.41061125003068</v>
      </c>
      <c r="J76" s="2">
        <f t="shared" si="24"/>
        <v>385.64181382231607</v>
      </c>
      <c r="K76" s="2">
        <f t="shared" si="25"/>
        <v>369.61733578783674</v>
      </c>
      <c r="L76" s="2">
        <f t="shared" si="26"/>
        <v>400.43508928451001</v>
      </c>
      <c r="M76" s="2">
        <v>292.39890710382514</v>
      </c>
      <c r="N76" s="2">
        <v>89141.644808743164</v>
      </c>
      <c r="O76" s="2">
        <f t="shared" si="27"/>
        <v>3644.5239332318015</v>
      </c>
      <c r="P76" s="2">
        <f t="shared" si="28"/>
        <v>285.16337965960327</v>
      </c>
      <c r="Q76" s="2">
        <f t="shared" si="29"/>
        <v>299.63443454804701</v>
      </c>
      <c r="R76" s="2">
        <v>14619.639344262296</v>
      </c>
      <c r="S76" s="2">
        <v>222843279.56284153</v>
      </c>
      <c r="T76" s="2">
        <f t="shared" si="30"/>
        <v>9109425.0065394342</v>
      </c>
      <c r="U76" s="2">
        <f t="shared" si="31"/>
        <v>14257.900393727607</v>
      </c>
      <c r="V76" s="2">
        <f t="shared" si="32"/>
        <v>14981.378294796985</v>
      </c>
      <c r="W76" s="2">
        <v>0</v>
      </c>
      <c r="X76" s="2">
        <v>0</v>
      </c>
      <c r="Y76" s="2"/>
      <c r="Z76" s="2">
        <v>0</v>
      </c>
    </row>
    <row r="77" spans="1:26">
      <c r="A77" s="2">
        <v>400</v>
      </c>
      <c r="B77" s="2">
        <v>0.60599999999999998</v>
      </c>
      <c r="C77" s="5">
        <f t="shared" si="21"/>
        <v>0.39400000000000002</v>
      </c>
      <c r="D77" s="2" t="s">
        <v>414</v>
      </c>
      <c r="E77" s="2">
        <v>386.22750878820352</v>
      </c>
      <c r="F77" s="2">
        <v>359.35163624656013</v>
      </c>
      <c r="G77" s="2">
        <v>149186.67764948629</v>
      </c>
      <c r="H77" s="2">
        <f t="shared" si="22"/>
        <v>14.98910474445438</v>
      </c>
      <c r="I77" s="2">
        <f t="shared" si="23"/>
        <v>385.76348778454837</v>
      </c>
      <c r="J77" s="2">
        <f t="shared" si="24"/>
        <v>386.69152979185867</v>
      </c>
      <c r="K77" s="2">
        <f t="shared" si="25"/>
        <v>374.61277923043554</v>
      </c>
      <c r="L77" s="2">
        <f t="shared" si="26"/>
        <v>397.84223834597151</v>
      </c>
      <c r="M77" s="2">
        <v>308.88832487309645</v>
      </c>
      <c r="N77" s="2">
        <v>99516.309644670051</v>
      </c>
      <c r="O77" s="2">
        <f t="shared" si="27"/>
        <v>4104.3124017624796</v>
      </c>
      <c r="P77" s="2">
        <f t="shared" si="28"/>
        <v>301.20993788175264</v>
      </c>
      <c r="Q77" s="2">
        <f t="shared" si="29"/>
        <v>316.56671186444026</v>
      </c>
      <c r="R77" s="2">
        <v>15443.939086294416</v>
      </c>
      <c r="S77" s="2">
        <v>248772893.32994923</v>
      </c>
      <c r="T77" s="2">
        <f t="shared" si="30"/>
        <v>10257638.828776807</v>
      </c>
      <c r="U77" s="2">
        <f t="shared" si="31"/>
        <v>15060.078525351237</v>
      </c>
      <c r="V77" s="2">
        <f t="shared" si="32"/>
        <v>15827.799647237596</v>
      </c>
      <c r="W77" s="2">
        <v>0</v>
      </c>
      <c r="X77" s="2">
        <v>0</v>
      </c>
      <c r="Y77" s="2"/>
      <c r="Z77" s="2">
        <v>0</v>
      </c>
    </row>
    <row r="78" spans="1:26">
      <c r="A78" s="2">
        <v>425</v>
      </c>
      <c r="B78" s="2">
        <v>0.56399999999999995</v>
      </c>
      <c r="C78" s="5">
        <f t="shared" si="21"/>
        <v>0.43600000000000005</v>
      </c>
      <c r="D78" s="2" t="s">
        <v>786</v>
      </c>
      <c r="E78" s="2">
        <v>385.45014719219427</v>
      </c>
      <c r="F78" s="2">
        <v>367.38697922188459</v>
      </c>
      <c r="G78" s="2">
        <v>148588.63085270018</v>
      </c>
      <c r="H78" s="2">
        <f t="shared" si="22"/>
        <v>16.814882215956459</v>
      </c>
      <c r="I78" s="2">
        <f t="shared" si="23"/>
        <v>384.95867753895436</v>
      </c>
      <c r="J78" s="2">
        <f t="shared" si="24"/>
        <v>385.94161684543417</v>
      </c>
      <c r="K78" s="2">
        <f t="shared" si="25"/>
        <v>373.14836114529817</v>
      </c>
      <c r="L78" s="2">
        <f t="shared" si="26"/>
        <v>397.75193323909036</v>
      </c>
      <c r="M78" s="2">
        <v>328.48165137614677</v>
      </c>
      <c r="N78" s="2">
        <v>112374.06880733946</v>
      </c>
      <c r="O78" s="2">
        <f t="shared" si="27"/>
        <v>4473.8735165390244</v>
      </c>
      <c r="P78" s="2">
        <f t="shared" si="28"/>
        <v>320.46502501025071</v>
      </c>
      <c r="Q78" s="2">
        <f t="shared" si="29"/>
        <v>336.49827774204283</v>
      </c>
      <c r="R78" s="2">
        <v>16421.399082568809</v>
      </c>
      <c r="S78" s="2">
        <v>280825618.0321101</v>
      </c>
      <c r="T78" s="2">
        <f t="shared" si="30"/>
        <v>11163270.203118384</v>
      </c>
      <c r="U78" s="2">
        <f t="shared" si="31"/>
        <v>16020.95165304309</v>
      </c>
      <c r="V78" s="2">
        <f t="shared" si="32"/>
        <v>16821.846512094526</v>
      </c>
      <c r="W78" s="2">
        <v>0</v>
      </c>
      <c r="X78" s="2">
        <v>0</v>
      </c>
      <c r="Y78" s="2"/>
      <c r="Z78" s="2">
        <v>0</v>
      </c>
    </row>
    <row r="79" spans="1:26">
      <c r="A79" s="2">
        <v>450</v>
      </c>
      <c r="B79" s="2">
        <v>0.48599999999999999</v>
      </c>
      <c r="C79" s="5">
        <f t="shared" si="21"/>
        <v>0.51400000000000001</v>
      </c>
      <c r="D79" s="2" t="s">
        <v>787</v>
      </c>
      <c r="E79" s="2">
        <v>385.87197090308536</v>
      </c>
      <c r="F79" s="2">
        <v>371.24906839382896</v>
      </c>
      <c r="G79" s="2">
        <v>148910.04189275447</v>
      </c>
      <c r="H79" s="2">
        <f t="shared" si="22"/>
        <v>12.86396412292379</v>
      </c>
      <c r="I79" s="2">
        <f t="shared" si="23"/>
        <v>385.44210083919052</v>
      </c>
      <c r="J79" s="2">
        <f t="shared" si="24"/>
        <v>386.30184096698019</v>
      </c>
      <c r="K79" s="2">
        <f t="shared" si="25"/>
        <v>375.11206025725215</v>
      </c>
      <c r="L79" s="2">
        <f t="shared" si="26"/>
        <v>396.63188154891856</v>
      </c>
      <c r="M79" s="2">
        <v>334.15953307392994</v>
      </c>
      <c r="N79" s="2">
        <v>116879.20233463035</v>
      </c>
      <c r="O79" s="2">
        <f t="shared" si="27"/>
        <v>5216.608790443468</v>
      </c>
      <c r="P79" s="2">
        <f t="shared" si="28"/>
        <v>325.50300132310952</v>
      </c>
      <c r="Q79" s="2">
        <f t="shared" si="29"/>
        <v>342.81606482475036</v>
      </c>
      <c r="R79" s="2">
        <v>16705.190661478598</v>
      </c>
      <c r="S79" s="2">
        <v>292082872.34241247</v>
      </c>
      <c r="T79" s="2">
        <f t="shared" si="30"/>
        <v>13019477.306060672</v>
      </c>
      <c r="U79" s="2">
        <f t="shared" si="31"/>
        <v>16272.730041761495</v>
      </c>
      <c r="V79" s="2">
        <f t="shared" si="32"/>
        <v>17137.6512811957</v>
      </c>
      <c r="W79" s="2">
        <v>0</v>
      </c>
      <c r="X79" s="2">
        <v>0</v>
      </c>
      <c r="Y79" s="2"/>
      <c r="Z79" s="2">
        <v>0</v>
      </c>
    </row>
    <row r="80" spans="1:26">
      <c r="A80" s="2">
        <v>475</v>
      </c>
      <c r="B80" s="2">
        <v>0.41799999999999998</v>
      </c>
      <c r="C80" s="5">
        <f t="shared" si="21"/>
        <v>0.58200000000000007</v>
      </c>
      <c r="D80" s="2" t="s">
        <v>788</v>
      </c>
      <c r="E80" s="2">
        <v>385.86232500326105</v>
      </c>
      <c r="F80" s="2">
        <v>373.49483593045591</v>
      </c>
      <c r="G80" s="2">
        <v>148903.74918886603</v>
      </c>
      <c r="H80" s="2">
        <f t="shared" si="22"/>
        <v>14.015331943781348</v>
      </c>
      <c r="I80" s="2">
        <f t="shared" si="23"/>
        <v>385.41362973884873</v>
      </c>
      <c r="J80" s="2">
        <f t="shared" si="24"/>
        <v>386.31102026767337</v>
      </c>
      <c r="K80" s="2">
        <f t="shared" si="25"/>
        <v>374.63120807331893</v>
      </c>
      <c r="L80" s="2">
        <f t="shared" si="26"/>
        <v>397.09344193320317</v>
      </c>
      <c r="M80" s="2">
        <v>353.41580756013747</v>
      </c>
      <c r="N80" s="2">
        <v>130537.55326460481</v>
      </c>
      <c r="O80" s="2">
        <f t="shared" si="27"/>
        <v>5634.8202312206849</v>
      </c>
      <c r="P80" s="2">
        <f t="shared" si="28"/>
        <v>344.41897113518013</v>
      </c>
      <c r="Q80" s="2">
        <f t="shared" si="29"/>
        <v>362.4126439850948</v>
      </c>
      <c r="R80" s="2">
        <v>17666.030927835051</v>
      </c>
      <c r="S80" s="2">
        <v>326130675.08247423</v>
      </c>
      <c r="T80" s="2">
        <f t="shared" si="30"/>
        <v>14042026.339249671</v>
      </c>
      <c r="U80" s="2">
        <f t="shared" si="31"/>
        <v>17216.908561482567</v>
      </c>
      <c r="V80" s="2">
        <f t="shared" si="32"/>
        <v>18115.153294187534</v>
      </c>
      <c r="W80" s="2">
        <v>0</v>
      </c>
      <c r="X80" s="2">
        <v>0</v>
      </c>
      <c r="Y80" s="2"/>
      <c r="Z80" s="2">
        <v>0</v>
      </c>
    </row>
    <row r="81" spans="1:26">
      <c r="A81" s="2">
        <v>500</v>
      </c>
      <c r="B81" s="2">
        <v>0.36599999999999999</v>
      </c>
      <c r="C81" s="5">
        <f t="shared" si="21"/>
        <v>0.63400000000000001</v>
      </c>
      <c r="D81" s="2" t="s">
        <v>765</v>
      </c>
      <c r="E81" s="2">
        <v>385.78879058527934</v>
      </c>
      <c r="F81" s="2">
        <v>359.01261959949602</v>
      </c>
      <c r="G81" s="2">
        <v>148851.69268932226</v>
      </c>
      <c r="H81" s="2">
        <f t="shared" si="22"/>
        <v>18.701748069724999</v>
      </c>
      <c r="I81" s="2">
        <f t="shared" si="23"/>
        <v>385.27047902774666</v>
      </c>
      <c r="J81" s="2">
        <f t="shared" si="24"/>
        <v>386.30710214281203</v>
      </c>
      <c r="K81" s="2">
        <f t="shared" si="25"/>
        <v>372.81513525505244</v>
      </c>
      <c r="L81" s="2">
        <f t="shared" si="26"/>
        <v>398.76244591550625</v>
      </c>
      <c r="M81" s="2">
        <v>357.93690851735016</v>
      </c>
      <c r="N81" s="2">
        <v>134807.39432176657</v>
      </c>
      <c r="O81" s="2">
        <f t="shared" si="27"/>
        <v>6688.5638428086677</v>
      </c>
      <c r="P81" s="2">
        <f t="shared" si="28"/>
        <v>348.13487393828558</v>
      </c>
      <c r="Q81" s="2">
        <f t="shared" si="29"/>
        <v>367.73894309641474</v>
      </c>
      <c r="R81" s="2">
        <v>17889.675078864355</v>
      </c>
      <c r="S81" s="2">
        <v>336690571.41009462</v>
      </c>
      <c r="T81" s="2">
        <f t="shared" si="30"/>
        <v>16650096.98275423</v>
      </c>
      <c r="U81" s="2">
        <f t="shared" si="31"/>
        <v>17400.619547111703</v>
      </c>
      <c r="V81" s="2">
        <f t="shared" si="32"/>
        <v>18378.730610617007</v>
      </c>
      <c r="W81" s="2">
        <v>0</v>
      </c>
      <c r="X81" s="2">
        <v>0</v>
      </c>
      <c r="Y81" s="2"/>
      <c r="Z81" s="2">
        <v>0</v>
      </c>
    </row>
    <row r="82" spans="1:26">
      <c r="A82" s="2">
        <v>750</v>
      </c>
      <c r="B82" s="2">
        <v>0.23799999999999999</v>
      </c>
      <c r="C82" s="5">
        <f t="shared" si="21"/>
        <v>0.76200000000000001</v>
      </c>
      <c r="D82" s="2" t="s">
        <v>766</v>
      </c>
      <c r="E82" s="2">
        <v>386.01056802241197</v>
      </c>
      <c r="F82" s="2">
        <v>366.44159064297241</v>
      </c>
      <c r="G82" s="2">
        <v>149019.50379567317</v>
      </c>
      <c r="H82" s="2">
        <f t="shared" si="22"/>
        <v>15.345170688029611</v>
      </c>
      <c r="I82" s="2">
        <f t="shared" si="23"/>
        <v>385.54106796075126</v>
      </c>
      <c r="J82" s="2">
        <f t="shared" si="24"/>
        <v>386.48006808407268</v>
      </c>
      <c r="K82" s="2">
        <f t="shared" si="25"/>
        <v>374.25869429128863</v>
      </c>
      <c r="L82" s="2">
        <f t="shared" si="26"/>
        <v>397.76244175353531</v>
      </c>
      <c r="M82" s="2">
        <v>398.04724409448818</v>
      </c>
      <c r="N82" s="2">
        <v>170235.87401574804</v>
      </c>
      <c r="O82" s="2">
        <f t="shared" si="27"/>
        <v>11794.265484530973</v>
      </c>
      <c r="P82" s="2">
        <f t="shared" si="28"/>
        <v>385.03101327169657</v>
      </c>
      <c r="Q82" s="2">
        <f t="shared" si="29"/>
        <v>411.06347491727979</v>
      </c>
      <c r="R82" s="2">
        <v>19831.448818897639</v>
      </c>
      <c r="S82" s="2">
        <v>421462539.03937006</v>
      </c>
      <c r="T82" s="2">
        <f t="shared" si="30"/>
        <v>28176176.782813489</v>
      </c>
      <c r="U82" s="2">
        <f t="shared" si="31"/>
        <v>19195.252980928104</v>
      </c>
      <c r="V82" s="2">
        <f t="shared" si="32"/>
        <v>20467.644656867174</v>
      </c>
      <c r="W82" s="2">
        <v>0</v>
      </c>
      <c r="X82" s="2">
        <v>0</v>
      </c>
      <c r="Y82" s="2"/>
      <c r="Z82" s="2">
        <v>0</v>
      </c>
    </row>
    <row r="83" spans="1:26">
      <c r="A83" s="2">
        <v>1000</v>
      </c>
      <c r="B83" s="2">
        <v>0.23200000000000001</v>
      </c>
      <c r="C83" s="5">
        <f t="shared" si="21"/>
        <v>0.76800000000000002</v>
      </c>
      <c r="D83" s="2" t="s">
        <v>767</v>
      </c>
      <c r="E83" s="2">
        <v>385.95010666353522</v>
      </c>
      <c r="F83" s="2">
        <v>367.17563086471154</v>
      </c>
      <c r="G83" s="2">
        <v>148973.61551778423</v>
      </c>
      <c r="H83" s="2">
        <f t="shared" si="22"/>
        <v>16.130684190022293</v>
      </c>
      <c r="I83" s="2">
        <f t="shared" si="23"/>
        <v>385.46873980525265</v>
      </c>
      <c r="J83" s="2">
        <f t="shared" si="24"/>
        <v>386.43147352181779</v>
      </c>
      <c r="K83" s="2">
        <f t="shared" si="25"/>
        <v>373.90119975418446</v>
      </c>
      <c r="L83" s="2">
        <f t="shared" si="26"/>
        <v>397.99901357288599</v>
      </c>
      <c r="M83" s="2">
        <v>398.9921875</v>
      </c>
      <c r="N83" s="2">
        <v>171278.83072916666</v>
      </c>
      <c r="O83" s="2">
        <f t="shared" si="27"/>
        <v>12084.065043131501</v>
      </c>
      <c r="P83" s="2">
        <f t="shared" si="28"/>
        <v>385.81701472953603</v>
      </c>
      <c r="Q83" s="2">
        <f t="shared" si="29"/>
        <v>412.16736027046397</v>
      </c>
      <c r="R83" s="2">
        <v>19844.90625</v>
      </c>
      <c r="S83" s="2">
        <v>421906500.234375</v>
      </c>
      <c r="T83" s="2">
        <f t="shared" si="30"/>
        <v>28086196.163085937</v>
      </c>
      <c r="U83" s="2">
        <f t="shared" si="31"/>
        <v>19209.727070048786</v>
      </c>
      <c r="V83" s="2">
        <f t="shared" si="32"/>
        <v>20480.085429951214</v>
      </c>
      <c r="W83" s="2">
        <v>0</v>
      </c>
      <c r="X83" s="2">
        <v>0</v>
      </c>
      <c r="Y83" s="2"/>
      <c r="Z83" s="2">
        <v>0</v>
      </c>
    </row>
    <row r="84" spans="1:26">
      <c r="A84" s="2">
        <v>1250</v>
      </c>
      <c r="B84" s="2">
        <v>0.24399999999999999</v>
      </c>
      <c r="C84" s="5">
        <f t="shared" si="21"/>
        <v>0.75600000000000001</v>
      </c>
      <c r="D84" s="2" t="s">
        <v>768</v>
      </c>
      <c r="E84" s="2">
        <v>386.16651603393325</v>
      </c>
      <c r="F84" s="2">
        <v>367.70386976844458</v>
      </c>
      <c r="G84" s="2">
        <v>149139.14021108486</v>
      </c>
      <c r="H84" s="2">
        <f t="shared" si="22"/>
        <v>14.562105298828101</v>
      </c>
      <c r="I84" s="2">
        <f t="shared" si="23"/>
        <v>385.70915214139626</v>
      </c>
      <c r="J84" s="2">
        <f t="shared" si="24"/>
        <v>386.62387992647024</v>
      </c>
      <c r="K84" s="2">
        <f t="shared" si="25"/>
        <v>374.71841803953032</v>
      </c>
      <c r="L84" s="2">
        <f t="shared" si="26"/>
        <v>397.61461402833618</v>
      </c>
      <c r="M84" s="2">
        <v>400.90211640211641</v>
      </c>
      <c r="N84" s="2">
        <v>170370.60582010582</v>
      </c>
      <c r="O84" s="2">
        <f t="shared" si="27"/>
        <v>9648.0988844097301</v>
      </c>
      <c r="P84" s="2">
        <f t="shared" si="28"/>
        <v>389.12956311683593</v>
      </c>
      <c r="Q84" s="2">
        <f t="shared" si="29"/>
        <v>412.67466968739689</v>
      </c>
      <c r="R84" s="2">
        <v>19962.410052910054</v>
      </c>
      <c r="S84" s="2">
        <v>421105850.92328042</v>
      </c>
      <c r="T84" s="2">
        <f t="shared" si="30"/>
        <v>22608035.802756011</v>
      </c>
      <c r="U84" s="2">
        <f t="shared" si="31"/>
        <v>19392.532949755849</v>
      </c>
      <c r="V84" s="2">
        <f t="shared" si="32"/>
        <v>20532.28715606426</v>
      </c>
      <c r="W84" s="2">
        <v>0</v>
      </c>
      <c r="X84" s="2">
        <v>0</v>
      </c>
      <c r="Y84" s="2"/>
      <c r="Z84" s="2">
        <v>0</v>
      </c>
    </row>
    <row r="85" spans="1:26">
      <c r="A85" s="2">
        <v>1500</v>
      </c>
      <c r="B85" s="2">
        <v>0.23599999999999999</v>
      </c>
      <c r="C85" s="5">
        <f t="shared" si="21"/>
        <v>0.76400000000000001</v>
      </c>
      <c r="D85" s="2" t="s">
        <v>769</v>
      </c>
      <c r="E85" s="2">
        <v>386.15941154798384</v>
      </c>
      <c r="F85" s="2">
        <v>341.4588282839955</v>
      </c>
      <c r="G85" s="2">
        <v>149139.1795971393</v>
      </c>
      <c r="H85" s="2">
        <f t="shared" si="22"/>
        <v>20.088470054150093</v>
      </c>
      <c r="I85" s="2">
        <f t="shared" si="23"/>
        <v>385.62222735738078</v>
      </c>
      <c r="J85" s="2">
        <f t="shared" si="24"/>
        <v>386.69659573858689</v>
      </c>
      <c r="K85" s="2">
        <f t="shared" si="25"/>
        <v>372.71336266783504</v>
      </c>
      <c r="L85" s="2">
        <f t="shared" si="26"/>
        <v>399.60546042813263</v>
      </c>
      <c r="M85" s="2">
        <v>397.4476439790576</v>
      </c>
      <c r="N85" s="2">
        <v>171105.43717277487</v>
      </c>
      <c r="O85" s="2">
        <f t="shared" si="27"/>
        <v>13140.807468271145</v>
      </c>
      <c r="P85" s="2">
        <f t="shared" si="28"/>
        <v>383.70846383174819</v>
      </c>
      <c r="Q85" s="2">
        <f t="shared" si="29"/>
        <v>411.18682412636701</v>
      </c>
      <c r="R85" s="2">
        <v>19740.777486910996</v>
      </c>
      <c r="S85" s="2">
        <v>419760710.960733</v>
      </c>
      <c r="T85" s="2">
        <f t="shared" si="30"/>
        <v>30062415.173000991</v>
      </c>
      <c r="U85" s="2">
        <f t="shared" si="31"/>
        <v>19083.631702874362</v>
      </c>
      <c r="V85" s="2">
        <f t="shared" si="32"/>
        <v>20397.923270947631</v>
      </c>
      <c r="W85" s="2">
        <v>0</v>
      </c>
      <c r="X85" s="2">
        <v>0</v>
      </c>
      <c r="Y85" s="2"/>
      <c r="Z85" s="2">
        <v>0</v>
      </c>
    </row>
    <row r="86" spans="1:26">
      <c r="A86" s="2">
        <v>1750</v>
      </c>
      <c r="B86" s="2">
        <v>0.22800000000000001</v>
      </c>
      <c r="C86" s="5">
        <f t="shared" si="21"/>
        <v>0.77200000000000002</v>
      </c>
      <c r="D86" s="2" t="s">
        <v>770</v>
      </c>
      <c r="E86" s="2">
        <v>385.91059473128428</v>
      </c>
      <c r="F86" s="2">
        <v>366.39984525575892</v>
      </c>
      <c r="G86" s="2">
        <v>148942.11962553969</v>
      </c>
      <c r="H86" s="2">
        <f t="shared" si="22"/>
        <v>15.132499686151277</v>
      </c>
      <c r="I86" s="2">
        <f t="shared" si="23"/>
        <v>385.44435945645876</v>
      </c>
      <c r="J86" s="2">
        <f t="shared" si="24"/>
        <v>386.3768300061098</v>
      </c>
      <c r="K86" s="2">
        <f t="shared" si="25"/>
        <v>374.24044061167808</v>
      </c>
      <c r="L86" s="2">
        <f t="shared" si="26"/>
        <v>397.58074885089047</v>
      </c>
      <c r="M86" s="2">
        <v>391.00518134715026</v>
      </c>
      <c r="N86" s="2">
        <v>164111.69430051814</v>
      </c>
      <c r="O86" s="2">
        <f t="shared" si="27"/>
        <v>11226.642460200266</v>
      </c>
      <c r="P86" s="2">
        <f t="shared" si="28"/>
        <v>378.306028871009</v>
      </c>
      <c r="Q86" s="2">
        <f t="shared" si="29"/>
        <v>403.70433382329151</v>
      </c>
      <c r="R86" s="2">
        <v>19465.906735751294</v>
      </c>
      <c r="S86" s="2">
        <v>405340372.40414506</v>
      </c>
      <c r="T86" s="2">
        <f t="shared" si="30"/>
        <v>26418847.35917747</v>
      </c>
      <c r="U86" s="2">
        <f t="shared" si="31"/>
        <v>18849.869838686587</v>
      </c>
      <c r="V86" s="2">
        <f t="shared" si="32"/>
        <v>20081.943632816001</v>
      </c>
      <c r="W86" s="2">
        <v>0</v>
      </c>
      <c r="X86" s="2">
        <v>0</v>
      </c>
      <c r="Y86" s="2"/>
      <c r="Z86" s="2">
        <v>0</v>
      </c>
    </row>
    <row r="87" spans="1:26">
      <c r="A87" s="2">
        <v>2000</v>
      </c>
      <c r="B87" s="2">
        <v>0.28199999999999997</v>
      </c>
      <c r="C87" s="5">
        <f t="shared" si="21"/>
        <v>0.71799999999999997</v>
      </c>
      <c r="D87" s="2" t="s">
        <v>771</v>
      </c>
      <c r="E87" s="2">
        <v>385.63091274227293</v>
      </c>
      <c r="F87" s="2">
        <v>359.83328324418653</v>
      </c>
      <c r="G87" s="2">
        <v>148732.4211468694</v>
      </c>
      <c r="H87" s="2">
        <f t="shared" si="22"/>
        <v>21.220284430892207</v>
      </c>
      <c r="I87" s="2">
        <f t="shared" si="23"/>
        <v>385.07880302329227</v>
      </c>
      <c r="J87" s="2">
        <f t="shared" si="24"/>
        <v>386.18302246125359</v>
      </c>
      <c r="K87" s="2">
        <f t="shared" si="25"/>
        <v>371.81126875706008</v>
      </c>
      <c r="L87" s="2">
        <f t="shared" si="26"/>
        <v>399.45055672748578</v>
      </c>
      <c r="M87" s="2">
        <v>393.02506963788301</v>
      </c>
      <c r="N87" s="2">
        <v>167019.97771587744</v>
      </c>
      <c r="O87" s="2">
        <f t="shared" si="27"/>
        <v>12551.272352014639</v>
      </c>
      <c r="P87" s="2">
        <f t="shared" si="28"/>
        <v>379.59761578086977</v>
      </c>
      <c r="Q87" s="2">
        <f t="shared" si="29"/>
        <v>406.45252349489624</v>
      </c>
      <c r="R87" s="2">
        <v>19504.532033426185</v>
      </c>
      <c r="S87" s="2">
        <v>408737927.66852367</v>
      </c>
      <c r="T87" s="2">
        <f t="shared" si="30"/>
        <v>28311157.825575471</v>
      </c>
      <c r="U87" s="2">
        <f t="shared" si="31"/>
        <v>18866.814133463493</v>
      </c>
      <c r="V87" s="2">
        <f t="shared" si="32"/>
        <v>20142.249933388877</v>
      </c>
      <c r="W87" s="2">
        <v>0</v>
      </c>
      <c r="X87" s="2">
        <v>0</v>
      </c>
      <c r="Y87" s="2"/>
      <c r="Z87" s="2">
        <v>0</v>
      </c>
    </row>
    <row r="88" spans="1:26">
      <c r="A88" s="2">
        <v>2250</v>
      </c>
      <c r="B88" s="2">
        <v>0.24199999999999999</v>
      </c>
      <c r="C88" s="5">
        <f t="shared" si="21"/>
        <v>0.75800000000000001</v>
      </c>
      <c r="D88" s="2" t="s">
        <v>772</v>
      </c>
      <c r="E88" s="2">
        <v>385.86306328639796</v>
      </c>
      <c r="F88" s="2">
        <v>362.19966800739604</v>
      </c>
      <c r="G88" s="2">
        <v>148906.80405584976</v>
      </c>
      <c r="H88" s="2">
        <f t="shared" si="22"/>
        <v>16.50044708698988</v>
      </c>
      <c r="I88" s="2">
        <f t="shared" si="23"/>
        <v>385.37621051366767</v>
      </c>
      <c r="J88" s="2">
        <f t="shared" si="24"/>
        <v>386.34991605912825</v>
      </c>
      <c r="K88" s="2">
        <f t="shared" si="25"/>
        <v>373.67684058274983</v>
      </c>
      <c r="L88" s="2">
        <f t="shared" si="26"/>
        <v>398.04928599004609</v>
      </c>
      <c r="M88" s="2">
        <v>385.88654353562004</v>
      </c>
      <c r="N88" s="2">
        <v>161291.04221635885</v>
      </c>
      <c r="O88" s="2">
        <f t="shared" si="27"/>
        <v>12382.617734490865</v>
      </c>
      <c r="P88" s="2">
        <f t="shared" si="28"/>
        <v>372.54960883410729</v>
      </c>
      <c r="Q88" s="2">
        <f t="shared" si="29"/>
        <v>399.22347823713278</v>
      </c>
      <c r="R88" s="2">
        <v>19207.564643799473</v>
      </c>
      <c r="S88" s="2">
        <v>398154741.28496045</v>
      </c>
      <c r="T88" s="2">
        <f t="shared" si="30"/>
        <v>29224201.739224851</v>
      </c>
      <c r="U88" s="2">
        <f t="shared" si="31"/>
        <v>18559.645039879651</v>
      </c>
      <c r="V88" s="2">
        <f t="shared" si="32"/>
        <v>19855.484247719294</v>
      </c>
      <c r="W88" s="2">
        <v>0</v>
      </c>
      <c r="X88" s="2">
        <v>0</v>
      </c>
      <c r="Y88" s="2"/>
      <c r="Z88" s="2">
        <v>0</v>
      </c>
    </row>
    <row r="89" spans="1:26">
      <c r="A89" s="2">
        <v>2500</v>
      </c>
      <c r="B89" s="2">
        <v>0.26800000000000002</v>
      </c>
      <c r="C89" s="5">
        <f t="shared" si="21"/>
        <v>0.73199999999999998</v>
      </c>
      <c r="D89" s="2" t="s">
        <v>773</v>
      </c>
      <c r="E89" s="2">
        <v>385.90564023029629</v>
      </c>
      <c r="F89" s="2">
        <v>363.80075352450632</v>
      </c>
      <c r="G89" s="2">
        <v>148941.9463440275</v>
      </c>
      <c r="H89" s="2">
        <f t="shared" si="22"/>
        <v>18.78318247263087</v>
      </c>
      <c r="I89" s="2">
        <f t="shared" si="23"/>
        <v>385.38620143738336</v>
      </c>
      <c r="J89" s="2">
        <f t="shared" si="24"/>
        <v>386.42507902320921</v>
      </c>
      <c r="K89" s="2">
        <f t="shared" si="25"/>
        <v>372.90376950898553</v>
      </c>
      <c r="L89" s="2">
        <f t="shared" si="26"/>
        <v>398.90751095160704</v>
      </c>
      <c r="M89" s="2">
        <v>389.46721311475409</v>
      </c>
      <c r="N89" s="2">
        <v>163378.00273224045</v>
      </c>
      <c r="O89" s="2">
        <f t="shared" si="27"/>
        <v>11693.292640867177</v>
      </c>
      <c r="P89" s="2">
        <f t="shared" si="28"/>
        <v>376.50681921149913</v>
      </c>
      <c r="Q89" s="2">
        <f t="shared" si="29"/>
        <v>402.42760701800904</v>
      </c>
      <c r="R89" s="2">
        <v>19390.20218579235</v>
      </c>
      <c r="S89" s="2">
        <v>403513599.28415298</v>
      </c>
      <c r="T89" s="2">
        <f t="shared" si="30"/>
        <v>27533658.47824657</v>
      </c>
      <c r="U89" s="2">
        <f t="shared" si="31"/>
        <v>18761.301957371088</v>
      </c>
      <c r="V89" s="2">
        <f t="shared" si="32"/>
        <v>20019.102414213612</v>
      </c>
      <c r="W89" s="2">
        <v>0</v>
      </c>
      <c r="X89" s="2">
        <v>0</v>
      </c>
      <c r="Y89" s="2"/>
      <c r="Z89" s="2">
        <v>0</v>
      </c>
    </row>
    <row r="90" spans="1:26">
      <c r="A90" s="2">
        <v>2750</v>
      </c>
      <c r="B90" s="2">
        <v>0.19400000000000001</v>
      </c>
      <c r="C90" s="5">
        <f t="shared" si="21"/>
        <v>0.80600000000000005</v>
      </c>
      <c r="D90" s="2" t="s">
        <v>774</v>
      </c>
      <c r="E90" s="2">
        <v>386.01166631756109</v>
      </c>
      <c r="F90" s="2">
        <v>363.2874044406102</v>
      </c>
      <c r="G90" s="2">
        <v>149020.80553216091</v>
      </c>
      <c r="H90" s="2">
        <f t="shared" si="22"/>
        <v>15.798998900776496</v>
      </c>
      <c r="I90" s="2">
        <f t="shared" si="23"/>
        <v>385.535274189782</v>
      </c>
      <c r="J90" s="2">
        <f t="shared" si="24"/>
        <v>386.48805844534019</v>
      </c>
      <c r="K90" s="2">
        <f t="shared" si="25"/>
        <v>374.08727995569791</v>
      </c>
      <c r="L90" s="2">
        <f t="shared" si="26"/>
        <v>397.93605267942428</v>
      </c>
      <c r="M90" s="2">
        <v>393.13399503722087</v>
      </c>
      <c r="N90" s="2">
        <v>165738.77667493795</v>
      </c>
      <c r="O90" s="2">
        <f t="shared" si="27"/>
        <v>11184.438621012348</v>
      </c>
      <c r="P90" s="2">
        <f t="shared" si="28"/>
        <v>380.45873472813378</v>
      </c>
      <c r="Q90" s="2">
        <f t="shared" si="29"/>
        <v>405.80925534630796</v>
      </c>
      <c r="R90" s="2">
        <v>19585.292803970224</v>
      </c>
      <c r="S90" s="2">
        <v>410250253.63523573</v>
      </c>
      <c r="T90" s="2">
        <f t="shared" si="30"/>
        <v>26666559.417987883</v>
      </c>
      <c r="U90" s="2">
        <f t="shared" si="31"/>
        <v>18966.374559993274</v>
      </c>
      <c r="V90" s="2">
        <f t="shared" si="32"/>
        <v>20204.211047947174</v>
      </c>
      <c r="W90" s="2">
        <v>0</v>
      </c>
      <c r="X90" s="2">
        <v>0</v>
      </c>
      <c r="Y90" s="2"/>
      <c r="Z90" s="2">
        <v>0</v>
      </c>
    </row>
    <row r="91" spans="1:26">
      <c r="A91" s="2">
        <v>3000</v>
      </c>
      <c r="B91" s="2">
        <v>0.222</v>
      </c>
      <c r="C91" s="5">
        <f t="shared" si="21"/>
        <v>0.77800000000000002</v>
      </c>
      <c r="D91" s="2" t="s">
        <v>775</v>
      </c>
      <c r="E91" s="2">
        <v>385.81172280328161</v>
      </c>
      <c r="F91" s="2">
        <v>361.77373633031266</v>
      </c>
      <c r="G91" s="2">
        <v>148867.36433160576</v>
      </c>
      <c r="H91" s="2">
        <f t="shared" si="22"/>
        <v>16.678879169543507</v>
      </c>
      <c r="I91" s="2">
        <f t="shared" si="23"/>
        <v>385.32224475117442</v>
      </c>
      <c r="J91" s="2">
        <f t="shared" si="24"/>
        <v>386.3012008553888</v>
      </c>
      <c r="K91" s="2">
        <f t="shared" si="25"/>
        <v>373.55978775097697</v>
      </c>
      <c r="L91" s="2">
        <f t="shared" si="26"/>
        <v>398.06365785558626</v>
      </c>
      <c r="M91" s="2">
        <v>399.42159383033419</v>
      </c>
      <c r="N91" s="2">
        <v>170512.15167095116</v>
      </c>
      <c r="O91" s="2">
        <f t="shared" si="27"/>
        <v>10974.542052986711</v>
      </c>
      <c r="P91" s="2">
        <f t="shared" si="28"/>
        <v>386.86583412879708</v>
      </c>
      <c r="Q91" s="2">
        <f t="shared" si="29"/>
        <v>411.9773535318713</v>
      </c>
      <c r="R91" s="2">
        <v>19890.745501285346</v>
      </c>
      <c r="S91" s="2">
        <v>421561685.84061694</v>
      </c>
      <c r="T91" s="2">
        <f t="shared" si="30"/>
        <v>25919929.243713737</v>
      </c>
      <c r="U91" s="2">
        <f t="shared" si="31"/>
        <v>19280.553236830856</v>
      </c>
      <c r="V91" s="2">
        <f t="shared" si="32"/>
        <v>20500.937765739836</v>
      </c>
      <c r="W91" s="2">
        <v>0</v>
      </c>
      <c r="X91" s="2">
        <v>0</v>
      </c>
      <c r="Y91" s="2"/>
      <c r="Z91" s="2">
        <v>0</v>
      </c>
    </row>
    <row r="93" spans="1:26">
      <c r="A93" s="2" t="s">
        <v>896</v>
      </c>
    </row>
    <row r="94" spans="1:26" s="2" customFormat="1">
      <c r="A94" s="2" t="s">
        <v>763</v>
      </c>
      <c r="B94" s="2" t="s">
        <v>1</v>
      </c>
      <c r="C94" s="5" t="s">
        <v>2</v>
      </c>
      <c r="D94" s="2" t="s">
        <v>2</v>
      </c>
      <c r="E94" s="2" t="s">
        <v>35</v>
      </c>
      <c r="F94" s="2" t="s">
        <v>354</v>
      </c>
      <c r="G94" s="2" t="s">
        <v>36</v>
      </c>
      <c r="H94" s="2" t="s">
        <v>37</v>
      </c>
      <c r="K94" s="2" t="s">
        <v>804</v>
      </c>
      <c r="M94" s="2" t="s">
        <v>4</v>
      </c>
      <c r="N94" s="2" t="s">
        <v>5</v>
      </c>
      <c r="O94" s="2" t="s">
        <v>6</v>
      </c>
      <c r="R94" s="2" t="s">
        <v>11</v>
      </c>
      <c r="S94" s="2" t="s">
        <v>3</v>
      </c>
      <c r="T94" s="2" t="s">
        <v>355</v>
      </c>
      <c r="W94" s="2" t="s">
        <v>38</v>
      </c>
      <c r="X94" s="2" t="s">
        <v>39</v>
      </c>
      <c r="Y94" s="2" t="s">
        <v>356</v>
      </c>
      <c r="Z94" s="2" t="s">
        <v>7</v>
      </c>
    </row>
    <row r="95" spans="1:26" s="2" customFormat="1">
      <c r="A95" s="2">
        <v>250</v>
      </c>
      <c r="B95" s="2">
        <v>0.93400000000000005</v>
      </c>
      <c r="C95" s="5">
        <f t="shared" ref="C95:C106" si="33">1-B95</f>
        <v>6.5999999999999948E-2</v>
      </c>
      <c r="D95" s="2" t="s">
        <v>764</v>
      </c>
      <c r="E95" s="2">
        <v>383.44179701218701</v>
      </c>
      <c r="F95" s="2">
        <v>363.10328681442269</v>
      </c>
      <c r="G95" s="2">
        <v>147065.3380941808</v>
      </c>
      <c r="H95" s="2">
        <f t="shared" ref="H95:H106" si="34">G95-E95*E95</f>
        <v>37.726398245577002</v>
      </c>
      <c r="I95" s="2">
        <f t="shared" ref="I95:I106" si="35">E95-2.68*SQRT(H95)/SQRT(500)</f>
        <v>382.70563659113867</v>
      </c>
      <c r="J95" s="2">
        <f t="shared" ref="J95:J106" si="36">E95+2.68*SQRT(H95)/SQRT(500)</f>
        <v>384.17795743323535</v>
      </c>
      <c r="K95" s="2">
        <f t="shared" ref="K95:K106" si="37">E95-3*SQRT(H95)</f>
        <v>365.01525137253464</v>
      </c>
      <c r="L95" s="2">
        <f t="shared" ref="L95:L106" si="38">E95+3*SQRT(H95)</f>
        <v>401.86834265183938</v>
      </c>
      <c r="M95" s="2">
        <v>212.75757575757575</v>
      </c>
      <c r="N95" s="2">
        <v>46658.757575757576</v>
      </c>
      <c r="O95" s="2">
        <f t="shared" ref="O95:O106" si="39">N95-M95*M95</f>
        <v>1392.9715335169894</v>
      </c>
      <c r="P95" s="2">
        <f t="shared" ref="P95:P106" si="40">M95-2.68*SQRT(O95)/SQRT(500)</f>
        <v>208.28434901565166</v>
      </c>
      <c r="Q95" s="2">
        <f t="shared" ref="Q95:Q106" si="41">M95+2.68*SQRT(O95)/SQRT(500)</f>
        <v>217.23080249949984</v>
      </c>
      <c r="R95" s="2">
        <v>10637.878787878788</v>
      </c>
      <c r="S95" s="2">
        <v>116646893.93939394</v>
      </c>
      <c r="T95" s="2">
        <f t="shared" ref="T95:T106" si="42">S95-R95*R95</f>
        <v>3482428.8337924629</v>
      </c>
      <c r="U95" s="2">
        <f t="shared" ref="U95:U106" si="43">R95-2.68*SQRT(T95)/SQRT(500)</f>
        <v>10414.217450782584</v>
      </c>
      <c r="V95" s="2">
        <f t="shared" ref="V95:V106" si="44">R95+2.68*SQRT(T95)/SQRT(500)</f>
        <v>10861.540124974992</v>
      </c>
      <c r="W95" s="2">
        <v>0</v>
      </c>
      <c r="X95" s="2">
        <v>0</v>
      </c>
      <c r="Z95" s="2">
        <v>0</v>
      </c>
    </row>
    <row r="96" spans="1:26" s="2" customFormat="1">
      <c r="A96" s="2">
        <v>500</v>
      </c>
      <c r="B96" s="2">
        <v>0.36599999999999999</v>
      </c>
      <c r="C96" s="5">
        <f t="shared" si="33"/>
        <v>0.63400000000000001</v>
      </c>
      <c r="D96" s="2" t="s">
        <v>765</v>
      </c>
      <c r="E96" s="2">
        <v>385.78879058527934</v>
      </c>
      <c r="F96" s="2">
        <v>359.01261959949602</v>
      </c>
      <c r="G96" s="2">
        <v>148851.69268932226</v>
      </c>
      <c r="H96" s="2">
        <f t="shared" si="34"/>
        <v>18.701748069724999</v>
      </c>
      <c r="I96" s="2">
        <f t="shared" si="35"/>
        <v>385.27047902774666</v>
      </c>
      <c r="J96" s="2">
        <f t="shared" si="36"/>
        <v>386.30710214281203</v>
      </c>
      <c r="K96" s="2">
        <f t="shared" si="37"/>
        <v>372.81513525505244</v>
      </c>
      <c r="L96" s="2">
        <f t="shared" si="38"/>
        <v>398.76244591550625</v>
      </c>
      <c r="M96" s="2">
        <v>357.93690851735016</v>
      </c>
      <c r="N96" s="2">
        <v>134807.39432176657</v>
      </c>
      <c r="O96" s="2">
        <f t="shared" si="39"/>
        <v>6688.5638428086677</v>
      </c>
      <c r="P96" s="2">
        <f t="shared" si="40"/>
        <v>348.13487393828558</v>
      </c>
      <c r="Q96" s="2">
        <f t="shared" si="41"/>
        <v>367.73894309641474</v>
      </c>
      <c r="R96" s="2">
        <v>17889.675078864355</v>
      </c>
      <c r="S96" s="2">
        <v>336690571.41009462</v>
      </c>
      <c r="T96" s="2">
        <f t="shared" si="42"/>
        <v>16650096.98275423</v>
      </c>
      <c r="U96" s="2">
        <f t="shared" si="43"/>
        <v>17400.619547111703</v>
      </c>
      <c r="V96" s="2">
        <f t="shared" si="44"/>
        <v>18378.730610617007</v>
      </c>
      <c r="W96" s="2">
        <v>0</v>
      </c>
      <c r="X96" s="2">
        <v>0</v>
      </c>
      <c r="Z96" s="2">
        <v>0</v>
      </c>
    </row>
    <row r="97" spans="1:27" s="2" customFormat="1">
      <c r="A97" s="2">
        <v>750</v>
      </c>
      <c r="B97" s="2">
        <v>0.23799999999999999</v>
      </c>
      <c r="C97" s="5">
        <f t="shared" si="33"/>
        <v>0.76200000000000001</v>
      </c>
      <c r="D97" s="2" t="s">
        <v>766</v>
      </c>
      <c r="E97" s="2">
        <v>386.01056802241197</v>
      </c>
      <c r="F97" s="2">
        <v>366.44159064297241</v>
      </c>
      <c r="G97" s="2">
        <v>149019.50379567317</v>
      </c>
      <c r="H97" s="2">
        <f t="shared" si="34"/>
        <v>15.345170688029611</v>
      </c>
      <c r="I97" s="2">
        <f t="shared" si="35"/>
        <v>385.54106796075126</v>
      </c>
      <c r="J97" s="2">
        <f t="shared" si="36"/>
        <v>386.48006808407268</v>
      </c>
      <c r="K97" s="2">
        <f t="shared" si="37"/>
        <v>374.25869429128863</v>
      </c>
      <c r="L97" s="2">
        <f t="shared" si="38"/>
        <v>397.76244175353531</v>
      </c>
      <c r="M97" s="2">
        <v>398.04724409448818</v>
      </c>
      <c r="N97" s="2">
        <v>170235.87401574804</v>
      </c>
      <c r="O97" s="2">
        <f t="shared" si="39"/>
        <v>11794.265484530973</v>
      </c>
      <c r="P97" s="2">
        <f t="shared" si="40"/>
        <v>385.03101327169657</v>
      </c>
      <c r="Q97" s="2">
        <f t="shared" si="41"/>
        <v>411.06347491727979</v>
      </c>
      <c r="R97" s="2">
        <v>19831.448818897639</v>
      </c>
      <c r="S97" s="2">
        <v>421462539.03937006</v>
      </c>
      <c r="T97" s="2">
        <f t="shared" si="42"/>
        <v>28176176.782813489</v>
      </c>
      <c r="U97" s="2">
        <f t="shared" si="43"/>
        <v>19195.252980928104</v>
      </c>
      <c r="V97" s="2">
        <f t="shared" si="44"/>
        <v>20467.644656867174</v>
      </c>
      <c r="W97" s="2">
        <v>0</v>
      </c>
      <c r="X97" s="2">
        <v>0</v>
      </c>
      <c r="Z97" s="2">
        <v>0</v>
      </c>
    </row>
    <row r="98" spans="1:27" s="2" customFormat="1">
      <c r="A98" s="2">
        <v>1000</v>
      </c>
      <c r="B98" s="2">
        <v>0.23200000000000001</v>
      </c>
      <c r="C98" s="5">
        <f t="shared" si="33"/>
        <v>0.76800000000000002</v>
      </c>
      <c r="D98" s="2" t="s">
        <v>767</v>
      </c>
      <c r="E98" s="2">
        <v>385.95010666353522</v>
      </c>
      <c r="F98" s="2">
        <v>367.17563086471154</v>
      </c>
      <c r="G98" s="2">
        <v>148973.61551778423</v>
      </c>
      <c r="H98" s="2">
        <f t="shared" si="34"/>
        <v>16.130684190022293</v>
      </c>
      <c r="I98" s="2">
        <f t="shared" si="35"/>
        <v>385.46873980525265</v>
      </c>
      <c r="J98" s="2">
        <f t="shared" si="36"/>
        <v>386.43147352181779</v>
      </c>
      <c r="K98" s="2">
        <f t="shared" si="37"/>
        <v>373.90119975418446</v>
      </c>
      <c r="L98" s="2">
        <f t="shared" si="38"/>
        <v>397.99901357288599</v>
      </c>
      <c r="M98" s="2">
        <v>398.9921875</v>
      </c>
      <c r="N98" s="2">
        <v>171278.83072916666</v>
      </c>
      <c r="O98" s="2">
        <f t="shared" si="39"/>
        <v>12084.065043131501</v>
      </c>
      <c r="P98" s="2">
        <f t="shared" si="40"/>
        <v>385.81701472953603</v>
      </c>
      <c r="Q98" s="2">
        <f t="shared" si="41"/>
        <v>412.16736027046397</v>
      </c>
      <c r="R98" s="2">
        <v>19844.90625</v>
      </c>
      <c r="S98" s="2">
        <v>421906500.234375</v>
      </c>
      <c r="T98" s="2">
        <f t="shared" si="42"/>
        <v>28086196.163085937</v>
      </c>
      <c r="U98" s="2">
        <f t="shared" si="43"/>
        <v>19209.727070048786</v>
      </c>
      <c r="V98" s="2">
        <f t="shared" si="44"/>
        <v>20480.085429951214</v>
      </c>
      <c r="W98" s="2">
        <v>0</v>
      </c>
      <c r="X98" s="2">
        <v>0</v>
      </c>
      <c r="Z98" s="2">
        <v>0</v>
      </c>
    </row>
    <row r="99" spans="1:27" s="2" customFormat="1">
      <c r="A99" s="2">
        <v>1250</v>
      </c>
      <c r="B99" s="2">
        <v>0.24399999999999999</v>
      </c>
      <c r="C99" s="5">
        <f t="shared" si="33"/>
        <v>0.75600000000000001</v>
      </c>
      <c r="D99" s="2" t="s">
        <v>768</v>
      </c>
      <c r="E99" s="2">
        <v>386.16651603393325</v>
      </c>
      <c r="F99" s="2">
        <v>367.70386976844458</v>
      </c>
      <c r="G99" s="2">
        <v>149139.14021108486</v>
      </c>
      <c r="H99" s="2">
        <f t="shared" si="34"/>
        <v>14.562105298828101</v>
      </c>
      <c r="I99" s="2">
        <f t="shared" si="35"/>
        <v>385.70915214139626</v>
      </c>
      <c r="J99" s="2">
        <f t="shared" si="36"/>
        <v>386.62387992647024</v>
      </c>
      <c r="K99" s="2">
        <f t="shared" si="37"/>
        <v>374.71841803953032</v>
      </c>
      <c r="L99" s="2">
        <f t="shared" si="38"/>
        <v>397.61461402833618</v>
      </c>
      <c r="M99" s="2">
        <v>400.90211640211641</v>
      </c>
      <c r="N99" s="2">
        <v>170370.60582010582</v>
      </c>
      <c r="O99" s="2">
        <f t="shared" si="39"/>
        <v>9648.0988844097301</v>
      </c>
      <c r="P99" s="2">
        <f t="shared" si="40"/>
        <v>389.12956311683593</v>
      </c>
      <c r="Q99" s="2">
        <f t="shared" si="41"/>
        <v>412.67466968739689</v>
      </c>
      <c r="R99" s="2">
        <v>19962.410052910054</v>
      </c>
      <c r="S99" s="2">
        <v>421105850.92328042</v>
      </c>
      <c r="T99" s="2">
        <f t="shared" si="42"/>
        <v>22608035.802756011</v>
      </c>
      <c r="U99" s="2">
        <f t="shared" si="43"/>
        <v>19392.532949755849</v>
      </c>
      <c r="V99" s="2">
        <f t="shared" si="44"/>
        <v>20532.28715606426</v>
      </c>
      <c r="W99" s="2">
        <v>0</v>
      </c>
      <c r="X99" s="2">
        <v>0</v>
      </c>
      <c r="Z99" s="2">
        <v>0</v>
      </c>
    </row>
    <row r="100" spans="1:27" s="2" customFormat="1">
      <c r="A100" s="2">
        <v>1500</v>
      </c>
      <c r="B100" s="2">
        <v>0.23599999999999999</v>
      </c>
      <c r="C100" s="5">
        <f t="shared" si="33"/>
        <v>0.76400000000000001</v>
      </c>
      <c r="D100" s="2" t="s">
        <v>769</v>
      </c>
      <c r="E100" s="2">
        <v>386.15941154798384</v>
      </c>
      <c r="F100" s="2">
        <v>341.4588282839955</v>
      </c>
      <c r="G100" s="2">
        <v>149139.1795971393</v>
      </c>
      <c r="H100" s="2">
        <f t="shared" si="34"/>
        <v>20.088470054150093</v>
      </c>
      <c r="I100" s="2">
        <f t="shared" si="35"/>
        <v>385.62222735738078</v>
      </c>
      <c r="J100" s="2">
        <f t="shared" si="36"/>
        <v>386.69659573858689</v>
      </c>
      <c r="K100" s="2">
        <f t="shared" si="37"/>
        <v>372.71336266783504</v>
      </c>
      <c r="L100" s="2">
        <f t="shared" si="38"/>
        <v>399.60546042813263</v>
      </c>
      <c r="M100" s="2">
        <v>397.4476439790576</v>
      </c>
      <c r="N100" s="2">
        <v>171105.43717277487</v>
      </c>
      <c r="O100" s="2">
        <f t="shared" si="39"/>
        <v>13140.807468271145</v>
      </c>
      <c r="P100" s="2">
        <f t="shared" si="40"/>
        <v>383.70846383174819</v>
      </c>
      <c r="Q100" s="2">
        <f t="shared" si="41"/>
        <v>411.18682412636701</v>
      </c>
      <c r="R100" s="2">
        <v>19740.777486910996</v>
      </c>
      <c r="S100" s="2">
        <v>419760710.960733</v>
      </c>
      <c r="T100" s="2">
        <f t="shared" si="42"/>
        <v>30062415.173000991</v>
      </c>
      <c r="U100" s="2">
        <f t="shared" si="43"/>
        <v>19083.631702874362</v>
      </c>
      <c r="V100" s="2">
        <f t="shared" si="44"/>
        <v>20397.923270947631</v>
      </c>
      <c r="W100" s="2">
        <v>0</v>
      </c>
      <c r="X100" s="2">
        <v>0</v>
      </c>
      <c r="Z100" s="2">
        <v>0</v>
      </c>
    </row>
    <row r="101" spans="1:27" s="2" customFormat="1">
      <c r="A101" s="2">
        <v>1750</v>
      </c>
      <c r="B101" s="2">
        <v>0.22800000000000001</v>
      </c>
      <c r="C101" s="5">
        <f t="shared" si="33"/>
        <v>0.77200000000000002</v>
      </c>
      <c r="D101" s="2" t="s">
        <v>770</v>
      </c>
      <c r="E101" s="2">
        <v>385.91059473128428</v>
      </c>
      <c r="F101" s="2">
        <v>366.39984525575892</v>
      </c>
      <c r="G101" s="2">
        <v>148942.11962553969</v>
      </c>
      <c r="H101" s="2">
        <f t="shared" si="34"/>
        <v>15.132499686151277</v>
      </c>
      <c r="I101" s="2">
        <f t="shared" si="35"/>
        <v>385.44435945645876</v>
      </c>
      <c r="J101" s="2">
        <f t="shared" si="36"/>
        <v>386.3768300061098</v>
      </c>
      <c r="K101" s="2">
        <f t="shared" si="37"/>
        <v>374.24044061167808</v>
      </c>
      <c r="L101" s="2">
        <f t="shared" si="38"/>
        <v>397.58074885089047</v>
      </c>
      <c r="M101" s="2">
        <v>391.00518134715026</v>
      </c>
      <c r="N101" s="2">
        <v>164111.69430051814</v>
      </c>
      <c r="O101" s="2">
        <f t="shared" si="39"/>
        <v>11226.642460200266</v>
      </c>
      <c r="P101" s="2">
        <f t="shared" si="40"/>
        <v>378.306028871009</v>
      </c>
      <c r="Q101" s="2">
        <f t="shared" si="41"/>
        <v>403.70433382329151</v>
      </c>
      <c r="R101" s="2">
        <v>19465.906735751294</v>
      </c>
      <c r="S101" s="2">
        <v>405340372.40414506</v>
      </c>
      <c r="T101" s="2">
        <f t="shared" si="42"/>
        <v>26418847.35917747</v>
      </c>
      <c r="U101" s="2">
        <f t="shared" si="43"/>
        <v>18849.869838686587</v>
      </c>
      <c r="V101" s="2">
        <f t="shared" si="44"/>
        <v>20081.943632816001</v>
      </c>
      <c r="W101" s="2">
        <v>0</v>
      </c>
      <c r="X101" s="2">
        <v>0</v>
      </c>
      <c r="Z101" s="2">
        <v>0</v>
      </c>
    </row>
    <row r="102" spans="1:27" s="2" customFormat="1">
      <c r="A102" s="2">
        <v>2000</v>
      </c>
      <c r="B102" s="2">
        <v>0.28199999999999997</v>
      </c>
      <c r="C102" s="5">
        <f t="shared" si="33"/>
        <v>0.71799999999999997</v>
      </c>
      <c r="D102" s="2" t="s">
        <v>771</v>
      </c>
      <c r="E102" s="2">
        <v>385.63091274227293</v>
      </c>
      <c r="F102" s="2">
        <v>359.83328324418653</v>
      </c>
      <c r="G102" s="2">
        <v>148732.4211468694</v>
      </c>
      <c r="H102" s="2">
        <f t="shared" si="34"/>
        <v>21.220284430892207</v>
      </c>
      <c r="I102" s="2">
        <f t="shared" si="35"/>
        <v>385.07880302329227</v>
      </c>
      <c r="J102" s="2">
        <f t="shared" si="36"/>
        <v>386.18302246125359</v>
      </c>
      <c r="K102" s="2">
        <f t="shared" si="37"/>
        <v>371.81126875706008</v>
      </c>
      <c r="L102" s="2">
        <f t="shared" si="38"/>
        <v>399.45055672748578</v>
      </c>
      <c r="M102" s="2">
        <v>393.02506963788301</v>
      </c>
      <c r="N102" s="2">
        <v>167019.97771587744</v>
      </c>
      <c r="O102" s="2">
        <f t="shared" si="39"/>
        <v>12551.272352014639</v>
      </c>
      <c r="P102" s="2">
        <f t="shared" si="40"/>
        <v>379.59761578086977</v>
      </c>
      <c r="Q102" s="2">
        <f t="shared" si="41"/>
        <v>406.45252349489624</v>
      </c>
      <c r="R102" s="2">
        <v>19504.532033426185</v>
      </c>
      <c r="S102" s="2">
        <v>408737927.66852367</v>
      </c>
      <c r="T102" s="2">
        <f t="shared" si="42"/>
        <v>28311157.825575471</v>
      </c>
      <c r="U102" s="2">
        <f t="shared" si="43"/>
        <v>18866.814133463493</v>
      </c>
      <c r="V102" s="2">
        <f t="shared" si="44"/>
        <v>20142.249933388877</v>
      </c>
      <c r="W102" s="2">
        <v>0</v>
      </c>
      <c r="X102" s="2">
        <v>0</v>
      </c>
      <c r="Z102" s="2">
        <v>0</v>
      </c>
    </row>
    <row r="103" spans="1:27" s="2" customFormat="1">
      <c r="A103" s="2">
        <v>2250</v>
      </c>
      <c r="B103" s="2">
        <v>0.24199999999999999</v>
      </c>
      <c r="C103" s="5">
        <f t="shared" si="33"/>
        <v>0.75800000000000001</v>
      </c>
      <c r="D103" s="2" t="s">
        <v>772</v>
      </c>
      <c r="E103" s="2">
        <v>385.86306328639796</v>
      </c>
      <c r="F103" s="2">
        <v>362.19966800739604</v>
      </c>
      <c r="G103" s="2">
        <v>148906.80405584976</v>
      </c>
      <c r="H103" s="2">
        <f t="shared" si="34"/>
        <v>16.50044708698988</v>
      </c>
      <c r="I103" s="2">
        <f t="shared" si="35"/>
        <v>385.37621051366767</v>
      </c>
      <c r="J103" s="2">
        <f t="shared" si="36"/>
        <v>386.34991605912825</v>
      </c>
      <c r="K103" s="2">
        <f t="shared" si="37"/>
        <v>373.67684058274983</v>
      </c>
      <c r="L103" s="2">
        <f t="shared" si="38"/>
        <v>398.04928599004609</v>
      </c>
      <c r="M103" s="2">
        <v>385.88654353562004</v>
      </c>
      <c r="N103" s="2">
        <v>161291.04221635885</v>
      </c>
      <c r="O103" s="2">
        <f t="shared" si="39"/>
        <v>12382.617734490865</v>
      </c>
      <c r="P103" s="2">
        <f t="shared" si="40"/>
        <v>372.54960883410729</v>
      </c>
      <c r="Q103" s="2">
        <f t="shared" si="41"/>
        <v>399.22347823713278</v>
      </c>
      <c r="R103" s="2">
        <v>19207.564643799473</v>
      </c>
      <c r="S103" s="2">
        <v>398154741.28496045</v>
      </c>
      <c r="T103" s="2">
        <f t="shared" si="42"/>
        <v>29224201.739224851</v>
      </c>
      <c r="U103" s="2">
        <f t="shared" si="43"/>
        <v>18559.645039879651</v>
      </c>
      <c r="V103" s="2">
        <f t="shared" si="44"/>
        <v>19855.484247719294</v>
      </c>
      <c r="W103" s="2">
        <v>0</v>
      </c>
      <c r="X103" s="2">
        <v>0</v>
      </c>
      <c r="Z103" s="2">
        <v>0</v>
      </c>
    </row>
    <row r="104" spans="1:27" s="2" customFormat="1">
      <c r="A104" s="2">
        <v>2500</v>
      </c>
      <c r="B104" s="2">
        <v>0.26800000000000002</v>
      </c>
      <c r="C104" s="5">
        <f t="shared" si="33"/>
        <v>0.73199999999999998</v>
      </c>
      <c r="D104" s="2" t="s">
        <v>773</v>
      </c>
      <c r="E104" s="2">
        <v>385.90564023029629</v>
      </c>
      <c r="F104" s="2">
        <v>363.80075352450632</v>
      </c>
      <c r="G104" s="2">
        <v>148941.9463440275</v>
      </c>
      <c r="H104" s="2">
        <f t="shared" si="34"/>
        <v>18.78318247263087</v>
      </c>
      <c r="I104" s="2">
        <f t="shared" si="35"/>
        <v>385.38620143738336</v>
      </c>
      <c r="J104" s="2">
        <f t="shared" si="36"/>
        <v>386.42507902320921</v>
      </c>
      <c r="K104" s="2">
        <f t="shared" si="37"/>
        <v>372.90376950898553</v>
      </c>
      <c r="L104" s="2">
        <f t="shared" si="38"/>
        <v>398.90751095160704</v>
      </c>
      <c r="M104" s="2">
        <v>389.46721311475409</v>
      </c>
      <c r="N104" s="2">
        <v>163378.00273224045</v>
      </c>
      <c r="O104" s="2">
        <f t="shared" si="39"/>
        <v>11693.292640867177</v>
      </c>
      <c r="P104" s="2">
        <f t="shared" si="40"/>
        <v>376.50681921149913</v>
      </c>
      <c r="Q104" s="2">
        <f t="shared" si="41"/>
        <v>402.42760701800904</v>
      </c>
      <c r="R104" s="2">
        <v>19390.20218579235</v>
      </c>
      <c r="S104" s="2">
        <v>403513599.28415298</v>
      </c>
      <c r="T104" s="2">
        <f t="shared" si="42"/>
        <v>27533658.47824657</v>
      </c>
      <c r="U104" s="2">
        <f t="shared" si="43"/>
        <v>18761.301957371088</v>
      </c>
      <c r="V104" s="2">
        <f t="shared" si="44"/>
        <v>20019.102414213612</v>
      </c>
      <c r="W104" s="2">
        <v>0</v>
      </c>
      <c r="X104" s="2">
        <v>0</v>
      </c>
      <c r="Z104" s="2">
        <v>0</v>
      </c>
    </row>
    <row r="105" spans="1:27" s="2" customFormat="1">
      <c r="A105" s="2">
        <v>2750</v>
      </c>
      <c r="B105" s="2">
        <v>0.19400000000000001</v>
      </c>
      <c r="C105" s="5">
        <f t="shared" si="33"/>
        <v>0.80600000000000005</v>
      </c>
      <c r="D105" s="2" t="s">
        <v>774</v>
      </c>
      <c r="E105" s="2">
        <v>386.01166631756109</v>
      </c>
      <c r="F105" s="2">
        <v>363.2874044406102</v>
      </c>
      <c r="G105" s="2">
        <v>149020.80553216091</v>
      </c>
      <c r="H105" s="2">
        <f t="shared" si="34"/>
        <v>15.798998900776496</v>
      </c>
      <c r="I105" s="2">
        <f t="shared" si="35"/>
        <v>385.535274189782</v>
      </c>
      <c r="J105" s="2">
        <f t="shared" si="36"/>
        <v>386.48805844534019</v>
      </c>
      <c r="K105" s="2">
        <f t="shared" si="37"/>
        <v>374.08727995569791</v>
      </c>
      <c r="L105" s="2">
        <f t="shared" si="38"/>
        <v>397.93605267942428</v>
      </c>
      <c r="M105" s="2">
        <v>393.13399503722087</v>
      </c>
      <c r="N105" s="2">
        <v>165738.77667493795</v>
      </c>
      <c r="O105" s="2">
        <f t="shared" si="39"/>
        <v>11184.438621012348</v>
      </c>
      <c r="P105" s="2">
        <f t="shared" si="40"/>
        <v>380.45873472813378</v>
      </c>
      <c r="Q105" s="2">
        <f t="shared" si="41"/>
        <v>405.80925534630796</v>
      </c>
      <c r="R105" s="2">
        <v>19585.292803970224</v>
      </c>
      <c r="S105" s="2">
        <v>410250253.63523573</v>
      </c>
      <c r="T105" s="2">
        <f t="shared" si="42"/>
        <v>26666559.417987883</v>
      </c>
      <c r="U105" s="2">
        <f t="shared" si="43"/>
        <v>18966.374559993274</v>
      </c>
      <c r="V105" s="2">
        <f t="shared" si="44"/>
        <v>20204.211047947174</v>
      </c>
      <c r="W105" s="2">
        <v>0</v>
      </c>
      <c r="X105" s="2">
        <v>0</v>
      </c>
      <c r="Z105" s="2">
        <v>0</v>
      </c>
    </row>
    <row r="106" spans="1:27" s="2" customFormat="1">
      <c r="A106" s="2">
        <v>3000</v>
      </c>
      <c r="B106" s="2">
        <v>0.222</v>
      </c>
      <c r="C106" s="5">
        <f t="shared" si="33"/>
        <v>0.77800000000000002</v>
      </c>
      <c r="D106" s="2" t="s">
        <v>775</v>
      </c>
      <c r="E106" s="2">
        <v>385.81172280328161</v>
      </c>
      <c r="F106" s="2">
        <v>361.77373633031266</v>
      </c>
      <c r="G106" s="2">
        <v>148867.36433160576</v>
      </c>
      <c r="H106" s="2">
        <f t="shared" si="34"/>
        <v>16.678879169543507</v>
      </c>
      <c r="I106" s="2">
        <f t="shared" si="35"/>
        <v>385.32224475117442</v>
      </c>
      <c r="J106" s="2">
        <f t="shared" si="36"/>
        <v>386.3012008553888</v>
      </c>
      <c r="K106" s="2">
        <f t="shared" si="37"/>
        <v>373.55978775097697</v>
      </c>
      <c r="L106" s="2">
        <f t="shared" si="38"/>
        <v>398.06365785558626</v>
      </c>
      <c r="M106" s="2">
        <v>399.42159383033419</v>
      </c>
      <c r="N106" s="2">
        <v>170512.15167095116</v>
      </c>
      <c r="O106" s="2">
        <f t="shared" si="39"/>
        <v>10974.542052986711</v>
      </c>
      <c r="P106" s="2">
        <f t="shared" si="40"/>
        <v>386.86583412879708</v>
      </c>
      <c r="Q106" s="2">
        <f t="shared" si="41"/>
        <v>411.9773535318713</v>
      </c>
      <c r="R106" s="2">
        <v>19890.745501285346</v>
      </c>
      <c r="S106" s="2">
        <v>421561685.84061694</v>
      </c>
      <c r="T106" s="2">
        <f t="shared" si="42"/>
        <v>25919929.243713737</v>
      </c>
      <c r="U106" s="2">
        <f t="shared" si="43"/>
        <v>19280.553236830856</v>
      </c>
      <c r="V106" s="2">
        <f t="shared" si="44"/>
        <v>20500.937765739836</v>
      </c>
      <c r="W106" s="2">
        <v>0</v>
      </c>
      <c r="X106" s="2">
        <v>0</v>
      </c>
      <c r="Z106" s="2">
        <v>0</v>
      </c>
    </row>
    <row r="109" spans="1:27">
      <c r="A109" s="2" t="s">
        <v>383</v>
      </c>
    </row>
    <row r="110" spans="1:27">
      <c r="A110" s="2" t="s">
        <v>763</v>
      </c>
      <c r="B110" s="2" t="s">
        <v>1</v>
      </c>
      <c r="C110" s="5" t="s">
        <v>2</v>
      </c>
      <c r="D110" s="2" t="s">
        <v>2</v>
      </c>
      <c r="E110" s="2" t="s">
        <v>35</v>
      </c>
      <c r="F110" s="2" t="s">
        <v>354</v>
      </c>
      <c r="G110" s="2" t="s">
        <v>36</v>
      </c>
      <c r="H110" s="2" t="s">
        <v>37</v>
      </c>
      <c r="K110" s="2" t="s">
        <v>804</v>
      </c>
      <c r="M110" s="2" t="s">
        <v>4</v>
      </c>
      <c r="N110" s="2" t="s">
        <v>5</v>
      </c>
      <c r="O110" s="2" t="s">
        <v>6</v>
      </c>
      <c r="R110" s="2" t="s">
        <v>11</v>
      </c>
      <c r="S110" s="2" t="s">
        <v>3</v>
      </c>
      <c r="T110" s="2" t="s">
        <v>355</v>
      </c>
      <c r="W110" s="2" t="s">
        <v>38</v>
      </c>
      <c r="X110" s="2" t="s">
        <v>39</v>
      </c>
      <c r="Y110" s="2" t="s">
        <v>356</v>
      </c>
      <c r="Z110" s="2" t="s">
        <v>7</v>
      </c>
    </row>
    <row r="111" spans="1:27">
      <c r="A111" s="2">
        <v>250</v>
      </c>
      <c r="B111" s="2">
        <v>0.93799999999999994</v>
      </c>
      <c r="C111" s="5">
        <f>1-B111</f>
        <v>6.2000000000000055E-2</v>
      </c>
      <c r="D111" s="2" t="s">
        <v>872</v>
      </c>
      <c r="E111" s="2">
        <v>386.1943405339502</v>
      </c>
      <c r="F111" s="2">
        <v>377.81206898812292</v>
      </c>
      <c r="G111" s="2">
        <v>149159.22216248873</v>
      </c>
      <c r="H111" s="2">
        <f t="shared" ref="H111" si="45">G111-E111*E111</f>
        <v>13.153502036031568</v>
      </c>
      <c r="I111" s="2">
        <f>E111-2.68*SQRT(H111)/SQRT(500)</f>
        <v>385.75965970156028</v>
      </c>
      <c r="J111" s="2">
        <f>E111+2.68*SQRT(H111)/SQRT(500)</f>
        <v>386.62902136634011</v>
      </c>
      <c r="K111" s="2">
        <f>E111-3*SQRT(H111)</f>
        <v>375.31401340999457</v>
      </c>
      <c r="L111" s="2">
        <f>E111+3*SQRT(H111)</f>
        <v>397.07466765790582</v>
      </c>
      <c r="M111" s="2">
        <v>212.58064516129033</v>
      </c>
      <c r="N111" s="2">
        <v>46349.225806451614</v>
      </c>
      <c r="O111" s="2">
        <f t="shared" ref="O111" si="46">N111-M111*M111</f>
        <v>1158.6951092611853</v>
      </c>
      <c r="P111" s="2">
        <f t="shared" ref="P111" si="47">M111-2.68*SQRT(O111)/SQRT(500)</f>
        <v>208.50088738594201</v>
      </c>
      <c r="Q111" s="2">
        <f t="shared" ref="Q111" si="48">M111+2.68*SQRT(O111)/SQRT(500)</f>
        <v>216.66040293663866</v>
      </c>
      <c r="R111" s="2">
        <v>10629.032258064517</v>
      </c>
      <c r="S111" s="2">
        <v>115873064.51612903</v>
      </c>
      <c r="T111" s="2">
        <f t="shared" ref="T111" si="49">S111-R111*R111</f>
        <v>2896737.7731529474</v>
      </c>
      <c r="U111" s="2">
        <f t="shared" ref="U111" si="50">R111-2.68*SQRT(T111)/SQRT(500)</f>
        <v>10425.044369297102</v>
      </c>
      <c r="V111" s="2">
        <f t="shared" ref="V111" si="51">R111+2.68*SQRT(T111)/SQRT(500)</f>
        <v>10833.020146831932</v>
      </c>
      <c r="W111" s="2">
        <v>0</v>
      </c>
      <c r="X111" s="2">
        <v>0</v>
      </c>
      <c r="Y111" s="2">
        <f t="shared" ref="Y111" si="52">X111-W111*W111</f>
        <v>0</v>
      </c>
      <c r="Z111" s="2">
        <f t="shared" ref="Z111" si="53">W111-2.68*SQRT(Y111)/SQRT(500)</f>
        <v>0</v>
      </c>
      <c r="AA111" s="2">
        <f t="shared" ref="AA111" si="54">W111+2.68*SQRT(Y111)/SQRT(500)</f>
        <v>0</v>
      </c>
    </row>
    <row r="112" spans="1:27">
      <c r="A112" s="2">
        <v>500</v>
      </c>
      <c r="B112" s="2">
        <v>0.36199999999999999</v>
      </c>
      <c r="C112" s="5">
        <f t="shared" ref="C112:C122" si="55">1-B112</f>
        <v>0.63800000000000001</v>
      </c>
      <c r="D112" s="2" t="s">
        <v>873</v>
      </c>
      <c r="E112" s="2">
        <v>386.17948671239105</v>
      </c>
      <c r="F112" s="2">
        <v>372.69190830003237</v>
      </c>
      <c r="G112" s="2">
        <v>149147.56242535618</v>
      </c>
      <c r="H112" s="2">
        <f t="shared" ref="H112:H122" si="56">G112-E112*E112</f>
        <v>12.966467910358915</v>
      </c>
      <c r="I112" s="2">
        <f t="shared" ref="I112:I122" si="57">E112-2.68*SQRT(H112)/SQRT(500)</f>
        <v>385.74790738221094</v>
      </c>
      <c r="J112" s="2">
        <f t="shared" ref="J112:J122" si="58">E112+2.68*SQRT(H112)/SQRT(500)</f>
        <v>386.61106604257117</v>
      </c>
      <c r="K112" s="2">
        <f t="shared" ref="K112:K122" si="59">E112-3*SQRT(H112)</f>
        <v>375.37679208589947</v>
      </c>
      <c r="L112" s="2">
        <f t="shared" ref="L112:L122" si="60">E112+3*SQRT(H112)</f>
        <v>396.98218133888264</v>
      </c>
      <c r="M112" s="2">
        <v>362.27899686520374</v>
      </c>
      <c r="N112" s="2">
        <v>137321.43887147336</v>
      </c>
      <c r="O112" s="2">
        <f t="shared" ref="O112:O122" si="61">N112-M112*M112</f>
        <v>6075.367301815073</v>
      </c>
      <c r="P112" s="2">
        <f t="shared" ref="P112:P122" si="62">M112-2.68*SQRT(O112)/SQRT(500)</f>
        <v>352.93707863514447</v>
      </c>
      <c r="Q112" s="2">
        <f t="shared" ref="Q112:Q122" si="63">M112+2.68*SQRT(O112)/SQRT(500)</f>
        <v>371.620915095263</v>
      </c>
      <c r="R112" s="2">
        <v>18105.952978056426</v>
      </c>
      <c r="S112" s="2">
        <v>342942731.04388714</v>
      </c>
      <c r="T112" s="2">
        <f t="shared" ref="T112:T122" si="64">S112-R112*R112</f>
        <v>15117197.800296783</v>
      </c>
      <c r="U112" s="2">
        <f t="shared" ref="U112:U122" si="65">R112-2.68*SQRT(T112)/SQRT(500)</f>
        <v>17639.953489900374</v>
      </c>
      <c r="V112" s="2">
        <f t="shared" ref="V112:V122" si="66">R112+2.68*SQRT(T112)/SQRT(500)</f>
        <v>18571.952466212479</v>
      </c>
      <c r="W112" s="2">
        <v>0</v>
      </c>
      <c r="X112" s="2">
        <v>0</v>
      </c>
      <c r="Y112" s="2">
        <f t="shared" ref="Y112:Y122" si="67">X112-W112*W112</f>
        <v>0</v>
      </c>
      <c r="Z112" s="2">
        <f t="shared" ref="Z112:Z122" si="68">W112-2.68*SQRT(Y112)/SQRT(500)</f>
        <v>0</v>
      </c>
      <c r="AA112" s="2">
        <f t="shared" ref="AA112:AA122" si="69">W112+2.68*SQRT(Y112)/SQRT(500)</f>
        <v>0</v>
      </c>
    </row>
    <row r="113" spans="1:27">
      <c r="A113" s="2">
        <v>750</v>
      </c>
      <c r="B113" s="2">
        <v>0.26</v>
      </c>
      <c r="C113" s="5">
        <f t="shared" si="55"/>
        <v>0.74</v>
      </c>
      <c r="D113" s="2" t="s">
        <v>874</v>
      </c>
      <c r="E113" s="2">
        <v>385.84213264050896</v>
      </c>
      <c r="F113" s="2">
        <v>363.66466940061997</v>
      </c>
      <c r="G113" s="2">
        <v>148891.1682423345</v>
      </c>
      <c r="H113" s="2">
        <f t="shared" si="56"/>
        <v>17.016921758389799</v>
      </c>
      <c r="I113" s="2">
        <f t="shared" si="57"/>
        <v>385.34771917217006</v>
      </c>
      <c r="J113" s="2">
        <f t="shared" si="58"/>
        <v>386.33654610884787</v>
      </c>
      <c r="K113" s="2">
        <f t="shared" si="59"/>
        <v>373.46666110098738</v>
      </c>
      <c r="L113" s="2">
        <f t="shared" si="60"/>
        <v>398.21760418003055</v>
      </c>
      <c r="M113" s="2">
        <v>392.70540540540543</v>
      </c>
      <c r="N113" s="2">
        <v>166057.52162162162</v>
      </c>
      <c r="O113" s="2">
        <f t="shared" si="61"/>
        <v>11839.98618699779</v>
      </c>
      <c r="P113" s="2">
        <f t="shared" si="62"/>
        <v>379.66397014777425</v>
      </c>
      <c r="Q113" s="2">
        <f t="shared" si="63"/>
        <v>405.74684066303661</v>
      </c>
      <c r="R113" s="2">
        <v>19562.705405405406</v>
      </c>
      <c r="S113" s="2">
        <v>410911843.53243244</v>
      </c>
      <c r="T113" s="2">
        <f t="shared" si="64"/>
        <v>28212400.753754556</v>
      </c>
      <c r="U113" s="2">
        <f t="shared" si="65"/>
        <v>18926.100744452055</v>
      </c>
      <c r="V113" s="2">
        <f t="shared" si="66"/>
        <v>20199.310066358757</v>
      </c>
      <c r="W113" s="2">
        <v>0</v>
      </c>
      <c r="X113" s="2">
        <v>0</v>
      </c>
      <c r="Y113" s="2">
        <f t="shared" si="67"/>
        <v>0</v>
      </c>
      <c r="Z113" s="2">
        <f t="shared" si="68"/>
        <v>0</v>
      </c>
      <c r="AA113" s="2">
        <f t="shared" si="69"/>
        <v>0</v>
      </c>
    </row>
    <row r="114" spans="1:27">
      <c r="A114" s="2">
        <v>1000</v>
      </c>
      <c r="B114" s="2">
        <v>0.224</v>
      </c>
      <c r="C114" s="5">
        <f t="shared" si="55"/>
        <v>0.77600000000000002</v>
      </c>
      <c r="D114" s="2" t="s">
        <v>875</v>
      </c>
      <c r="E114" s="2">
        <v>386.04717745890872</v>
      </c>
      <c r="F114" s="2">
        <v>368.07732289674544</v>
      </c>
      <c r="G114" s="2">
        <v>149046.34044015739</v>
      </c>
      <c r="H114" s="2">
        <f t="shared" si="56"/>
        <v>13.917216167232255</v>
      </c>
      <c r="I114" s="2">
        <f t="shared" si="57"/>
        <v>385.60005552162642</v>
      </c>
      <c r="J114" s="2">
        <f t="shared" si="58"/>
        <v>386.49429939619102</v>
      </c>
      <c r="K114" s="2">
        <f t="shared" si="59"/>
        <v>374.85544186941723</v>
      </c>
      <c r="L114" s="2">
        <f t="shared" si="60"/>
        <v>397.23891304840021</v>
      </c>
      <c r="M114" s="2">
        <v>416.24226804123714</v>
      </c>
      <c r="N114" s="2">
        <v>197706.94845360826</v>
      </c>
      <c r="O114" s="2">
        <f t="shared" si="61"/>
        <v>24449.322749495157</v>
      </c>
      <c r="P114" s="2">
        <f t="shared" si="62"/>
        <v>397.50168023210085</v>
      </c>
      <c r="Q114" s="2">
        <f t="shared" si="63"/>
        <v>434.98285585037343</v>
      </c>
      <c r="R114" s="2">
        <v>20482.765463917527</v>
      </c>
      <c r="S114" s="2">
        <v>468507570.38402063</v>
      </c>
      <c r="T114" s="2">
        <f t="shared" si="64"/>
        <v>48963889.334168017</v>
      </c>
      <c r="U114" s="2">
        <f t="shared" si="65"/>
        <v>19644.101957195398</v>
      </c>
      <c r="V114" s="2">
        <f t="shared" si="66"/>
        <v>21321.428970639656</v>
      </c>
      <c r="W114" s="2">
        <v>3.3505154639175257E-2</v>
      </c>
      <c r="X114" s="2">
        <v>3.3505154639175257E-2</v>
      </c>
      <c r="Y114" s="2">
        <f t="shared" si="67"/>
        <v>3.2382559251780213E-2</v>
      </c>
      <c r="Z114" s="2">
        <f t="shared" si="68"/>
        <v>1.1937378046768414E-2</v>
      </c>
      <c r="AA114" s="2">
        <f t="shared" si="69"/>
        <v>5.5072931231582099E-2</v>
      </c>
    </row>
    <row r="115" spans="1:27">
      <c r="A115" s="2">
        <v>1250</v>
      </c>
      <c r="B115" s="2">
        <v>9.8000000000000004E-2</v>
      </c>
      <c r="C115" s="5">
        <f t="shared" si="55"/>
        <v>0.90200000000000002</v>
      </c>
      <c r="D115" s="2" t="s">
        <v>876</v>
      </c>
      <c r="E115" s="2">
        <v>385.98473415633759</v>
      </c>
      <c r="F115" s="2">
        <v>366.32242888310509</v>
      </c>
      <c r="G115" s="2">
        <v>148998.31107076761</v>
      </c>
      <c r="H115" s="2">
        <f t="shared" si="56"/>
        <v>14.096069029008504</v>
      </c>
      <c r="I115" s="2">
        <f t="shared" si="57"/>
        <v>385.53474836501982</v>
      </c>
      <c r="J115" s="2">
        <f t="shared" si="58"/>
        <v>386.43471994765537</v>
      </c>
      <c r="K115" s="2">
        <f t="shared" si="59"/>
        <v>374.72131454855077</v>
      </c>
      <c r="L115" s="2">
        <f t="shared" si="60"/>
        <v>397.24815376412442</v>
      </c>
      <c r="M115" s="2">
        <v>497.41019955654104</v>
      </c>
      <c r="N115" s="2">
        <v>324050.1640798226</v>
      </c>
      <c r="O115" s="2">
        <f t="shared" si="61"/>
        <v>76633.257456944615</v>
      </c>
      <c r="P115" s="2">
        <f t="shared" si="62"/>
        <v>464.23157064096472</v>
      </c>
      <c r="Q115" s="2">
        <f t="shared" si="63"/>
        <v>530.58882847211737</v>
      </c>
      <c r="R115" s="2">
        <v>23892.636363636364</v>
      </c>
      <c r="S115" s="2">
        <v>711217918.31707323</v>
      </c>
      <c r="T115" s="2">
        <f t="shared" si="64"/>
        <v>140359845.9121145</v>
      </c>
      <c r="U115" s="2">
        <f t="shared" si="65"/>
        <v>22472.692310316535</v>
      </c>
      <c r="V115" s="2">
        <f t="shared" si="66"/>
        <v>25312.580416956192</v>
      </c>
      <c r="W115" s="2">
        <v>0.15521064301552107</v>
      </c>
      <c r="X115" s="2">
        <v>0.15521064301552107</v>
      </c>
      <c r="Y115" s="2">
        <f t="shared" si="67"/>
        <v>0.13112029931022956</v>
      </c>
      <c r="Z115" s="2">
        <f t="shared" si="68"/>
        <v>0.11181113984403782</v>
      </c>
      <c r="AA115" s="2">
        <f t="shared" si="69"/>
        <v>0.19861014618700432</v>
      </c>
    </row>
    <row r="116" spans="1:27">
      <c r="A116" s="2">
        <v>1500</v>
      </c>
      <c r="B116" s="2">
        <v>5.1999999999999998E-2</v>
      </c>
      <c r="C116" s="5">
        <f t="shared" si="55"/>
        <v>0.94799999999999995</v>
      </c>
      <c r="D116" s="2" t="s">
        <v>877</v>
      </c>
      <c r="E116" s="2">
        <v>385.98858742814855</v>
      </c>
      <c r="F116" s="2">
        <v>369.90801069440568</v>
      </c>
      <c r="G116" s="2">
        <v>149000.16168102462</v>
      </c>
      <c r="H116" s="2">
        <f t="shared" si="56"/>
        <v>12.97205624714843</v>
      </c>
      <c r="I116" s="2">
        <f t="shared" si="57"/>
        <v>385.55691510615065</v>
      </c>
      <c r="J116" s="2">
        <f t="shared" si="58"/>
        <v>386.42025975014644</v>
      </c>
      <c r="K116" s="2">
        <f t="shared" si="59"/>
        <v>375.18356515957657</v>
      </c>
      <c r="L116" s="2">
        <f t="shared" si="60"/>
        <v>396.79360969672052</v>
      </c>
      <c r="M116" s="2">
        <v>570.33544303797464</v>
      </c>
      <c r="N116" s="2">
        <v>439875.43670886074</v>
      </c>
      <c r="O116" s="2">
        <f t="shared" si="61"/>
        <v>114592.9191235379</v>
      </c>
      <c r="P116" s="2">
        <f t="shared" si="62"/>
        <v>529.7632313084448</v>
      </c>
      <c r="Q116" s="2">
        <f t="shared" si="63"/>
        <v>610.90765476750448</v>
      </c>
      <c r="R116" s="2">
        <v>27007.409282700421</v>
      </c>
      <c r="S116" s="2">
        <v>918689356.22784805</v>
      </c>
      <c r="T116" s="2">
        <f t="shared" si="64"/>
        <v>189289200.06455517</v>
      </c>
      <c r="U116" s="2">
        <f t="shared" si="65"/>
        <v>25358.439452446597</v>
      </c>
      <c r="V116" s="2">
        <f t="shared" si="66"/>
        <v>28656.379112954244</v>
      </c>
      <c r="W116" s="2">
        <v>0.22784810126582278</v>
      </c>
      <c r="X116" s="2">
        <v>0.22784810126582278</v>
      </c>
      <c r="Y116" s="2">
        <f t="shared" si="67"/>
        <v>0.17593334401538213</v>
      </c>
      <c r="Z116" s="2">
        <f t="shared" si="68"/>
        <v>0.17757636666165222</v>
      </c>
      <c r="AA116" s="2">
        <f t="shared" si="69"/>
        <v>0.27811983586999334</v>
      </c>
    </row>
    <row r="117" spans="1:27">
      <c r="A117" s="2">
        <v>1750</v>
      </c>
      <c r="B117" s="2">
        <v>7.0000000000000007E-2</v>
      </c>
      <c r="C117" s="5">
        <f t="shared" si="55"/>
        <v>0.92999999999999994</v>
      </c>
      <c r="D117" s="2" t="s">
        <v>878</v>
      </c>
      <c r="E117" s="2">
        <v>386.33656910178019</v>
      </c>
      <c r="F117" s="2">
        <v>367.20340774905696</v>
      </c>
      <c r="G117" s="2">
        <v>149269.73574326604</v>
      </c>
      <c r="H117" s="2">
        <f t="shared" si="56"/>
        <v>13.79111793145421</v>
      </c>
      <c r="I117" s="2">
        <f t="shared" si="57"/>
        <v>385.89147736869393</v>
      </c>
      <c r="J117" s="2">
        <f t="shared" si="58"/>
        <v>386.78166083486644</v>
      </c>
      <c r="K117" s="2">
        <f t="shared" si="59"/>
        <v>375.19565076516682</v>
      </c>
      <c r="L117" s="2">
        <f t="shared" si="60"/>
        <v>397.47748743839355</v>
      </c>
      <c r="M117" s="2">
        <v>575.95913978494627</v>
      </c>
      <c r="N117" s="2">
        <v>448609.13333333336</v>
      </c>
      <c r="O117" s="2">
        <f t="shared" si="61"/>
        <v>116880.20263151807</v>
      </c>
      <c r="P117" s="2">
        <f t="shared" si="62"/>
        <v>534.98401642013835</v>
      </c>
      <c r="Q117" s="2">
        <f t="shared" si="63"/>
        <v>616.9342631497542</v>
      </c>
      <c r="R117" s="2">
        <v>27280.090322580647</v>
      </c>
      <c r="S117" s="2">
        <v>926777544.37419355</v>
      </c>
      <c r="T117" s="2">
        <f t="shared" si="64"/>
        <v>182574216.36603534</v>
      </c>
      <c r="U117" s="2">
        <f t="shared" si="65"/>
        <v>25660.632974190507</v>
      </c>
      <c r="V117" s="2">
        <f t="shared" si="66"/>
        <v>28899.547670970787</v>
      </c>
      <c r="W117" s="2">
        <v>0.22580645161290322</v>
      </c>
      <c r="X117" s="2">
        <v>0.23870967741935484</v>
      </c>
      <c r="Y117" s="2">
        <f t="shared" si="67"/>
        <v>0.18772112382934444</v>
      </c>
      <c r="Z117" s="2">
        <f t="shared" si="68"/>
        <v>0.17387788144595401</v>
      </c>
      <c r="AA117" s="2">
        <f t="shared" si="69"/>
        <v>0.27773502177985243</v>
      </c>
    </row>
    <row r="118" spans="1:27">
      <c r="A118" s="2">
        <v>2000</v>
      </c>
      <c r="B118" s="2">
        <v>3.4000000000000002E-2</v>
      </c>
      <c r="C118" s="5">
        <f t="shared" si="55"/>
        <v>0.96599999999999997</v>
      </c>
      <c r="D118" s="2" t="s">
        <v>879</v>
      </c>
      <c r="E118" s="2">
        <v>385.83804732714805</v>
      </c>
      <c r="F118" s="2">
        <v>360.2680057064116</v>
      </c>
      <c r="G118" s="2">
        <v>148889.25363348867</v>
      </c>
      <c r="H118" s="2">
        <f t="shared" si="56"/>
        <v>18.254868262127275</v>
      </c>
      <c r="I118" s="2">
        <f t="shared" si="57"/>
        <v>385.32596575980568</v>
      </c>
      <c r="J118" s="2">
        <f t="shared" si="58"/>
        <v>386.35012889449041</v>
      </c>
      <c r="K118" s="2">
        <f t="shared" si="59"/>
        <v>373.02033246219861</v>
      </c>
      <c r="L118" s="2">
        <f t="shared" si="60"/>
        <v>398.65576219209748</v>
      </c>
      <c r="M118" s="2">
        <v>610.31884057971013</v>
      </c>
      <c r="N118" s="2">
        <v>534917.92546583852</v>
      </c>
      <c r="O118" s="2">
        <f t="shared" si="61"/>
        <v>162428.83829927689</v>
      </c>
      <c r="P118" s="2">
        <f t="shared" si="62"/>
        <v>562.01503352062366</v>
      </c>
      <c r="Q118" s="2">
        <f t="shared" si="63"/>
        <v>658.62264763879659</v>
      </c>
      <c r="R118" s="2">
        <v>28614.033126293994</v>
      </c>
      <c r="S118" s="2">
        <v>965318656.74948239</v>
      </c>
      <c r="T118" s="2">
        <f t="shared" si="64"/>
        <v>146555764.99683237</v>
      </c>
      <c r="U118" s="2">
        <f t="shared" si="65"/>
        <v>27163.087140729232</v>
      </c>
      <c r="V118" s="2">
        <f t="shared" si="66"/>
        <v>30064.979111858756</v>
      </c>
      <c r="W118" s="2">
        <v>0.28778467908902694</v>
      </c>
      <c r="X118" s="2">
        <v>0.34989648033126292</v>
      </c>
      <c r="Y118" s="2">
        <f t="shared" si="67"/>
        <v>0.26707645881288866</v>
      </c>
      <c r="Z118" s="2">
        <f t="shared" si="68"/>
        <v>0.22584519317288954</v>
      </c>
      <c r="AA118" s="2">
        <f t="shared" si="69"/>
        <v>0.34972416500516434</v>
      </c>
    </row>
    <row r="119" spans="1:27">
      <c r="A119" s="2">
        <v>2250</v>
      </c>
      <c r="B119" s="2">
        <v>1.7999999999999999E-2</v>
      </c>
      <c r="C119" s="5">
        <f t="shared" si="55"/>
        <v>0.98199999999999998</v>
      </c>
      <c r="D119" s="2" t="s">
        <v>880</v>
      </c>
      <c r="E119" s="2">
        <v>386.02920629489756</v>
      </c>
      <c r="F119" s="2">
        <v>364.54312517067137</v>
      </c>
      <c r="G119" s="2">
        <v>149034.49132416479</v>
      </c>
      <c r="H119" s="2">
        <f t="shared" si="56"/>
        <v>15.943211496196454</v>
      </c>
      <c r="I119" s="2">
        <f t="shared" si="57"/>
        <v>385.55064486258135</v>
      </c>
      <c r="J119" s="2">
        <f t="shared" si="58"/>
        <v>386.50776772721377</v>
      </c>
      <c r="K119" s="2">
        <f t="shared" si="59"/>
        <v>374.05052091353087</v>
      </c>
      <c r="L119" s="2">
        <f t="shared" si="60"/>
        <v>398.00789167626425</v>
      </c>
      <c r="M119" s="2">
        <v>614.88187372708762</v>
      </c>
      <c r="N119" s="2">
        <v>575505.17107942968</v>
      </c>
      <c r="O119" s="2">
        <f t="shared" si="61"/>
        <v>197425.45244129555</v>
      </c>
      <c r="P119" s="2">
        <f t="shared" si="62"/>
        <v>561.62798054331449</v>
      </c>
      <c r="Q119" s="2">
        <f t="shared" si="63"/>
        <v>668.13576691086075</v>
      </c>
      <c r="R119" s="2">
        <v>28810.560081466396</v>
      </c>
      <c r="S119" s="2">
        <v>913917935.28920567</v>
      </c>
      <c r="T119" s="2">
        <f t="shared" si="64"/>
        <v>83869563.08142066</v>
      </c>
      <c r="U119" s="2">
        <f t="shared" si="65"/>
        <v>27712.940156468681</v>
      </c>
      <c r="V119" s="2">
        <f t="shared" si="66"/>
        <v>29908.18000646411</v>
      </c>
      <c r="W119" s="2">
        <v>0.29531568228105909</v>
      </c>
      <c r="X119" s="2">
        <v>0.40122199592668023</v>
      </c>
      <c r="Y119" s="2">
        <f t="shared" si="67"/>
        <v>0.31401064372555276</v>
      </c>
      <c r="Z119" s="2">
        <f t="shared" si="68"/>
        <v>0.22815393651020513</v>
      </c>
      <c r="AA119" s="2">
        <f t="shared" si="69"/>
        <v>0.36247742805191308</v>
      </c>
    </row>
    <row r="120" spans="1:27">
      <c r="A120" s="2">
        <v>2500</v>
      </c>
      <c r="B120" s="2">
        <v>1.6E-2</v>
      </c>
      <c r="C120" s="5">
        <f t="shared" si="55"/>
        <v>0.98399999999999999</v>
      </c>
      <c r="D120" s="2" t="s">
        <v>881</v>
      </c>
      <c r="E120" s="2">
        <v>385.95174628486484</v>
      </c>
      <c r="F120" s="2">
        <v>369.16095659853249</v>
      </c>
      <c r="G120" s="2">
        <v>148973.25551367892</v>
      </c>
      <c r="H120" s="2">
        <f t="shared" si="56"/>
        <v>14.505053342232713</v>
      </c>
      <c r="I120" s="2">
        <f t="shared" si="57"/>
        <v>385.4952792102028</v>
      </c>
      <c r="J120" s="2">
        <f t="shared" si="58"/>
        <v>386.40821335952688</v>
      </c>
      <c r="K120" s="2">
        <f t="shared" si="59"/>
        <v>374.52609619044597</v>
      </c>
      <c r="L120" s="2">
        <f t="shared" si="60"/>
        <v>397.37739637928371</v>
      </c>
      <c r="M120" s="2">
        <v>596.46138211382117</v>
      </c>
      <c r="N120" s="2">
        <v>524777.89634146343</v>
      </c>
      <c r="O120" s="2">
        <f t="shared" si="61"/>
        <v>169011.71598833363</v>
      </c>
      <c r="P120" s="2">
        <f t="shared" si="62"/>
        <v>547.18847375812118</v>
      </c>
      <c r="Q120" s="2">
        <f t="shared" si="63"/>
        <v>645.73429046952117</v>
      </c>
      <c r="R120" s="2">
        <v>28030.737804878048</v>
      </c>
      <c r="S120" s="2">
        <v>922769247.93699181</v>
      </c>
      <c r="T120" s="2">
        <f t="shared" si="64"/>
        <v>137046986.05117238</v>
      </c>
      <c r="U120" s="2">
        <f t="shared" si="65"/>
        <v>26627.651013112165</v>
      </c>
      <c r="V120" s="2">
        <f t="shared" si="66"/>
        <v>29433.824596643932</v>
      </c>
      <c r="W120" s="2">
        <v>0.27439024390243905</v>
      </c>
      <c r="X120" s="2">
        <v>0.33943089430894308</v>
      </c>
      <c r="Y120" s="2">
        <f t="shared" si="67"/>
        <v>0.26414088836010308</v>
      </c>
      <c r="Z120" s="2">
        <f t="shared" si="68"/>
        <v>0.21279210242791721</v>
      </c>
      <c r="AA120" s="2">
        <f t="shared" si="69"/>
        <v>0.33598838537696091</v>
      </c>
    </row>
    <row r="121" spans="1:27">
      <c r="A121" s="2">
        <v>2750</v>
      </c>
      <c r="B121" s="2">
        <v>6.0000000000000001E-3</v>
      </c>
      <c r="C121" s="5">
        <f t="shared" si="55"/>
        <v>0.99399999999999999</v>
      </c>
      <c r="D121" s="2" t="s">
        <v>882</v>
      </c>
      <c r="E121" s="2">
        <v>386.25802303296354</v>
      </c>
      <c r="F121" s="2">
        <v>364.96089659727943</v>
      </c>
      <c r="G121" s="2">
        <v>149209.76238688565</v>
      </c>
      <c r="H121" s="2">
        <f t="shared" si="56"/>
        <v>14.50202955226996</v>
      </c>
      <c r="I121" s="2">
        <f t="shared" si="57"/>
        <v>385.80160353939164</v>
      </c>
      <c r="J121" s="2">
        <f t="shared" si="58"/>
        <v>386.71444252653544</v>
      </c>
      <c r="K121" s="2">
        <f t="shared" si="59"/>
        <v>374.83356392233475</v>
      </c>
      <c r="L121" s="2">
        <f t="shared" si="60"/>
        <v>397.68248214359232</v>
      </c>
      <c r="M121" s="2">
        <v>595.97585513078468</v>
      </c>
      <c r="N121" s="2">
        <v>560681.82696177065</v>
      </c>
      <c r="O121" s="2">
        <f t="shared" si="61"/>
        <v>205494.60706290061</v>
      </c>
      <c r="P121" s="2">
        <f t="shared" si="62"/>
        <v>541.64456643322887</v>
      </c>
      <c r="Q121" s="2">
        <f t="shared" si="63"/>
        <v>650.30714382834049</v>
      </c>
      <c r="R121" s="2">
        <v>28025.808853118713</v>
      </c>
      <c r="S121" s="2">
        <v>821323335.4748491</v>
      </c>
      <c r="T121" s="2">
        <f t="shared" si="64"/>
        <v>35877373.603301883</v>
      </c>
      <c r="U121" s="2">
        <f t="shared" si="65"/>
        <v>27307.915200592997</v>
      </c>
      <c r="V121" s="2">
        <f t="shared" si="66"/>
        <v>28743.702505644429</v>
      </c>
      <c r="W121" s="2">
        <v>0.26358148893360162</v>
      </c>
      <c r="X121" s="2">
        <v>0.41247484909456739</v>
      </c>
      <c r="Y121" s="2">
        <f t="shared" si="67"/>
        <v>0.34299964778611303</v>
      </c>
      <c r="Z121" s="2">
        <f t="shared" si="68"/>
        <v>0.19338803239726943</v>
      </c>
      <c r="AA121" s="2">
        <f t="shared" si="69"/>
        <v>0.3337749454699338</v>
      </c>
    </row>
    <row r="122" spans="1:27">
      <c r="A122" s="2">
        <v>3000</v>
      </c>
      <c r="B122" s="2">
        <v>8.0000000000000002E-3</v>
      </c>
      <c r="C122" s="5">
        <f t="shared" si="55"/>
        <v>0.99199999999999999</v>
      </c>
      <c r="D122" s="2" t="s">
        <v>883</v>
      </c>
      <c r="E122" s="2">
        <v>386.01978139058207</v>
      </c>
      <c r="F122" s="2">
        <v>365.89590022544536</v>
      </c>
      <c r="G122" s="2">
        <v>149028.36866530639</v>
      </c>
      <c r="H122" s="2">
        <f t="shared" si="56"/>
        <v>17.097040473629022</v>
      </c>
      <c r="I122" s="2">
        <f t="shared" si="57"/>
        <v>385.52420539540515</v>
      </c>
      <c r="J122" s="2">
        <f t="shared" si="58"/>
        <v>386.51535738575899</v>
      </c>
      <c r="K122" s="2">
        <f t="shared" si="59"/>
        <v>373.61521109320131</v>
      </c>
      <c r="L122" s="2">
        <f t="shared" si="60"/>
        <v>398.42435168796283</v>
      </c>
      <c r="M122" s="2">
        <v>628.96169354838707</v>
      </c>
      <c r="N122" s="2">
        <v>621619.93346774194</v>
      </c>
      <c r="O122" s="2">
        <f t="shared" si="61"/>
        <v>226027.12151648675</v>
      </c>
      <c r="P122" s="2">
        <f t="shared" si="62"/>
        <v>571.98069324863775</v>
      </c>
      <c r="Q122" s="2">
        <f t="shared" si="63"/>
        <v>685.9426938481364</v>
      </c>
      <c r="R122" s="2">
        <v>29510.395161290322</v>
      </c>
      <c r="S122" s="2">
        <v>921368359.76612902</v>
      </c>
      <c r="T122" s="2">
        <f t="shared" si="64"/>
        <v>50504937.190621734</v>
      </c>
      <c r="U122" s="2">
        <f t="shared" si="65"/>
        <v>28658.636203746675</v>
      </c>
      <c r="V122" s="2">
        <f t="shared" si="66"/>
        <v>30362.154118833969</v>
      </c>
      <c r="W122" s="2">
        <v>0.30443548387096775</v>
      </c>
      <c r="X122" s="2">
        <v>0.46572580645161288</v>
      </c>
      <c r="Y122" s="2">
        <f t="shared" si="67"/>
        <v>0.3730448426118626</v>
      </c>
      <c r="Z122" s="2">
        <f t="shared" si="68"/>
        <v>0.23123224244580348</v>
      </c>
      <c r="AA122" s="2">
        <f t="shared" si="69"/>
        <v>0.37763872529613202</v>
      </c>
    </row>
    <row r="123" spans="1:27">
      <c r="M123" s="2"/>
      <c r="N123" s="2"/>
      <c r="O123" s="2"/>
      <c r="R123" s="2"/>
      <c r="S123"/>
      <c r="T123"/>
    </row>
    <row r="124" spans="1:27">
      <c r="M124" s="2"/>
      <c r="N124" s="2"/>
      <c r="O124" s="2"/>
      <c r="R124" s="2"/>
      <c r="S124"/>
      <c r="T124"/>
    </row>
    <row r="125" spans="1:27">
      <c r="A125" s="2" t="s">
        <v>468</v>
      </c>
      <c r="M125" s="2"/>
      <c r="N125" s="2"/>
      <c r="O125" s="2"/>
      <c r="R125" s="2"/>
      <c r="S125"/>
      <c r="T125"/>
    </row>
    <row r="126" spans="1:27">
      <c r="A126" s="2" t="s">
        <v>763</v>
      </c>
      <c r="B126" s="2" t="s">
        <v>1</v>
      </c>
      <c r="C126" s="5" t="s">
        <v>2</v>
      </c>
      <c r="D126" s="2" t="s">
        <v>2</v>
      </c>
      <c r="E126" s="2" t="s">
        <v>35</v>
      </c>
      <c r="F126" s="2" t="s">
        <v>354</v>
      </c>
      <c r="G126" s="2" t="s">
        <v>36</v>
      </c>
      <c r="H126" s="2" t="s">
        <v>37</v>
      </c>
      <c r="K126" s="2" t="s">
        <v>804</v>
      </c>
      <c r="M126" s="2" t="s">
        <v>4</v>
      </c>
      <c r="N126" s="2" t="s">
        <v>5</v>
      </c>
      <c r="O126" s="2" t="s">
        <v>6</v>
      </c>
      <c r="R126" s="2" t="s">
        <v>11</v>
      </c>
      <c r="S126" s="2" t="s">
        <v>3</v>
      </c>
      <c r="T126" s="2" t="s">
        <v>355</v>
      </c>
      <c r="W126" s="2" t="s">
        <v>38</v>
      </c>
      <c r="X126" s="2" t="s">
        <v>39</v>
      </c>
      <c r="Y126" s="2" t="s">
        <v>356</v>
      </c>
      <c r="Z126" s="2" t="s">
        <v>7</v>
      </c>
    </row>
    <row r="127" spans="1:27">
      <c r="A127" s="2">
        <v>250</v>
      </c>
      <c r="B127" s="2">
        <v>0.92800000000000005</v>
      </c>
      <c r="C127" s="5">
        <f>1-B127</f>
        <v>7.1999999999999953E-2</v>
      </c>
      <c r="D127" s="2" t="s">
        <v>884</v>
      </c>
      <c r="E127" s="2">
        <v>384.89403496750657</v>
      </c>
      <c r="F127" s="2">
        <v>367.11560812191226</v>
      </c>
      <c r="G127" s="2">
        <v>148167.50156065138</v>
      </c>
      <c r="H127" s="2">
        <f t="shared" ref="H127" si="70">G127-E127*E127</f>
        <v>24.083407083206112</v>
      </c>
      <c r="I127" s="2">
        <f t="shared" ref="I127" si="71">E127-2.68*SQRT(H127)/SQRT(500)</f>
        <v>384.30585699608224</v>
      </c>
      <c r="J127" s="2">
        <f t="shared" ref="J127" si="72">E127+2.68*SQRT(H127)/SQRT(500)</f>
        <v>385.4822129389309</v>
      </c>
      <c r="K127" s="2">
        <f t="shared" ref="K127" si="73">E127-3*SQRT(H127)</f>
        <v>370.17158056109542</v>
      </c>
      <c r="L127" s="2">
        <f t="shared" ref="L127" si="74">E127+3*SQRT(H127)</f>
        <v>399.61648937391772</v>
      </c>
      <c r="M127" s="2">
        <v>202.27777777777777</v>
      </c>
      <c r="N127" s="2">
        <v>41944.722222222219</v>
      </c>
      <c r="O127" s="2">
        <f t="shared" ref="O127" si="75">N127-M127*M127</f>
        <v>1028.4228395061727</v>
      </c>
      <c r="P127" s="2">
        <f t="shared" ref="P127" si="76">M127-2.68*SQRT(O127)/SQRT(500)</f>
        <v>198.43420022490619</v>
      </c>
      <c r="Q127" s="2">
        <f t="shared" ref="Q127" si="77">M127+2.68*SQRT(O127)/SQRT(500)</f>
        <v>206.12135533064935</v>
      </c>
      <c r="R127" s="2">
        <v>10113.888888888889</v>
      </c>
      <c r="S127" s="2">
        <v>104861805.55555555</v>
      </c>
      <c r="T127" s="2">
        <f t="shared" ref="T127" si="78">S127-R127*R127</f>
        <v>2571057.0987654328</v>
      </c>
      <c r="U127" s="2">
        <f t="shared" ref="U127" si="79">R127-2.68*SQRT(T127)/SQRT(500)</f>
        <v>9921.7100112453099</v>
      </c>
      <c r="V127" s="2">
        <f t="shared" ref="V127" si="80">R127+2.68*SQRT(T127)/SQRT(500)</f>
        <v>10306.067766532467</v>
      </c>
      <c r="W127" s="2">
        <v>0</v>
      </c>
      <c r="X127" s="2">
        <v>0</v>
      </c>
      <c r="Y127" s="2">
        <f t="shared" ref="Y127" si="81">X127-W127*W127</f>
        <v>0</v>
      </c>
      <c r="Z127" s="2">
        <f t="shared" ref="Z127" si="82">W127-2.68*SQRT(Y127)/SQRT(500)</f>
        <v>0</v>
      </c>
      <c r="AA127" s="2">
        <f t="shared" ref="AA127" si="83">W127+2.68*SQRT(Y127)/SQRT(500)</f>
        <v>0</v>
      </c>
    </row>
    <row r="128" spans="1:27">
      <c r="A128" s="2">
        <v>500</v>
      </c>
      <c r="B128" s="2">
        <v>0.38</v>
      </c>
      <c r="C128" s="5">
        <f t="shared" ref="C128:C138" si="84">1-B128</f>
        <v>0.62</v>
      </c>
      <c r="D128" s="2" t="s">
        <v>885</v>
      </c>
      <c r="E128" s="2">
        <v>385.69269349938804</v>
      </c>
      <c r="F128" s="2">
        <v>354.47773480315203</v>
      </c>
      <c r="G128" s="2">
        <v>148778.93892325961</v>
      </c>
      <c r="H128" s="2">
        <f t="shared" ref="H128:H138" si="85">G128-E128*E128</f>
        <v>20.085104446741752</v>
      </c>
      <c r="I128" s="2">
        <f t="shared" ref="I128:I138" si="86">E128-2.68*SQRT(H128)/SQRT(500)</f>
        <v>385.15555431039087</v>
      </c>
      <c r="J128" s="2">
        <f t="shared" ref="J128:J138" si="87">E128+2.68*SQRT(H128)/SQRT(500)</f>
        <v>386.22983268838522</v>
      </c>
      <c r="K128" s="2">
        <f t="shared" ref="K128:K138" si="88">E128-3*SQRT(H128)</f>
        <v>372.24777103696096</v>
      </c>
      <c r="L128" s="2">
        <f t="shared" ref="L128:L138" si="89">E128+3*SQRT(H128)</f>
        <v>399.13761596181513</v>
      </c>
      <c r="M128" s="2">
        <v>348.27419354838707</v>
      </c>
      <c r="N128" s="2">
        <v>129459.92580645162</v>
      </c>
      <c r="O128" s="2">
        <f t="shared" ref="O128:O138" si="90">N128-M128*M128</f>
        <v>8165.0119146722427</v>
      </c>
      <c r="P128" s="2">
        <f t="shared" ref="P128:P138" si="91">M128-2.68*SQRT(O128)/SQRT(500)</f>
        <v>337.4441998663998</v>
      </c>
      <c r="Q128" s="2">
        <f t="shared" ref="Q128:Q138" si="92">M128+2.68*SQRT(O128)/SQRT(500)</f>
        <v>359.10418723037435</v>
      </c>
      <c r="R128" s="2">
        <v>17402.058064516128</v>
      </c>
      <c r="S128" s="2">
        <v>323117054.05806452</v>
      </c>
      <c r="T128" s="2">
        <f t="shared" ref="T128:T138" si="93">S128-R128*R128</f>
        <v>20285429.177273691</v>
      </c>
      <c r="U128" s="2">
        <f t="shared" ref="U128:U138" si="94">R128-2.68*SQRT(T128)/SQRT(500)</f>
        <v>16862.246863219138</v>
      </c>
      <c r="V128" s="2">
        <f t="shared" ref="V128:V138" si="95">R128+2.68*SQRT(T128)/SQRT(500)</f>
        <v>17941.869265813119</v>
      </c>
      <c r="W128" s="2">
        <v>0</v>
      </c>
      <c r="X128" s="2">
        <v>0</v>
      </c>
      <c r="Y128" s="2">
        <f t="shared" ref="Y128:Y138" si="96">X128-W128*W128</f>
        <v>0</v>
      </c>
      <c r="Z128" s="2">
        <f t="shared" ref="Z128:Z138" si="97">W128-2.68*SQRT(Y128)/SQRT(500)</f>
        <v>0</v>
      </c>
      <c r="AA128" s="2">
        <f t="shared" ref="AA128:AA138" si="98">W128+2.68*SQRT(Y128)/SQRT(500)</f>
        <v>0</v>
      </c>
    </row>
    <row r="129" spans="1:27">
      <c r="A129" s="2">
        <v>750</v>
      </c>
      <c r="B129" s="2">
        <v>0.25</v>
      </c>
      <c r="C129" s="5">
        <f t="shared" si="84"/>
        <v>0.75</v>
      </c>
      <c r="D129" s="2" t="s">
        <v>886</v>
      </c>
      <c r="E129" s="2">
        <v>385.81466509127154</v>
      </c>
      <c r="F129" s="2">
        <v>368.05496979934514</v>
      </c>
      <c r="G129" s="2">
        <v>148870.04287448365</v>
      </c>
      <c r="H129" s="2">
        <f t="shared" si="85"/>
        <v>17.08707499364391</v>
      </c>
      <c r="I129" s="2">
        <f t="shared" si="86"/>
        <v>385.31923354719237</v>
      </c>
      <c r="J129" s="2">
        <f t="shared" si="87"/>
        <v>386.3100966353507</v>
      </c>
      <c r="K129" s="2">
        <f t="shared" si="88"/>
        <v>373.41371049322566</v>
      </c>
      <c r="L129" s="2">
        <f t="shared" si="89"/>
        <v>398.21561968931741</v>
      </c>
      <c r="M129" s="2">
        <v>398.70933333333335</v>
      </c>
      <c r="N129" s="2">
        <v>170274.30933333334</v>
      </c>
      <c r="O129" s="2">
        <f t="shared" si="90"/>
        <v>11305.176846222224</v>
      </c>
      <c r="P129" s="2">
        <f t="shared" si="91"/>
        <v>385.96584070530497</v>
      </c>
      <c r="Q129" s="2">
        <f t="shared" si="92"/>
        <v>411.45282596136173</v>
      </c>
      <c r="R129" s="2">
        <v>19858.402666666665</v>
      </c>
      <c r="S129" s="2">
        <v>421226719.89600003</v>
      </c>
      <c r="T129" s="2">
        <f t="shared" si="93"/>
        <v>26870563.424526334</v>
      </c>
      <c r="U129" s="2">
        <f t="shared" si="94"/>
        <v>19237.12151494819</v>
      </c>
      <c r="V129" s="2">
        <f t="shared" si="95"/>
        <v>20479.68381838514</v>
      </c>
      <c r="W129" s="2">
        <v>0</v>
      </c>
      <c r="X129" s="2">
        <v>0</v>
      </c>
      <c r="Y129" s="2">
        <f t="shared" si="96"/>
        <v>0</v>
      </c>
      <c r="Z129" s="2">
        <f t="shared" si="97"/>
        <v>0</v>
      </c>
      <c r="AA129" s="2">
        <f t="shared" si="98"/>
        <v>0</v>
      </c>
    </row>
    <row r="130" spans="1:27">
      <c r="A130" s="2">
        <v>1000</v>
      </c>
      <c r="B130" s="2">
        <v>0.25600000000000001</v>
      </c>
      <c r="C130" s="5">
        <f t="shared" si="84"/>
        <v>0.74399999999999999</v>
      </c>
      <c r="D130" s="2" t="s">
        <v>887</v>
      </c>
      <c r="E130" s="2">
        <v>386.09525125429144</v>
      </c>
      <c r="F130" s="2">
        <v>365.24990937786146</v>
      </c>
      <c r="G130" s="2">
        <v>149083.04491315281</v>
      </c>
      <c r="H130" s="2">
        <f t="shared" si="85"/>
        <v>13.501872038381407</v>
      </c>
      <c r="I130" s="2">
        <f t="shared" si="86"/>
        <v>385.65485178624346</v>
      </c>
      <c r="J130" s="2">
        <f t="shared" si="87"/>
        <v>386.53565072233943</v>
      </c>
      <c r="K130" s="2">
        <f t="shared" si="88"/>
        <v>375.0717831817912</v>
      </c>
      <c r="L130" s="2">
        <f t="shared" si="89"/>
        <v>397.11871932679168</v>
      </c>
      <c r="M130" s="2">
        <v>401.42741935483872</v>
      </c>
      <c r="N130" s="2">
        <v>174517.26075268816</v>
      </c>
      <c r="O130" s="2">
        <f t="shared" si="90"/>
        <v>13373.287742802611</v>
      </c>
      <c r="P130" s="2">
        <f t="shared" si="91"/>
        <v>387.56723884490987</v>
      </c>
      <c r="Q130" s="2">
        <f t="shared" si="92"/>
        <v>415.28759986476757</v>
      </c>
      <c r="R130" s="2">
        <v>19940.284946236559</v>
      </c>
      <c r="S130" s="2">
        <v>427727622.63440859</v>
      </c>
      <c r="T130" s="2">
        <f t="shared" si="93"/>
        <v>30112658.897300243</v>
      </c>
      <c r="U130" s="2">
        <f t="shared" si="94"/>
        <v>19282.590243104522</v>
      </c>
      <c r="V130" s="2">
        <f t="shared" si="95"/>
        <v>20597.979649368597</v>
      </c>
      <c r="W130" s="2">
        <v>0</v>
      </c>
      <c r="X130" s="2">
        <v>0</v>
      </c>
      <c r="Y130" s="2">
        <f t="shared" si="96"/>
        <v>0</v>
      </c>
      <c r="Z130" s="2">
        <f t="shared" si="97"/>
        <v>0</v>
      </c>
      <c r="AA130" s="2">
        <f t="shared" si="98"/>
        <v>0</v>
      </c>
    </row>
    <row r="131" spans="1:27">
      <c r="A131" s="2">
        <v>1250</v>
      </c>
      <c r="B131" s="2">
        <v>0.17799999999999999</v>
      </c>
      <c r="C131" s="5">
        <f t="shared" si="84"/>
        <v>0.82200000000000006</v>
      </c>
      <c r="D131" s="2" t="s">
        <v>888</v>
      </c>
      <c r="E131" s="2">
        <v>385.5131616374465</v>
      </c>
      <c r="F131" s="2">
        <v>362.51759797228334</v>
      </c>
      <c r="G131" s="2">
        <v>148642.64771631311</v>
      </c>
      <c r="H131" s="2">
        <f t="shared" si="85"/>
        <v>22.249920613161521</v>
      </c>
      <c r="I131" s="2">
        <f t="shared" si="86"/>
        <v>384.9478160266703</v>
      </c>
      <c r="J131" s="2">
        <f t="shared" si="87"/>
        <v>386.07850724822271</v>
      </c>
      <c r="K131" s="2">
        <f t="shared" si="88"/>
        <v>371.36221518434826</v>
      </c>
      <c r="L131" s="2">
        <f t="shared" si="89"/>
        <v>399.66410809054474</v>
      </c>
      <c r="M131" s="2">
        <v>405.54014598540147</v>
      </c>
      <c r="N131" s="2">
        <v>187951.15571776155</v>
      </c>
      <c r="O131" s="2">
        <f t="shared" si="90"/>
        <v>23488.345711900824</v>
      </c>
      <c r="P131" s="2">
        <f t="shared" si="91"/>
        <v>387.1715480943725</v>
      </c>
      <c r="Q131" s="2">
        <f t="shared" si="92"/>
        <v>423.90874387643044</v>
      </c>
      <c r="R131" s="2">
        <v>19898.749391727495</v>
      </c>
      <c r="S131" s="2">
        <v>434439574.90510947</v>
      </c>
      <c r="T131" s="2">
        <f t="shared" si="93"/>
        <v>38479347.550334096</v>
      </c>
      <c r="U131" s="2">
        <f t="shared" si="94"/>
        <v>19155.279061659752</v>
      </c>
      <c r="V131" s="2">
        <f t="shared" si="95"/>
        <v>20642.219721795238</v>
      </c>
      <c r="W131" s="2">
        <v>1.7031630170316302E-2</v>
      </c>
      <c r="X131" s="2">
        <v>1.7031630170316302E-2</v>
      </c>
      <c r="Y131" s="2">
        <f t="shared" si="96"/>
        <v>1.6741553744057874E-2</v>
      </c>
      <c r="Z131" s="2">
        <f t="shared" si="97"/>
        <v>1.5239201129724871E-3</v>
      </c>
      <c r="AA131" s="2">
        <f t="shared" si="98"/>
        <v>3.2539340227660113E-2</v>
      </c>
    </row>
    <row r="132" spans="1:27">
      <c r="A132" s="2">
        <v>1500</v>
      </c>
      <c r="B132" s="2">
        <v>0.122</v>
      </c>
      <c r="C132" s="5">
        <f t="shared" si="84"/>
        <v>0.878</v>
      </c>
      <c r="D132" s="2" t="s">
        <v>889</v>
      </c>
      <c r="E132" s="2">
        <v>385.79308339803345</v>
      </c>
      <c r="F132" s="2">
        <v>366.26897123951051</v>
      </c>
      <c r="G132" s="2">
        <v>148853.34631962929</v>
      </c>
      <c r="H132" s="2">
        <f t="shared" si="85"/>
        <v>17.043121867289301</v>
      </c>
      <c r="I132" s="2">
        <f t="shared" si="86"/>
        <v>385.2982894641587</v>
      </c>
      <c r="J132" s="2">
        <f t="shared" si="87"/>
        <v>386.28787733190819</v>
      </c>
      <c r="K132" s="2">
        <f t="shared" si="88"/>
        <v>373.40808857342398</v>
      </c>
      <c r="L132" s="2">
        <f t="shared" si="89"/>
        <v>398.17807822264291</v>
      </c>
      <c r="M132" s="2">
        <v>534.12984054669698</v>
      </c>
      <c r="N132" s="2">
        <v>411258.02050113893</v>
      </c>
      <c r="O132" s="2">
        <f t="shared" si="90"/>
        <v>125963.33393869898</v>
      </c>
      <c r="P132" s="2">
        <f t="shared" si="91"/>
        <v>491.59235003112212</v>
      </c>
      <c r="Q132" s="2">
        <f t="shared" si="92"/>
        <v>576.66733106227184</v>
      </c>
      <c r="R132" s="2">
        <v>23880.029612756265</v>
      </c>
      <c r="S132" s="2">
        <v>700851042.43963552</v>
      </c>
      <c r="T132" s="2">
        <f t="shared" si="93"/>
        <v>130595228.13351941</v>
      </c>
      <c r="U132" s="2">
        <f t="shared" si="94"/>
        <v>22510.367489058459</v>
      </c>
      <c r="V132" s="2">
        <f t="shared" si="95"/>
        <v>25249.691736454071</v>
      </c>
      <c r="W132" s="2">
        <v>0.14123006833712984</v>
      </c>
      <c r="X132" s="2">
        <v>0.14123006833712984</v>
      </c>
      <c r="Y132" s="2">
        <f t="shared" si="96"/>
        <v>0.12128413613461947</v>
      </c>
      <c r="Z132" s="2">
        <f t="shared" si="97"/>
        <v>9.9490131121717285E-2</v>
      </c>
      <c r="AA132" s="2">
        <f t="shared" si="98"/>
        <v>0.18297000555254239</v>
      </c>
    </row>
    <row r="133" spans="1:27">
      <c r="A133" s="2">
        <v>1750</v>
      </c>
      <c r="B133" s="2">
        <v>7.0000000000000007E-2</v>
      </c>
      <c r="C133" s="5">
        <f t="shared" si="84"/>
        <v>0.92999999999999994</v>
      </c>
      <c r="D133" s="2" t="s">
        <v>890</v>
      </c>
      <c r="E133" s="2">
        <v>386.32184910754637</v>
      </c>
      <c r="F133" s="2">
        <v>368.44031440988726</v>
      </c>
      <c r="G133" s="2">
        <v>149257.51873927735</v>
      </c>
      <c r="H133" s="2">
        <f t="shared" si="85"/>
        <v>12.947641403530724</v>
      </c>
      <c r="I133" s="2">
        <f t="shared" si="86"/>
        <v>385.89058320438056</v>
      </c>
      <c r="J133" s="2">
        <f t="shared" si="87"/>
        <v>386.75311501071218</v>
      </c>
      <c r="K133" s="2">
        <f t="shared" si="88"/>
        <v>375.52699975094225</v>
      </c>
      <c r="L133" s="2">
        <f t="shared" si="89"/>
        <v>397.11669846415049</v>
      </c>
      <c r="M133" s="2">
        <v>605.7505376344086</v>
      </c>
      <c r="N133" s="2">
        <v>550066.83870967745</v>
      </c>
      <c r="O133" s="2">
        <f t="shared" si="90"/>
        <v>183133.12486530241</v>
      </c>
      <c r="P133" s="2">
        <f t="shared" si="91"/>
        <v>554.46047317680541</v>
      </c>
      <c r="Q133" s="2">
        <f t="shared" si="92"/>
        <v>657.0406020920118</v>
      </c>
      <c r="R133" s="2">
        <v>26023.959139784947</v>
      </c>
      <c r="S133" s="2">
        <v>851186123.95913982</v>
      </c>
      <c r="T133" s="2">
        <f t="shared" si="93"/>
        <v>173939674.64994335</v>
      </c>
      <c r="U133" s="2">
        <f t="shared" si="94"/>
        <v>24443.260358102772</v>
      </c>
      <c r="V133" s="2">
        <f t="shared" si="95"/>
        <v>27604.657921467122</v>
      </c>
      <c r="W133" s="2">
        <v>0.20645161290322581</v>
      </c>
      <c r="X133" s="2">
        <v>0.20645161290322581</v>
      </c>
      <c r="Y133" s="2">
        <f t="shared" si="96"/>
        <v>0.16382934443288241</v>
      </c>
      <c r="Z133" s="2">
        <f t="shared" si="97"/>
        <v>0.15794000844708078</v>
      </c>
      <c r="AA133" s="2">
        <f t="shared" si="98"/>
        <v>0.25496321735937083</v>
      </c>
    </row>
    <row r="134" spans="1:27">
      <c r="A134" s="2">
        <v>2000</v>
      </c>
      <c r="B134" s="2">
        <v>5.3999999999999999E-2</v>
      </c>
      <c r="C134" s="5">
        <f t="shared" si="84"/>
        <v>0.94599999999999995</v>
      </c>
      <c r="D134" s="2" t="s">
        <v>891</v>
      </c>
      <c r="E134" s="2">
        <v>386.19093573966353</v>
      </c>
      <c r="F134" s="2">
        <v>365.51756523610538</v>
      </c>
      <c r="G134" s="2">
        <v>149157.7025780814</v>
      </c>
      <c r="H134" s="2">
        <f t="shared" si="85"/>
        <v>14.26373060446349</v>
      </c>
      <c r="I134" s="2">
        <f t="shared" si="86"/>
        <v>385.73828174665454</v>
      </c>
      <c r="J134" s="2">
        <f t="shared" si="87"/>
        <v>386.64358973267252</v>
      </c>
      <c r="K134" s="2">
        <f t="shared" si="88"/>
        <v>374.8607294114376</v>
      </c>
      <c r="L134" s="2">
        <f t="shared" si="89"/>
        <v>397.52114206788946</v>
      </c>
      <c r="M134" s="2">
        <v>542.49682875264273</v>
      </c>
      <c r="N134" s="2">
        <v>440324.84778012685</v>
      </c>
      <c r="O134" s="2">
        <f t="shared" si="90"/>
        <v>146022.03857345268</v>
      </c>
      <c r="P134" s="2">
        <f t="shared" si="91"/>
        <v>496.69751238547485</v>
      </c>
      <c r="Q134" s="2">
        <f t="shared" si="92"/>
        <v>588.2961451198106</v>
      </c>
      <c r="R134" s="2">
        <v>24061.274841437633</v>
      </c>
      <c r="S134" s="2">
        <v>727356217.15221989</v>
      </c>
      <c r="T134" s="2">
        <f t="shared" si="93"/>
        <v>148411270.15702033</v>
      </c>
      <c r="U134" s="2">
        <f t="shared" si="94"/>
        <v>22601.172717080721</v>
      </c>
      <c r="V134" s="2">
        <f t="shared" si="95"/>
        <v>25521.376965794545</v>
      </c>
      <c r="W134" s="2">
        <v>0.15433403805496829</v>
      </c>
      <c r="X134" s="2">
        <v>0.15433403805496829</v>
      </c>
      <c r="Y134" s="2">
        <f t="shared" si="96"/>
        <v>0.13051504275261588</v>
      </c>
      <c r="Z134" s="2">
        <f t="shared" si="97"/>
        <v>0.1110348176678438</v>
      </c>
      <c r="AA134" s="2">
        <f t="shared" si="98"/>
        <v>0.19763325844209279</v>
      </c>
    </row>
    <row r="135" spans="1:27">
      <c r="A135" s="2">
        <v>2250</v>
      </c>
      <c r="B135" s="2">
        <v>6.8000000000000005E-2</v>
      </c>
      <c r="C135" s="5">
        <f t="shared" si="84"/>
        <v>0.93199999999999994</v>
      </c>
      <c r="D135" s="2" t="s">
        <v>892</v>
      </c>
      <c r="E135" s="2">
        <v>385.52108439804431</v>
      </c>
      <c r="F135" s="2">
        <v>368.37537733779311</v>
      </c>
      <c r="G135" s="2">
        <v>148643.44724543954</v>
      </c>
      <c r="H135" s="2">
        <f t="shared" si="85"/>
        <v>16.940729995549191</v>
      </c>
      <c r="I135" s="2">
        <f t="shared" si="86"/>
        <v>385.02777901773709</v>
      </c>
      <c r="J135" s="2">
        <f t="shared" si="87"/>
        <v>386.01438977835153</v>
      </c>
      <c r="K135" s="2">
        <f t="shared" si="88"/>
        <v>373.17334897976042</v>
      </c>
      <c r="L135" s="2">
        <f t="shared" si="89"/>
        <v>397.8688198163282</v>
      </c>
      <c r="M135" s="2">
        <v>597.45278969957087</v>
      </c>
      <c r="N135" s="2">
        <v>552280.28969957086</v>
      </c>
      <c r="O135" s="2">
        <f t="shared" si="90"/>
        <v>195330.45377977123</v>
      </c>
      <c r="P135" s="2">
        <f t="shared" si="91"/>
        <v>544.48220444269782</v>
      </c>
      <c r="Q135" s="2">
        <f t="shared" si="92"/>
        <v>650.42337495644392</v>
      </c>
      <c r="R135" s="2">
        <v>25710.356223175964</v>
      </c>
      <c r="S135" s="2">
        <v>792242503.01287556</v>
      </c>
      <c r="T135" s="2">
        <f t="shared" si="93"/>
        <v>131220085.8902725</v>
      </c>
      <c r="U135" s="2">
        <f t="shared" si="94"/>
        <v>24337.421304909047</v>
      </c>
      <c r="V135" s="2">
        <f t="shared" si="95"/>
        <v>27083.291141442882</v>
      </c>
      <c r="W135" s="2">
        <v>0.19742489270386265</v>
      </c>
      <c r="X135" s="2">
        <v>0.21459227467811159</v>
      </c>
      <c r="Y135" s="2">
        <f t="shared" si="96"/>
        <v>0.1756156864189799</v>
      </c>
      <c r="Z135" s="2">
        <f t="shared" si="97"/>
        <v>0.14719856283325233</v>
      </c>
      <c r="AA135" s="2">
        <f t="shared" si="98"/>
        <v>0.24765122257447297</v>
      </c>
    </row>
    <row r="136" spans="1:27">
      <c r="A136" s="2">
        <v>2500</v>
      </c>
      <c r="B136" s="2">
        <v>0.03</v>
      </c>
      <c r="C136" s="5">
        <f t="shared" si="84"/>
        <v>0.97</v>
      </c>
      <c r="D136" s="2" t="s">
        <v>893</v>
      </c>
      <c r="E136" s="2">
        <v>386.02707746287126</v>
      </c>
      <c r="F136" s="2">
        <v>366.11626324912788</v>
      </c>
      <c r="G136" s="2">
        <v>149032.46583503619</v>
      </c>
      <c r="H136" s="2">
        <f t="shared" si="85"/>
        <v>15.561300510569708</v>
      </c>
      <c r="I136" s="2">
        <f t="shared" si="86"/>
        <v>385.55428261351881</v>
      </c>
      <c r="J136" s="2">
        <f t="shared" si="87"/>
        <v>386.49987231222372</v>
      </c>
      <c r="K136" s="2">
        <f t="shared" si="88"/>
        <v>374.1927331804394</v>
      </c>
      <c r="L136" s="2">
        <f t="shared" si="89"/>
        <v>397.86142174530312</v>
      </c>
      <c r="M136" s="2">
        <v>657.86391752577322</v>
      </c>
      <c r="N136" s="2">
        <v>706331.30721649481</v>
      </c>
      <c r="O136" s="2">
        <f t="shared" si="90"/>
        <v>273546.37323413749</v>
      </c>
      <c r="P136" s="2">
        <f t="shared" si="91"/>
        <v>595.17868048997877</v>
      </c>
      <c r="Q136" s="2">
        <f t="shared" si="92"/>
        <v>720.54915456156766</v>
      </c>
      <c r="R136" s="2">
        <v>27861.82680412371</v>
      </c>
      <c r="S136" s="2">
        <v>912999651.39793813</v>
      </c>
      <c r="T136" s="2">
        <f t="shared" si="93"/>
        <v>136718258.53495169</v>
      </c>
      <c r="U136" s="2">
        <f t="shared" si="94"/>
        <v>26460.42377850871</v>
      </c>
      <c r="V136" s="2">
        <f t="shared" si="95"/>
        <v>29263.22982973871</v>
      </c>
      <c r="W136" s="2">
        <v>0.25154639175257731</v>
      </c>
      <c r="X136" s="2">
        <v>0.3134020618556701</v>
      </c>
      <c r="Y136" s="2">
        <f t="shared" si="96"/>
        <v>0.250126474651929</v>
      </c>
      <c r="Z136" s="2">
        <f t="shared" si="97"/>
        <v>0.19160461347498506</v>
      </c>
      <c r="AA136" s="2">
        <f t="shared" si="98"/>
        <v>0.31148817003016954</v>
      </c>
    </row>
    <row r="137" spans="1:27">
      <c r="A137" s="2">
        <v>2750</v>
      </c>
      <c r="B137" s="2">
        <v>1.6E-2</v>
      </c>
      <c r="C137" s="5">
        <f t="shared" si="84"/>
        <v>0.98399999999999999</v>
      </c>
      <c r="D137" s="2" t="s">
        <v>894</v>
      </c>
      <c r="E137" s="2">
        <v>386.34303797310355</v>
      </c>
      <c r="F137" s="2">
        <v>362.21188972006888</v>
      </c>
      <c r="G137" s="2">
        <v>149276.85412929262</v>
      </c>
      <c r="H137" s="2">
        <f t="shared" si="85"/>
        <v>15.91113900570781</v>
      </c>
      <c r="I137" s="2">
        <f t="shared" si="86"/>
        <v>385.86495813710417</v>
      </c>
      <c r="J137" s="2">
        <f t="shared" si="87"/>
        <v>386.82111780910293</v>
      </c>
      <c r="K137" s="2">
        <f t="shared" si="88"/>
        <v>374.37640724213463</v>
      </c>
      <c r="L137" s="2">
        <f t="shared" si="89"/>
        <v>398.30966870407246</v>
      </c>
      <c r="M137" s="2">
        <v>629.6260162601626</v>
      </c>
      <c r="N137" s="2">
        <v>655922.78455284552</v>
      </c>
      <c r="O137" s="2">
        <f t="shared" si="90"/>
        <v>259493.86420120299</v>
      </c>
      <c r="P137" s="2">
        <f t="shared" si="91"/>
        <v>568.57212645388211</v>
      </c>
      <c r="Q137" s="2">
        <f t="shared" si="92"/>
        <v>690.6799060664431</v>
      </c>
      <c r="R137" s="2">
        <v>27081.308943089432</v>
      </c>
      <c r="S137" s="2">
        <v>832741833.44308949</v>
      </c>
      <c r="T137" s="2">
        <f t="shared" si="93"/>
        <v>99344539.372033834</v>
      </c>
      <c r="U137" s="2">
        <f t="shared" si="94"/>
        <v>25886.710918994551</v>
      </c>
      <c r="V137" s="2">
        <f t="shared" si="95"/>
        <v>28275.906967184314</v>
      </c>
      <c r="W137" s="2">
        <v>0.21138211382113822</v>
      </c>
      <c r="X137" s="2">
        <v>0.26422764227642276</v>
      </c>
      <c r="Y137" s="2">
        <f t="shared" si="96"/>
        <v>0.21954524423293012</v>
      </c>
      <c r="Z137" s="2">
        <f t="shared" si="97"/>
        <v>0.15522409102512807</v>
      </c>
      <c r="AA137" s="2">
        <f t="shared" si="98"/>
        <v>0.26754013661714837</v>
      </c>
    </row>
    <row r="138" spans="1:27">
      <c r="A138" s="2">
        <v>3000</v>
      </c>
      <c r="B138" s="2">
        <v>1.4E-2</v>
      </c>
      <c r="C138" s="5">
        <f t="shared" si="84"/>
        <v>0.98599999999999999</v>
      </c>
      <c r="D138" s="2" t="s">
        <v>895</v>
      </c>
      <c r="E138" s="2">
        <v>385.95902008322076</v>
      </c>
      <c r="F138" s="2">
        <v>365.84075213278118</v>
      </c>
      <c r="G138" s="2">
        <v>148980.4645007948</v>
      </c>
      <c r="H138" s="2">
        <f t="shared" si="85"/>
        <v>16.099317194777541</v>
      </c>
      <c r="I138" s="2">
        <f t="shared" si="86"/>
        <v>385.47812147473917</v>
      </c>
      <c r="J138" s="2">
        <f t="shared" si="87"/>
        <v>386.43991869170236</v>
      </c>
      <c r="K138" s="2">
        <f t="shared" si="88"/>
        <v>373.92183375281127</v>
      </c>
      <c r="L138" s="2">
        <f t="shared" si="89"/>
        <v>397.99620641363026</v>
      </c>
      <c r="M138" s="2">
        <v>741.07302231237327</v>
      </c>
      <c r="N138" s="2">
        <v>913264.67139959428</v>
      </c>
      <c r="O138" s="2">
        <f t="shared" si="90"/>
        <v>364075.447000399</v>
      </c>
      <c r="P138" s="2">
        <f t="shared" si="91"/>
        <v>668.75517540670739</v>
      </c>
      <c r="Q138" s="2">
        <f t="shared" si="92"/>
        <v>813.39086921803914</v>
      </c>
      <c r="R138" s="2">
        <v>30268.847870182555</v>
      </c>
      <c r="S138" s="2">
        <v>1015150064.5233265</v>
      </c>
      <c r="T138" s="2">
        <f t="shared" si="93"/>
        <v>98946913.135071516</v>
      </c>
      <c r="U138" s="2">
        <f t="shared" si="94"/>
        <v>29076.642930668095</v>
      </c>
      <c r="V138" s="2">
        <f t="shared" si="95"/>
        <v>31461.052809697016</v>
      </c>
      <c r="W138" s="2">
        <v>0.32657200811359027</v>
      </c>
      <c r="X138" s="2">
        <v>0.41987829614604461</v>
      </c>
      <c r="Y138" s="2">
        <f t="shared" si="96"/>
        <v>0.31322901966270172</v>
      </c>
      <c r="Z138" s="2">
        <f t="shared" si="97"/>
        <v>0.25949390273150019</v>
      </c>
      <c r="AA138" s="2">
        <f t="shared" si="98"/>
        <v>0.39365011349568035</v>
      </c>
    </row>
    <row r="144" spans="1:27">
      <c r="A144" s="2" t="s">
        <v>954</v>
      </c>
    </row>
    <row r="145" spans="1:30">
      <c r="A145" s="2" t="s">
        <v>949</v>
      </c>
      <c r="B145" s="2" t="s">
        <v>1</v>
      </c>
      <c r="C145" s="5" t="s">
        <v>2</v>
      </c>
      <c r="D145" s="2" t="s">
        <v>2</v>
      </c>
      <c r="E145" s="2" t="s">
        <v>35</v>
      </c>
      <c r="F145" s="2" t="s">
        <v>354</v>
      </c>
      <c r="G145" s="2" t="s">
        <v>36</v>
      </c>
      <c r="H145" s="2" t="s">
        <v>37</v>
      </c>
      <c r="M145" s="2" t="s">
        <v>4</v>
      </c>
      <c r="N145" s="2" t="s">
        <v>5</v>
      </c>
      <c r="O145" s="2" t="s">
        <v>6</v>
      </c>
      <c r="R145" s="2" t="s">
        <v>11</v>
      </c>
      <c r="S145" s="2" t="s">
        <v>3</v>
      </c>
      <c r="T145" s="2" t="s">
        <v>355</v>
      </c>
      <c r="W145" s="2" t="s">
        <v>38</v>
      </c>
      <c r="X145" s="2" t="s">
        <v>39</v>
      </c>
      <c r="Y145" s="2" t="s">
        <v>356</v>
      </c>
      <c r="Z145" s="2" t="s">
        <v>7</v>
      </c>
    </row>
    <row r="146" spans="1:30" s="2" customFormat="1">
      <c r="A146" s="2">
        <v>0</v>
      </c>
      <c r="B146" s="2">
        <v>0.75600000000000001</v>
      </c>
      <c r="C146" s="5">
        <f t="shared" ref="C146" si="99">1-B146</f>
        <v>0.24399999999999999</v>
      </c>
      <c r="D146" s="2" t="s">
        <v>526</v>
      </c>
      <c r="E146" s="2">
        <v>367.42924411211334</v>
      </c>
      <c r="F146" s="2">
        <v>360.94059037232546</v>
      </c>
      <c r="G146" s="2">
        <v>135009.01797011012</v>
      </c>
      <c r="H146" s="2">
        <f t="shared" ref="H146" si="100">G146-E146*E146</f>
        <v>4.7685413111466914</v>
      </c>
      <c r="I146" s="2">
        <f t="shared" ref="I146" si="101">E146-2.68*SQRT(H146)/SQRT(500)</f>
        <v>367.16752070424474</v>
      </c>
      <c r="J146" s="2">
        <f t="shared" ref="J146" si="102">E146+2.68*SQRT(H146)/SQRT(500)</f>
        <v>367.69096751998194</v>
      </c>
      <c r="K146" s="2">
        <f t="shared" ref="K146" si="103">E146-3*SQRT(H146)</f>
        <v>360.87814711998141</v>
      </c>
      <c r="L146" s="2">
        <f t="shared" ref="L146" si="104">E146+3*SQRT(H146)</f>
        <v>373.98034110424527</v>
      </c>
      <c r="M146" s="2">
        <v>2122.0737704918033</v>
      </c>
      <c r="N146" s="2">
        <v>6595462.7622950822</v>
      </c>
      <c r="O146" s="2">
        <f t="shared" ref="O146" si="105">N146-M146*M146</f>
        <v>2092265.6748857833</v>
      </c>
      <c r="P146" s="2">
        <f t="shared" ref="P146" si="106">M146-2.68*SQRT(O146)/SQRT(500)</f>
        <v>1948.7100546611853</v>
      </c>
      <c r="Q146" s="2">
        <f t="shared" ref="Q146" si="107">M146+2.68*SQRT(O146)/SQRT(500)</f>
        <v>2295.4374863224216</v>
      </c>
      <c r="R146" s="2">
        <v>94396.344262295082</v>
      </c>
      <c r="S146" s="2">
        <v>1569980012.9180329</v>
      </c>
      <c r="T146" s="2">
        <f t="shared" ref="T146" si="108">S146-R146*R146</f>
        <v>-7340689797.167697</v>
      </c>
      <c r="U146" s="2" t="e">
        <f t="shared" ref="U146" si="109">R146-2.68*SQRT(T146)/SQRT(500)</f>
        <v>#NUM!</v>
      </c>
      <c r="V146" s="2" t="e">
        <f t="shared" ref="V146" si="110">R146+2.68*SQRT(T146)/SQRT(500)</f>
        <v>#NUM!</v>
      </c>
      <c r="W146" s="2">
        <v>1.2704918032786885</v>
      </c>
      <c r="X146" s="2">
        <v>2.9262295081967213</v>
      </c>
      <c r="Y146" s="2">
        <f t="shared" ref="Y146" si="111">X146-W146*W146</f>
        <v>1.3120800859983877</v>
      </c>
      <c r="Z146" s="2">
        <f t="shared" ref="Z146" si="112">W146-2.68*SQRT(Y146)/SQRT(500)</f>
        <v>1.1332046297359659</v>
      </c>
      <c r="AA146" s="2">
        <f t="shared" ref="AA146" si="113">W146+2.68*SQRT(Y146)/SQRT(500)</f>
        <v>1.4077789768214111</v>
      </c>
      <c r="AB146" s="2">
        <v>0</v>
      </c>
      <c r="AD146" s="2" t="s">
        <v>468</v>
      </c>
    </row>
    <row r="147" spans="1:30">
      <c r="A147" s="2">
        <v>1</v>
      </c>
      <c r="B147" s="2">
        <v>0.59199999999999997</v>
      </c>
      <c r="C147" s="5">
        <f>1-B147</f>
        <v>0.40800000000000003</v>
      </c>
      <c r="D147" s="2" t="s">
        <v>950</v>
      </c>
      <c r="E147" s="2">
        <v>367.28325088774335</v>
      </c>
      <c r="F147" s="2">
        <v>356.22429606406445</v>
      </c>
      <c r="G147" s="2">
        <v>134902.8962474677</v>
      </c>
      <c r="H147" s="2">
        <f t="shared" ref="H147" si="114">G147-E147*E147</f>
        <v>5.9098647986829747</v>
      </c>
      <c r="I147" s="2">
        <f t="shared" ref="I147" si="115">E147-2.68*SQRT(H147)/SQRT(500)</f>
        <v>366.99188509383453</v>
      </c>
      <c r="J147" s="2">
        <f t="shared" ref="J147" si="116">E147+2.68*SQRT(H147)/SQRT(500)</f>
        <v>367.57461668165217</v>
      </c>
      <c r="K147" s="2">
        <f t="shared" ref="K147" si="117">E147-3*SQRT(H147)</f>
        <v>359.99018684112025</v>
      </c>
      <c r="L147" s="2">
        <f t="shared" ref="L147" si="118">E147+3*SQRT(H147)</f>
        <v>374.57631493436645</v>
      </c>
      <c r="M147" s="2">
        <v>2131.3480392156862</v>
      </c>
      <c r="N147" s="2">
        <v>5594246.3382352944</v>
      </c>
      <c r="O147" s="2">
        <f t="shared" ref="O147" si="119">N147-M147*M147</f>
        <v>1051601.8739667442</v>
      </c>
      <c r="P147" s="2">
        <f t="shared" ref="P147" si="120">M147-2.68*SQRT(O147)/SQRT(500)</f>
        <v>2008.4413648682062</v>
      </c>
      <c r="Q147" s="2">
        <f t="shared" ref="Q147" si="121">M147+2.68*SQRT(O147)/SQRT(500)</f>
        <v>2254.2547135631662</v>
      </c>
      <c r="R147" s="2">
        <v>90335.519607843133</v>
      </c>
      <c r="S147" s="2">
        <v>2033111635.9411764</v>
      </c>
      <c r="T147" s="2">
        <f t="shared" ref="T147" si="122">S147-R147*R147</f>
        <v>-6127394466.8778343</v>
      </c>
      <c r="U147" s="2" t="e">
        <f t="shared" ref="U147" si="123">R147-2.68*SQRT(T147)/SQRT(500)</f>
        <v>#NUM!</v>
      </c>
      <c r="V147" s="2" t="e">
        <f t="shared" ref="V147" si="124">R147+2.68*SQRT(T147)/SQRT(500)</f>
        <v>#NUM!</v>
      </c>
      <c r="W147" s="2">
        <v>1.8823529411764706</v>
      </c>
      <c r="X147" s="2">
        <v>5.1372549019607847</v>
      </c>
      <c r="Y147" s="2">
        <f t="shared" ref="Y147" si="125">X147-W147*W147</f>
        <v>1.5940023068050753</v>
      </c>
      <c r="Z147" s="2">
        <f t="shared" ref="Z147" si="126">W147-2.68*SQRT(Y147)/SQRT(500)</f>
        <v>1.7310336617148185</v>
      </c>
      <c r="AA147" s="2">
        <f t="shared" ref="AA147" si="127">W147+2.68*SQRT(Y147)/SQRT(500)</f>
        <v>2.0336722206381226</v>
      </c>
    </row>
    <row r="148" spans="1:30">
      <c r="A148" s="2">
        <v>2</v>
      </c>
      <c r="B148" s="2">
        <v>0.42399999999999999</v>
      </c>
      <c r="C148" s="5">
        <f t="shared" ref="C148:C160" si="128">1-B148</f>
        <v>0.57600000000000007</v>
      </c>
      <c r="D148" s="2" t="s">
        <v>951</v>
      </c>
      <c r="E148" s="2">
        <v>367.27415488824983</v>
      </c>
      <c r="F148" s="2">
        <v>352.86876779953843</v>
      </c>
      <c r="G148" s="2">
        <v>134897.81383458304</v>
      </c>
      <c r="H148" s="2">
        <f t="shared" ref="H148:H160" si="129">G148-E148*E148</f>
        <v>7.508985704916995</v>
      </c>
      <c r="I148" s="2">
        <f t="shared" ref="I148:I160" si="130">E148-2.68*SQRT(H148)/SQRT(500)</f>
        <v>366.94572669540702</v>
      </c>
      <c r="J148" s="2">
        <f t="shared" ref="J148:J160" si="131">E148+2.68*SQRT(H148)/SQRT(500)</f>
        <v>367.60258308109263</v>
      </c>
      <c r="K148" s="2">
        <f t="shared" ref="K148:K160" si="132">E148-3*SQRT(H148)</f>
        <v>359.05339632566859</v>
      </c>
      <c r="L148" s="2">
        <f t="shared" ref="L148:L160" si="133">E148+3*SQRT(H148)</f>
        <v>375.49491345083106</v>
      </c>
      <c r="M148" s="2">
        <v>2049.2916666666665</v>
      </c>
      <c r="N148" s="2">
        <v>5360548.604166667</v>
      </c>
      <c r="O148" s="2">
        <f t="shared" ref="O148:O160" si="134">N148-M148*M148</f>
        <v>1160952.2690972229</v>
      </c>
      <c r="P148" s="2">
        <f t="shared" ref="P148:P160" si="135">M148-2.68*SQRT(O148)/SQRT(500)</f>
        <v>1920.1527989500578</v>
      </c>
      <c r="Q148" s="2">
        <f t="shared" ref="Q148:Q160" si="136">M148+2.68*SQRT(O148)/SQRT(500)</f>
        <v>2178.4305343832752</v>
      </c>
      <c r="R148" s="2">
        <v>83856.798611111109</v>
      </c>
      <c r="S148" s="2">
        <v>2029437553.2638888</v>
      </c>
      <c r="T148" s="2">
        <f t="shared" ref="T148:T160" si="137">S148-R148*R148</f>
        <v>-5002525120.0405579</v>
      </c>
      <c r="U148" s="2" t="e">
        <f t="shared" ref="U148:U160" si="138">R148-2.68*SQRT(T148)/SQRT(500)</f>
        <v>#NUM!</v>
      </c>
      <c r="V148" s="2" t="e">
        <f t="shared" ref="V148:V160" si="139">R148+2.68*SQRT(T148)/SQRT(500)</f>
        <v>#NUM!</v>
      </c>
      <c r="W148" s="2">
        <v>2.1597222222222223</v>
      </c>
      <c r="X148" s="2">
        <v>7.4236111111111107</v>
      </c>
      <c r="Y148" s="2">
        <f t="shared" ref="Y148:Y160" si="140">X148-W148*W148</f>
        <v>2.7592110339506162</v>
      </c>
      <c r="Z148" s="2">
        <f t="shared" ref="Z148:Z160" si="141">W148-2.68*SQRT(Y148)/SQRT(500)</f>
        <v>1.9606355208569783</v>
      </c>
      <c r="AA148" s="2">
        <f t="shared" ref="AA148:AA160" si="142">W148+2.68*SQRT(Y148)/SQRT(500)</f>
        <v>2.3588089235874663</v>
      </c>
    </row>
    <row r="149" spans="1:30">
      <c r="A149" s="2">
        <v>3</v>
      </c>
      <c r="B149" s="2">
        <v>0.42</v>
      </c>
      <c r="C149" s="5">
        <f t="shared" si="128"/>
        <v>0.58000000000000007</v>
      </c>
      <c r="D149" s="2" t="s">
        <v>952</v>
      </c>
      <c r="E149" s="2">
        <v>367.14937923918842</v>
      </c>
      <c r="F149" s="2">
        <v>353.80028152300434</v>
      </c>
      <c r="G149" s="2">
        <v>134805.94695298688</v>
      </c>
      <c r="H149" s="2">
        <f t="shared" si="129"/>
        <v>7.2802772654686123</v>
      </c>
      <c r="I149" s="2">
        <f t="shared" si="130"/>
        <v>366.82599135001658</v>
      </c>
      <c r="J149" s="2">
        <f t="shared" si="131"/>
        <v>367.47276712836026</v>
      </c>
      <c r="K149" s="2">
        <f t="shared" si="132"/>
        <v>359.05478256058746</v>
      </c>
      <c r="L149" s="2">
        <f t="shared" si="133"/>
        <v>375.24397591778938</v>
      </c>
      <c r="M149" s="2">
        <v>2038.796551724138</v>
      </c>
      <c r="N149" s="2">
        <v>5129727.1344827591</v>
      </c>
      <c r="O149" s="2">
        <f t="shared" si="134"/>
        <v>973035.75516052311</v>
      </c>
      <c r="P149" s="2">
        <f t="shared" si="135"/>
        <v>1920.5702263319909</v>
      </c>
      <c r="Q149" s="2">
        <f t="shared" si="136"/>
        <v>2157.0228771162851</v>
      </c>
      <c r="R149" s="2">
        <v>80134.986206896545</v>
      </c>
      <c r="S149" s="2">
        <v>2072764610.8758621</v>
      </c>
      <c r="T149" s="2">
        <f t="shared" si="137"/>
        <v>-4348851403.5036373</v>
      </c>
      <c r="U149" s="2" t="e">
        <f t="shared" si="138"/>
        <v>#NUM!</v>
      </c>
      <c r="V149" s="2" t="e">
        <f t="shared" si="139"/>
        <v>#NUM!</v>
      </c>
      <c r="W149" s="2">
        <v>2.4482758620689653</v>
      </c>
      <c r="X149" s="2">
        <v>9.2413793103448274</v>
      </c>
      <c r="Y149" s="2">
        <f t="shared" si="140"/>
        <v>3.2473246135552918</v>
      </c>
      <c r="Z149" s="2">
        <f t="shared" si="141"/>
        <v>2.2322963060716461</v>
      </c>
      <c r="AA149" s="2">
        <f t="shared" si="142"/>
        <v>2.6642554180662845</v>
      </c>
    </row>
    <row r="150" spans="1:30">
      <c r="A150" s="2">
        <v>4</v>
      </c>
      <c r="B150" s="2">
        <v>0.42199999999999999</v>
      </c>
      <c r="C150" s="5">
        <f t="shared" si="128"/>
        <v>0.57800000000000007</v>
      </c>
      <c r="D150" s="2" t="s">
        <v>953</v>
      </c>
      <c r="E150" s="2">
        <v>366.98498903344176</v>
      </c>
      <c r="F150" s="2">
        <v>354.89661718472217</v>
      </c>
      <c r="G150" s="2">
        <v>134685.81176361177</v>
      </c>
      <c r="H150" s="2">
        <f t="shared" si="129"/>
        <v>7.8295877363998443</v>
      </c>
      <c r="I150" s="2">
        <f t="shared" si="130"/>
        <v>366.64962287248358</v>
      </c>
      <c r="J150" s="2">
        <f t="shared" si="131"/>
        <v>367.32035519439995</v>
      </c>
      <c r="K150" s="2">
        <f t="shared" si="132"/>
        <v>358.59056888505756</v>
      </c>
      <c r="L150" s="2">
        <f t="shared" si="133"/>
        <v>375.37940918182596</v>
      </c>
      <c r="M150" s="2">
        <v>1887.0795847750865</v>
      </c>
      <c r="N150" s="2">
        <v>4478879.5640138406</v>
      </c>
      <c r="O150" s="2">
        <f t="shared" si="134"/>
        <v>917810.20473892801</v>
      </c>
      <c r="P150" s="2">
        <f t="shared" si="135"/>
        <v>1772.2572871624984</v>
      </c>
      <c r="Q150" s="2">
        <f t="shared" si="136"/>
        <v>2001.9018823876745</v>
      </c>
      <c r="R150" s="2">
        <v>72999.373702422148</v>
      </c>
      <c r="S150" s="2">
        <v>1983627367.1522491</v>
      </c>
      <c r="T150" s="2">
        <f t="shared" si="137"/>
        <v>-3345281193.7936325</v>
      </c>
      <c r="U150" s="2" t="e">
        <f t="shared" si="138"/>
        <v>#NUM!</v>
      </c>
      <c r="V150" s="2" t="e">
        <f t="shared" si="139"/>
        <v>#NUM!</v>
      </c>
      <c r="W150" s="2">
        <v>2.4394463667820068</v>
      </c>
      <c r="X150" s="2">
        <v>9.5951557093425599</v>
      </c>
      <c r="Y150" s="2">
        <f t="shared" si="140"/>
        <v>3.6442571329366267</v>
      </c>
      <c r="Z150" s="2">
        <f t="shared" si="141"/>
        <v>2.2106472739883332</v>
      </c>
      <c r="AA150" s="2">
        <f t="shared" si="142"/>
        <v>2.6682454595756804</v>
      </c>
    </row>
    <row r="151" spans="1:30">
      <c r="A151" s="2">
        <v>5</v>
      </c>
      <c r="B151" s="2">
        <v>0.45400000000000001</v>
      </c>
      <c r="C151" s="5">
        <f t="shared" si="128"/>
        <v>0.54600000000000004</v>
      </c>
      <c r="D151" s="2" t="s">
        <v>960</v>
      </c>
      <c r="E151" s="2">
        <v>367.02544852574562</v>
      </c>
      <c r="F151" s="2">
        <v>352.84031440706366</v>
      </c>
      <c r="G151" s="2">
        <v>134716.26367913061</v>
      </c>
      <c r="H151" s="2">
        <f t="shared" si="129"/>
        <v>8.5838136058591772</v>
      </c>
      <c r="I151" s="2">
        <f t="shared" si="130"/>
        <v>366.67430074248983</v>
      </c>
      <c r="J151" s="2">
        <f t="shared" si="131"/>
        <v>367.3765963090014</v>
      </c>
      <c r="K151" s="2">
        <f t="shared" si="132"/>
        <v>358.23600471781714</v>
      </c>
      <c r="L151" s="2">
        <f t="shared" si="133"/>
        <v>375.81489233367409</v>
      </c>
      <c r="M151" s="2">
        <v>1902.985347985348</v>
      </c>
      <c r="N151" s="2">
        <v>4546686.4798534801</v>
      </c>
      <c r="O151" s="2">
        <f t="shared" si="134"/>
        <v>925333.2452065642</v>
      </c>
      <c r="P151" s="2">
        <f t="shared" si="135"/>
        <v>1787.6934271897292</v>
      </c>
      <c r="Q151" s="2">
        <f t="shared" si="136"/>
        <v>2018.2772687809668</v>
      </c>
      <c r="R151" s="2">
        <v>70962.560439560446</v>
      </c>
      <c r="S151" s="2">
        <v>2097810628.6117215</v>
      </c>
      <c r="T151" s="2">
        <f t="shared" si="137"/>
        <v>-2937874355.5265479</v>
      </c>
      <c r="U151" s="2" t="e">
        <f t="shared" si="138"/>
        <v>#NUM!</v>
      </c>
      <c r="V151" s="2" t="e">
        <f t="shared" si="139"/>
        <v>#NUM!</v>
      </c>
      <c r="W151" s="2">
        <v>2.7655677655677655</v>
      </c>
      <c r="X151" s="2">
        <v>12.553113553113553</v>
      </c>
      <c r="Y151" s="2">
        <f t="shared" si="140"/>
        <v>4.9047484871660698</v>
      </c>
      <c r="Z151" s="2">
        <f t="shared" si="141"/>
        <v>2.5001327809322751</v>
      </c>
      <c r="AA151" s="2">
        <f t="shared" si="142"/>
        <v>3.0310027502032559</v>
      </c>
    </row>
    <row r="152" spans="1:30">
      <c r="A152" s="2">
        <v>6</v>
      </c>
      <c r="B152" s="2">
        <v>0.47799999999999998</v>
      </c>
      <c r="C152" s="5">
        <f t="shared" si="128"/>
        <v>0.52200000000000002</v>
      </c>
      <c r="D152" s="2" t="s">
        <v>961</v>
      </c>
      <c r="E152" s="2">
        <v>366.81875803296248</v>
      </c>
      <c r="F152" s="2">
        <v>347.37818377323975</v>
      </c>
      <c r="G152" s="2">
        <v>134566.47292817131</v>
      </c>
      <c r="H152" s="2">
        <f t="shared" si="129"/>
        <v>10.471683326235507</v>
      </c>
      <c r="I152" s="2">
        <f t="shared" si="130"/>
        <v>366.43091317139448</v>
      </c>
      <c r="J152" s="2">
        <f t="shared" si="131"/>
        <v>367.20660289453048</v>
      </c>
      <c r="K152" s="2">
        <f t="shared" si="132"/>
        <v>357.11076390770057</v>
      </c>
      <c r="L152" s="2">
        <f t="shared" si="133"/>
        <v>376.52675215822438</v>
      </c>
      <c r="M152" s="2">
        <v>2033.041958041958</v>
      </c>
      <c r="N152" s="2">
        <v>5135240.4895104896</v>
      </c>
      <c r="O152" s="2">
        <f t="shared" si="134"/>
        <v>1001980.8863514112</v>
      </c>
      <c r="P152" s="2">
        <f t="shared" si="135"/>
        <v>1913.0700653492911</v>
      </c>
      <c r="Q152" s="2">
        <f t="shared" si="136"/>
        <v>2153.0138507346246</v>
      </c>
      <c r="R152" s="2">
        <v>73201.804195804201</v>
      </c>
      <c r="S152" s="2">
        <v>2031016813.7482517</v>
      </c>
      <c r="T152" s="2">
        <f t="shared" si="137"/>
        <v>-3327487323.7726059</v>
      </c>
      <c r="U152" s="2" t="e">
        <f t="shared" si="138"/>
        <v>#NUM!</v>
      </c>
      <c r="V152" s="2" t="e">
        <f t="shared" si="139"/>
        <v>#NUM!</v>
      </c>
      <c r="W152" s="2">
        <v>3.1713286713286712</v>
      </c>
      <c r="X152" s="2">
        <v>16.262237762237763</v>
      </c>
      <c r="Y152" s="2">
        <f t="shared" si="140"/>
        <v>6.204912220646488</v>
      </c>
      <c r="Z152" s="2">
        <f t="shared" si="141"/>
        <v>2.8727783019315751</v>
      </c>
      <c r="AA152" s="2">
        <f t="shared" si="142"/>
        <v>3.4698790407257674</v>
      </c>
    </row>
    <row r="153" spans="1:30">
      <c r="A153" s="2">
        <v>7</v>
      </c>
      <c r="B153" s="2">
        <v>0.52800000000000002</v>
      </c>
      <c r="C153" s="5">
        <f t="shared" si="128"/>
        <v>0.47199999999999998</v>
      </c>
      <c r="D153" s="2" t="s">
        <v>962</v>
      </c>
      <c r="E153" s="2">
        <v>367.21594340517021</v>
      </c>
      <c r="F153" s="2">
        <v>347.25962868646383</v>
      </c>
      <c r="G153" s="2">
        <v>134857.01426797418</v>
      </c>
      <c r="H153" s="2">
        <f t="shared" si="129"/>
        <v>9.465177025005687</v>
      </c>
      <c r="I153" s="2">
        <f t="shared" si="130"/>
        <v>366.84720857507028</v>
      </c>
      <c r="J153" s="2">
        <f t="shared" si="131"/>
        <v>367.58467823527013</v>
      </c>
      <c r="K153" s="2">
        <f t="shared" si="132"/>
        <v>357.98628505694023</v>
      </c>
      <c r="L153" s="2">
        <f t="shared" si="133"/>
        <v>376.44560175340018</v>
      </c>
      <c r="M153" s="2">
        <v>1973.7372881355932</v>
      </c>
      <c r="N153" s="2">
        <v>5011911.6440677969</v>
      </c>
      <c r="O153" s="2">
        <f t="shared" si="134"/>
        <v>1116272.7614909513</v>
      </c>
      <c r="P153" s="2">
        <f t="shared" si="135"/>
        <v>1847.1077696011487</v>
      </c>
      <c r="Q153" s="2">
        <f t="shared" si="136"/>
        <v>2100.3668066700375</v>
      </c>
      <c r="R153" s="2">
        <v>69661.122881355928</v>
      </c>
      <c r="S153" s="2">
        <v>2045148727.0635593</v>
      </c>
      <c r="T153" s="2">
        <f t="shared" si="137"/>
        <v>-2807523314.0278111</v>
      </c>
      <c r="U153" s="2" t="e">
        <f t="shared" si="138"/>
        <v>#NUM!</v>
      </c>
      <c r="V153" s="2" t="e">
        <f t="shared" si="139"/>
        <v>#NUM!</v>
      </c>
      <c r="W153" s="2">
        <v>3.2076271186440679</v>
      </c>
      <c r="X153" s="2">
        <v>18.4364406779661</v>
      </c>
      <c r="Y153" s="2">
        <f t="shared" si="140"/>
        <v>8.1475689457052543</v>
      </c>
      <c r="Z153" s="2">
        <f t="shared" si="141"/>
        <v>2.8655186586620518</v>
      </c>
      <c r="AA153" s="2">
        <f t="shared" si="142"/>
        <v>3.549735578626084</v>
      </c>
    </row>
    <row r="154" spans="1:30">
      <c r="A154" s="2">
        <v>8</v>
      </c>
      <c r="B154" s="2">
        <v>0.54400000000000004</v>
      </c>
      <c r="C154" s="5">
        <f t="shared" si="128"/>
        <v>0.45599999999999996</v>
      </c>
      <c r="D154" s="2" t="s">
        <v>963</v>
      </c>
      <c r="E154" s="2">
        <v>367.20703066170097</v>
      </c>
      <c r="F154" s="2">
        <v>355.53504491715586</v>
      </c>
      <c r="G154" s="2">
        <v>134847.73291232571</v>
      </c>
      <c r="H154" s="2">
        <f t="shared" si="129"/>
        <v>6.7295449423254468</v>
      </c>
      <c r="I154" s="2">
        <f t="shared" si="130"/>
        <v>366.8961149702547</v>
      </c>
      <c r="J154" s="2">
        <f t="shared" si="131"/>
        <v>367.51794635314724</v>
      </c>
      <c r="K154" s="2">
        <f t="shared" si="132"/>
        <v>359.42462072126932</v>
      </c>
      <c r="L154" s="2">
        <f t="shared" si="133"/>
        <v>374.98944060213262</v>
      </c>
      <c r="M154" s="2">
        <v>1833.0483870967741</v>
      </c>
      <c r="N154" s="2">
        <v>4369671.1209677421</v>
      </c>
      <c r="O154" s="2">
        <f t="shared" si="134"/>
        <v>1009604.7315296568</v>
      </c>
      <c r="P154" s="2">
        <f t="shared" si="135"/>
        <v>1712.6209398620294</v>
      </c>
      <c r="Q154" s="2">
        <f t="shared" si="136"/>
        <v>1953.4758343315189</v>
      </c>
      <c r="R154" s="2">
        <v>64558.217741935485</v>
      </c>
      <c r="S154" s="2">
        <v>1932909790.1370969</v>
      </c>
      <c r="T154" s="2">
        <f t="shared" si="137"/>
        <v>-2234853687.8780565</v>
      </c>
      <c r="U154" s="2" t="e">
        <f t="shared" si="138"/>
        <v>#NUM!</v>
      </c>
      <c r="V154" s="2" t="e">
        <f t="shared" si="139"/>
        <v>#NUM!</v>
      </c>
      <c r="W154" s="2">
        <v>3.0201612903225805</v>
      </c>
      <c r="X154" s="2">
        <v>16.125</v>
      </c>
      <c r="Y154" s="2">
        <f t="shared" si="140"/>
        <v>7.0036257804370461</v>
      </c>
      <c r="Z154" s="2">
        <f t="shared" si="141"/>
        <v>2.702977300167305</v>
      </c>
      <c r="AA154" s="2">
        <f t="shared" si="142"/>
        <v>3.3373452804778561</v>
      </c>
    </row>
    <row r="155" spans="1:30">
      <c r="A155" s="2">
        <v>9</v>
      </c>
      <c r="B155" s="2">
        <v>0.60199999999999998</v>
      </c>
      <c r="C155" s="5">
        <f t="shared" si="128"/>
        <v>0.39800000000000002</v>
      </c>
      <c r="D155" s="2" t="s">
        <v>964</v>
      </c>
      <c r="E155" s="2">
        <v>367.09688147523633</v>
      </c>
      <c r="F155" s="2">
        <v>354.17254727829607</v>
      </c>
      <c r="G155" s="2">
        <v>134768.23134530432</v>
      </c>
      <c r="H155" s="2">
        <f t="shared" si="129"/>
        <v>8.1109564606158528</v>
      </c>
      <c r="I155" s="2">
        <f t="shared" si="130"/>
        <v>366.75554254196697</v>
      </c>
      <c r="J155" s="2">
        <f t="shared" si="131"/>
        <v>367.43822040850569</v>
      </c>
      <c r="K155" s="2">
        <f t="shared" si="132"/>
        <v>358.55295918242825</v>
      </c>
      <c r="L155" s="2">
        <f t="shared" si="133"/>
        <v>375.64080376804441</v>
      </c>
      <c r="M155" s="2">
        <v>1812.8994974874372</v>
      </c>
      <c r="N155" s="2">
        <v>4245045.6834170856</v>
      </c>
      <c r="O155" s="2">
        <f t="shared" si="134"/>
        <v>958441.09542688308</v>
      </c>
      <c r="P155" s="2">
        <f t="shared" si="135"/>
        <v>1695.5631661676448</v>
      </c>
      <c r="Q155" s="2">
        <f t="shared" si="136"/>
        <v>1930.2358288072296</v>
      </c>
      <c r="R155" s="2">
        <v>62891.472361809043</v>
      </c>
      <c r="S155" s="2">
        <v>1979450047.4321609</v>
      </c>
      <c r="T155" s="2">
        <f t="shared" si="137"/>
        <v>-1975887248.4040298</v>
      </c>
      <c r="U155" s="2" t="e">
        <f t="shared" si="138"/>
        <v>#NUM!</v>
      </c>
      <c r="V155" s="2" t="e">
        <f t="shared" si="139"/>
        <v>#NUM!</v>
      </c>
      <c r="W155" s="2">
        <v>3.0552763819095476</v>
      </c>
      <c r="X155" s="2">
        <v>17.195979899497488</v>
      </c>
      <c r="Y155" s="2">
        <f t="shared" si="140"/>
        <v>7.8612661296431909</v>
      </c>
      <c r="Z155" s="2">
        <f t="shared" si="141"/>
        <v>2.7192324626086646</v>
      </c>
      <c r="AA155" s="2">
        <f t="shared" si="142"/>
        <v>3.3913203012104307</v>
      </c>
    </row>
    <row r="156" spans="1:30">
      <c r="A156" s="2">
        <v>10</v>
      </c>
      <c r="B156" s="2">
        <v>0.68</v>
      </c>
      <c r="C156" s="5">
        <f t="shared" si="128"/>
        <v>0.31999999999999995</v>
      </c>
      <c r="D156" s="2" t="s">
        <v>955</v>
      </c>
      <c r="E156" s="2">
        <v>367.05587910746237</v>
      </c>
      <c r="F156" s="2">
        <v>356.97216141956665</v>
      </c>
      <c r="G156" s="2">
        <v>134737.34012242092</v>
      </c>
      <c r="H156" s="2">
        <f t="shared" si="129"/>
        <v>7.3217350688937586</v>
      </c>
      <c r="I156" s="2">
        <f t="shared" si="130"/>
        <v>366.73157175337116</v>
      </c>
      <c r="J156" s="2">
        <f t="shared" si="131"/>
        <v>367.38018646155359</v>
      </c>
      <c r="K156" s="2">
        <f t="shared" si="132"/>
        <v>358.93826765950286</v>
      </c>
      <c r="L156" s="2">
        <f t="shared" si="133"/>
        <v>375.17349055542189</v>
      </c>
      <c r="M156" s="2">
        <v>1865.95</v>
      </c>
      <c r="N156" s="2">
        <v>4686821.125</v>
      </c>
      <c r="O156" s="2">
        <f t="shared" si="134"/>
        <v>1205051.7224999997</v>
      </c>
      <c r="P156" s="2">
        <f t="shared" si="135"/>
        <v>1734.3812841767924</v>
      </c>
      <c r="Q156" s="2">
        <f t="shared" si="136"/>
        <v>1997.5187158232077</v>
      </c>
      <c r="R156" s="2">
        <v>63731.6</v>
      </c>
      <c r="S156" s="2">
        <v>1861678799.3375001</v>
      </c>
      <c r="T156" s="2">
        <f t="shared" si="137"/>
        <v>-2200038039.2224998</v>
      </c>
      <c r="U156" s="2" t="e">
        <f t="shared" si="138"/>
        <v>#NUM!</v>
      </c>
      <c r="V156" s="2" t="e">
        <f t="shared" si="139"/>
        <v>#NUM!</v>
      </c>
      <c r="W156" s="2">
        <v>3.21875</v>
      </c>
      <c r="X156" s="2">
        <v>18.668749999999999</v>
      </c>
      <c r="Y156" s="2">
        <f t="shared" si="140"/>
        <v>8.3083984374999993</v>
      </c>
      <c r="Z156" s="2">
        <f t="shared" si="141"/>
        <v>2.8732815037879718</v>
      </c>
      <c r="AA156" s="2">
        <f t="shared" si="142"/>
        <v>3.5642184962120282</v>
      </c>
    </row>
    <row r="157" spans="1:30">
      <c r="A157" s="2">
        <v>20</v>
      </c>
      <c r="B157" s="2">
        <v>0.81200000000000006</v>
      </c>
      <c r="C157" s="5">
        <f t="shared" si="128"/>
        <v>0.18799999999999994</v>
      </c>
      <c r="D157" s="2" t="s">
        <v>956</v>
      </c>
      <c r="E157" s="2">
        <v>367.16023663429206</v>
      </c>
      <c r="F157" s="2">
        <v>355.75382606813548</v>
      </c>
      <c r="G157" s="2">
        <v>134814.78695244071</v>
      </c>
      <c r="H157" s="2">
        <f t="shared" si="129"/>
        <v>8.1475870913709514</v>
      </c>
      <c r="I157" s="2">
        <f t="shared" si="130"/>
        <v>366.81812779335087</v>
      </c>
      <c r="J157" s="2">
        <f t="shared" si="131"/>
        <v>367.50234547523326</v>
      </c>
      <c r="K157" s="2">
        <f t="shared" si="132"/>
        <v>358.59704308151407</v>
      </c>
      <c r="L157" s="2">
        <f t="shared" si="133"/>
        <v>375.72343018707005</v>
      </c>
      <c r="M157" s="2">
        <v>1761.5106382978699</v>
      </c>
      <c r="N157" s="2">
        <v>3329466.1914893617</v>
      </c>
      <c r="O157" s="2">
        <f t="shared" si="134"/>
        <v>226546.46265279269</v>
      </c>
      <c r="P157" s="2">
        <f t="shared" si="135"/>
        <v>1704.4642131100036</v>
      </c>
      <c r="Q157" s="2">
        <f t="shared" si="136"/>
        <v>1818.5570634857363</v>
      </c>
      <c r="R157" s="2">
        <v>57956.861702127702</v>
      </c>
      <c r="S157" s="2">
        <v>1483690382.2659574</v>
      </c>
      <c r="T157" s="2">
        <f t="shared" si="137"/>
        <v>-1875307436.0935993</v>
      </c>
      <c r="U157" s="2" t="e">
        <f t="shared" si="138"/>
        <v>#NUM!</v>
      </c>
      <c r="V157" s="2" t="e">
        <f t="shared" si="139"/>
        <v>#NUM!</v>
      </c>
      <c r="W157" s="2">
        <v>2.9425531914893601</v>
      </c>
      <c r="X157" s="2">
        <v>17.26595744680851</v>
      </c>
      <c r="Y157" s="2">
        <f t="shared" si="140"/>
        <v>8.6073381620642913</v>
      </c>
      <c r="Z157" s="2">
        <f t="shared" si="141"/>
        <v>2.590924564625134</v>
      </c>
      <c r="AA157" s="2">
        <f t="shared" si="142"/>
        <v>3.2941818183535863</v>
      </c>
    </row>
    <row r="158" spans="1:30">
      <c r="A158" s="2">
        <v>30</v>
      </c>
      <c r="B158" s="2">
        <v>0.872</v>
      </c>
      <c r="C158" s="5">
        <f t="shared" si="128"/>
        <v>0.128</v>
      </c>
      <c r="D158" s="2" t="s">
        <v>957</v>
      </c>
      <c r="E158" s="2">
        <v>367.31367944729254</v>
      </c>
      <c r="F158" s="2">
        <v>355.65567827971688</v>
      </c>
      <c r="G158" s="2">
        <v>134927.06109106494</v>
      </c>
      <c r="H158" s="2">
        <f t="shared" si="129"/>
        <v>7.721981956565287</v>
      </c>
      <c r="I158" s="2">
        <f t="shared" si="130"/>
        <v>366.98062580835483</v>
      </c>
      <c r="J158" s="2">
        <f t="shared" si="131"/>
        <v>367.64673308623026</v>
      </c>
      <c r="K158" s="2">
        <f t="shared" si="132"/>
        <v>358.97714313962331</v>
      </c>
      <c r="L158" s="2">
        <f t="shared" si="133"/>
        <v>375.65021575496178</v>
      </c>
      <c r="M158" s="2">
        <v>1694.953125</v>
      </c>
      <c r="N158" s="2">
        <v>4354818.828125</v>
      </c>
      <c r="O158" s="2">
        <f t="shared" si="134"/>
        <v>1481952.7321777344</v>
      </c>
      <c r="P158" s="2">
        <f t="shared" si="135"/>
        <v>1549.049202478408</v>
      </c>
      <c r="Q158" s="2">
        <f t="shared" si="136"/>
        <v>1840.857047521592</v>
      </c>
      <c r="R158" s="2">
        <v>48734.21875</v>
      </c>
      <c r="S158" s="2">
        <v>1661607734.09375</v>
      </c>
      <c r="T158" s="2">
        <f t="shared" si="137"/>
        <v>-713416343.07910156</v>
      </c>
      <c r="U158" s="2" t="e">
        <f t="shared" si="138"/>
        <v>#NUM!</v>
      </c>
      <c r="V158" s="2" t="e">
        <f t="shared" si="139"/>
        <v>#NUM!</v>
      </c>
      <c r="W158" s="2">
        <v>2.8843749999999999</v>
      </c>
      <c r="X158" s="2">
        <v>27.390625</v>
      </c>
      <c r="Y158" s="2">
        <f t="shared" si="140"/>
        <v>19.071005859374999</v>
      </c>
      <c r="Z158" s="2">
        <f t="shared" si="141"/>
        <v>2.3609715371066504</v>
      </c>
      <c r="AA158" s="2">
        <f t="shared" si="142"/>
        <v>3.4077784628933494</v>
      </c>
    </row>
    <row r="159" spans="1:30">
      <c r="A159" s="2">
        <v>40</v>
      </c>
      <c r="B159" s="2">
        <v>0.90400000000000003</v>
      </c>
      <c r="C159" s="5">
        <f t="shared" si="128"/>
        <v>9.5999999999999974E-2</v>
      </c>
      <c r="D159" s="2" t="s">
        <v>958</v>
      </c>
      <c r="E159" s="2">
        <v>367.43071582719296</v>
      </c>
      <c r="F159" s="2">
        <v>359.10826753222568</v>
      </c>
      <c r="G159" s="2">
        <v>135012.53339087201</v>
      </c>
      <c r="H159" s="2">
        <f t="shared" si="129"/>
        <v>7.2024575885734521</v>
      </c>
      <c r="I159" s="2">
        <f t="shared" si="130"/>
        <v>367.10906094573096</v>
      </c>
      <c r="J159" s="2">
        <f t="shared" si="131"/>
        <v>367.75237070865495</v>
      </c>
      <c r="K159" s="2">
        <f t="shared" si="132"/>
        <v>359.37949739162923</v>
      </c>
      <c r="L159" s="2">
        <f t="shared" si="133"/>
        <v>375.48193426275668</v>
      </c>
      <c r="M159" s="2">
        <v>1385.7083333333333</v>
      </c>
      <c r="N159" s="2">
        <v>3313631.5</v>
      </c>
      <c r="O159" s="2">
        <f t="shared" si="134"/>
        <v>1393443.9149305557</v>
      </c>
      <c r="P159" s="2">
        <f t="shared" si="135"/>
        <v>1244.2285003210116</v>
      </c>
      <c r="Q159" s="2">
        <f t="shared" si="136"/>
        <v>1527.188166345655</v>
      </c>
      <c r="R159" s="2">
        <v>43687.208333333336</v>
      </c>
      <c r="S159" s="2">
        <v>1277871359.5833333</v>
      </c>
      <c r="T159" s="2">
        <f t="shared" si="137"/>
        <v>-630700812.3767364</v>
      </c>
      <c r="U159" s="2" t="e">
        <f t="shared" si="138"/>
        <v>#NUM!</v>
      </c>
      <c r="V159" s="2" t="e">
        <f t="shared" si="139"/>
        <v>#NUM!</v>
      </c>
      <c r="W159" s="2">
        <v>2.6041666666666665</v>
      </c>
      <c r="X159" s="2">
        <v>20.4375</v>
      </c>
      <c r="Y159" s="2">
        <f t="shared" si="140"/>
        <v>13.655815972222223</v>
      </c>
      <c r="Z159" s="2">
        <f t="shared" si="141"/>
        <v>2.1612636690726359</v>
      </c>
      <c r="AA159" s="2">
        <f t="shared" si="142"/>
        <v>3.0470696642606971</v>
      </c>
    </row>
    <row r="160" spans="1:30">
      <c r="A160" s="2">
        <v>50</v>
      </c>
      <c r="B160" s="2">
        <v>0.9</v>
      </c>
      <c r="C160" s="5">
        <f t="shared" si="128"/>
        <v>9.9999999999999978E-2</v>
      </c>
      <c r="D160" s="2" t="s">
        <v>959</v>
      </c>
      <c r="E160" s="2">
        <v>367.14720160538513</v>
      </c>
      <c r="F160" s="2">
        <v>357.71295823523553</v>
      </c>
      <c r="G160" s="2">
        <v>134805.37798371734</v>
      </c>
      <c r="H160" s="2">
        <f t="shared" si="129"/>
        <v>8.3103370520111639</v>
      </c>
      <c r="I160" s="2">
        <f t="shared" si="130"/>
        <v>366.80169280711118</v>
      </c>
      <c r="J160" s="2">
        <f t="shared" si="131"/>
        <v>367.49271040365909</v>
      </c>
      <c r="K160" s="2">
        <f t="shared" si="132"/>
        <v>358.49890504085289</v>
      </c>
      <c r="L160" s="2">
        <f t="shared" si="133"/>
        <v>375.79549816991738</v>
      </c>
      <c r="M160" s="2">
        <v>1248.26</v>
      </c>
      <c r="N160" s="2">
        <v>2645501.7799999998</v>
      </c>
      <c r="O160" s="2">
        <f t="shared" si="134"/>
        <v>1087348.7523999999</v>
      </c>
      <c r="P160" s="2">
        <f t="shared" si="135"/>
        <v>1123.281812469233</v>
      </c>
      <c r="Q160" s="2">
        <f t="shared" si="136"/>
        <v>1373.2381875307669</v>
      </c>
      <c r="R160" s="2">
        <v>39600.660000000003</v>
      </c>
      <c r="S160" s="2">
        <v>1279164838.3800001</v>
      </c>
      <c r="T160" s="2">
        <f t="shared" si="137"/>
        <v>-289047434.05560017</v>
      </c>
      <c r="U160" s="2" t="e">
        <f t="shared" si="138"/>
        <v>#NUM!</v>
      </c>
      <c r="V160" s="2" t="e">
        <f t="shared" si="139"/>
        <v>#NUM!</v>
      </c>
      <c r="W160" s="2">
        <v>2.04</v>
      </c>
      <c r="X160" s="2">
        <v>12.28</v>
      </c>
      <c r="Y160" s="2">
        <f t="shared" si="140"/>
        <v>8.1183999999999994</v>
      </c>
      <c r="Z160" s="2">
        <f t="shared" si="141"/>
        <v>1.6985044768668263</v>
      </c>
      <c r="AA160" s="2">
        <f t="shared" si="142"/>
        <v>2.3814955231331738</v>
      </c>
    </row>
    <row r="161" spans="13:20">
      <c r="M161" s="2"/>
      <c r="N161" s="2"/>
      <c r="O161" s="2"/>
      <c r="P161" s="2"/>
      <c r="S161"/>
      <c r="T1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Решение</vt:lpstr>
      <vt:lpstr>Остановка</vt:lpstr>
      <vt:lpstr>Другие N</vt:lpstr>
      <vt:lpstr>N</vt:lpstr>
      <vt:lpstr>ro</vt:lpstr>
      <vt:lpstr>Q</vt:lpstr>
      <vt:lpstr>Пар Элитн Ранж</vt:lpstr>
      <vt:lpstr>Другие параметры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2020-02-04T14:05:16Z</dcterms:created>
  <dcterms:modified xsi:type="dcterms:W3CDTF">2020-07-18T21:12:47Z</dcterms:modified>
</cp:coreProperties>
</file>