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2" i="1"/>
  <c r="Q32" i="1" l="1"/>
  <c r="P32" i="1"/>
  <c r="O32" i="1"/>
  <c r="N32" i="1"/>
  <c r="M32" i="1"/>
  <c r="L32" i="1"/>
  <c r="K32" i="1"/>
  <c r="J32" i="1"/>
  <c r="I32" i="1"/>
  <c r="G32" i="1"/>
  <c r="H32" i="1"/>
  <c r="K20" i="1" l="1"/>
  <c r="K19" i="1"/>
  <c r="I20" i="1"/>
  <c r="I19" i="1"/>
  <c r="H20" i="1"/>
  <c r="L20" i="1" s="1"/>
  <c r="H19" i="1"/>
  <c r="L19" i="1" s="1"/>
  <c r="N3" i="1" l="1"/>
  <c r="M19" i="1" s="1"/>
  <c r="N4" i="1"/>
  <c r="N5" i="1"/>
  <c r="N6" i="1"/>
  <c r="N7" i="1"/>
  <c r="N8" i="1"/>
  <c r="N9" i="1"/>
  <c r="N10" i="1"/>
  <c r="N11" i="1"/>
  <c r="N12" i="1"/>
  <c r="N13" i="1"/>
  <c r="M20" i="1" s="1"/>
  <c r="N14" i="1"/>
  <c r="N15" i="1"/>
  <c r="N16" i="1"/>
  <c r="N2" i="1"/>
  <c r="D20" i="1"/>
  <c r="D21" i="1" s="1"/>
  <c r="D22" i="1" s="1"/>
  <c r="D23" i="1" s="1"/>
  <c r="D24" i="1" s="1"/>
  <c r="D25" i="1" s="1"/>
  <c r="D26" i="1" s="1"/>
  <c r="D27" i="1" s="1"/>
  <c r="D28" i="1" s="1"/>
</calcChain>
</file>

<file path=xl/sharedStrings.xml><?xml version="1.0" encoding="utf-8"?>
<sst xmlns="http://schemas.openxmlformats.org/spreadsheetml/2006/main" count="207" uniqueCount="92">
  <si>
    <t>R001</t>
  </si>
  <si>
    <t>R002</t>
  </si>
  <si>
    <t>R003</t>
  </si>
  <si>
    <t>R004</t>
  </si>
  <si>
    <t>R005</t>
  </si>
  <si>
    <t>R006</t>
  </si>
  <si>
    <t>R007</t>
  </si>
  <si>
    <t>R008</t>
  </si>
  <si>
    <t>R009</t>
  </si>
  <si>
    <t>R010</t>
  </si>
  <si>
    <t>R011</t>
  </si>
  <si>
    <t>R012</t>
  </si>
  <si>
    <t>R013</t>
  </si>
  <si>
    <t>R014</t>
  </si>
  <si>
    <t>R015</t>
  </si>
  <si>
    <t>Guante</t>
  </si>
  <si>
    <t>Gafas</t>
  </si>
  <si>
    <t>Gorra</t>
  </si>
  <si>
    <t>Camiseta</t>
  </si>
  <si>
    <t>Sudadera</t>
  </si>
  <si>
    <t>Gorro</t>
  </si>
  <si>
    <t>Calsetines</t>
  </si>
  <si>
    <t>Pantalones</t>
  </si>
  <si>
    <t>Camisa</t>
  </si>
  <si>
    <t>Jersey</t>
  </si>
  <si>
    <t>Pañuelo</t>
  </si>
  <si>
    <t>Chaqueta</t>
  </si>
  <si>
    <t>Falda</t>
  </si>
  <si>
    <t>Pijama</t>
  </si>
  <si>
    <t>Camison</t>
  </si>
  <si>
    <t>Referencia</t>
  </si>
  <si>
    <t>Producto</t>
  </si>
  <si>
    <t>Unidades</t>
  </si>
  <si>
    <t>Stock</t>
  </si>
  <si>
    <t>Color</t>
  </si>
  <si>
    <t>Amarillo</t>
  </si>
  <si>
    <t>Azul</t>
  </si>
  <si>
    <t>Blanco</t>
  </si>
  <si>
    <t>Gris</t>
  </si>
  <si>
    <t>Rojo</t>
  </si>
  <si>
    <t>Verde</t>
  </si>
  <si>
    <t>Proveedor</t>
  </si>
  <si>
    <t>AteliereS.A.</t>
  </si>
  <si>
    <t>RopajesS.L.</t>
  </si>
  <si>
    <t>Departamento</t>
  </si>
  <si>
    <t>Salarios</t>
  </si>
  <si>
    <t>A_dept</t>
  </si>
  <si>
    <t>B_dept</t>
  </si>
  <si>
    <t>C_dept</t>
  </si>
  <si>
    <t>D_dept</t>
  </si>
  <si>
    <t>Bajo</t>
  </si>
  <si>
    <t>Medio</t>
  </si>
  <si>
    <t>Alto</t>
  </si>
  <si>
    <t>ID</t>
  </si>
  <si>
    <t>Edad</t>
  </si>
  <si>
    <t>Jornada(horas)</t>
  </si>
  <si>
    <t>ID1</t>
  </si>
  <si>
    <t>ID2</t>
  </si>
  <si>
    <t>ID3</t>
  </si>
  <si>
    <t>ID4</t>
  </si>
  <si>
    <t>ID5</t>
  </si>
  <si>
    <t>ID6</t>
  </si>
  <si>
    <t>ID7</t>
  </si>
  <si>
    <t>ID8</t>
  </si>
  <si>
    <t>ID9</t>
  </si>
  <si>
    <t>ID10</t>
  </si>
  <si>
    <t>ID11</t>
  </si>
  <si>
    <t>ID12</t>
  </si>
  <si>
    <t>ID13</t>
  </si>
  <si>
    <t>ID14</t>
  </si>
  <si>
    <t>ID15</t>
  </si>
  <si>
    <t>Dept1</t>
  </si>
  <si>
    <t>Dept2</t>
  </si>
  <si>
    <t>Dept3</t>
  </si>
  <si>
    <t>Dept4</t>
  </si>
  <si>
    <t>Dept5</t>
  </si>
  <si>
    <t>Dept6</t>
  </si>
  <si>
    <t>ventas</t>
  </si>
  <si>
    <t>Numero de comerciales</t>
  </si>
  <si>
    <t>Edad media de los comerciales</t>
  </si>
  <si>
    <t xml:space="preserve">Jornada media de los empleados </t>
  </si>
  <si>
    <t>Suma de las ventas realizadas</t>
  </si>
  <si>
    <t>Numero de comerciales en el Dept1</t>
  </si>
  <si>
    <t>Media de la edad de los comerciantes del Depto2</t>
  </si>
  <si>
    <t>Suma de ventas de los empleados del Dept3</t>
  </si>
  <si>
    <t>Suma de ventas de los Deptos 4 y 5</t>
  </si>
  <si>
    <t xml:space="preserve">       </t>
  </si>
  <si>
    <t xml:space="preserve">                                               </t>
  </si>
  <si>
    <t xml:space="preserve">  </t>
  </si>
  <si>
    <t>Media de las ventas de empleados mayores a 40 años</t>
  </si>
  <si>
    <t>Media de la jornada</t>
  </si>
  <si>
    <t>Suma de las ventas mayores a 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</si>
</sst>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€-2]\ #,##0.00"/>
    <numFmt numFmtId="165" formatCode="#,##0.00\ [$€-C0A]"/>
    <numFmt numFmtId="166" formatCode="#,##0.00\ [$€-1]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4" borderId="1" applyNumberFormat="0" applyAlignment="0" applyProtection="0"/>
  </cellStyleXfs>
  <cellXfs count="11">
    <xf numFmtId="0" fontId="0" fillId="0" borderId="0" xfId="0"/>
    <xf numFmtId="0" fontId="1" fillId="4" borderId="1" xfId="1"/>
    <xf numFmtId="0" fontId="1" fillId="2" borderId="1" xfId="1" applyFill="1"/>
    <xf numFmtId="0" fontId="1" fillId="4" borderId="1" xfId="1" applyAlignment="1">
      <alignment horizontal="center"/>
    </xf>
    <xf numFmtId="0" fontId="1" fillId="4" borderId="1" xfId="1" applyAlignment="1"/>
    <xf numFmtId="0" fontId="1" fillId="3" borderId="1" xfId="1" applyFill="1" applyAlignment="1">
      <alignment horizontal="center"/>
    </xf>
    <xf numFmtId="0" fontId="1" fillId="3" borderId="1" xfId="1" applyFill="1"/>
    <xf numFmtId="0" fontId="1" fillId="3" borderId="1" xfId="1" applyFill="1" applyAlignment="1"/>
    <xf numFmtId="164" fontId="1" fillId="4" borderId="1" xfId="1" applyNumberFormat="1" applyAlignment="1">
      <alignment horizontal="center"/>
    </xf>
    <xf numFmtId="165" fontId="1" fillId="4" borderId="1" xfId="1" applyNumberFormat="1" applyAlignment="1">
      <alignment horizontal="center"/>
    </xf>
    <xf numFmtId="166" fontId="1" fillId="4" borderId="1" xfId="1" applyNumberFormat="1" applyAlignment="1">
      <alignment horizont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6"/>
  <sheetViews>
    <sheetView tabSelected="1" workbookViewId="0">
      <selection activeCell="H13" sqref="H13"/>
    </sheetView>
  </sheetViews>
  <sheetFormatPr baseColWidth="10" defaultColWidth="9.140625" defaultRowHeight="15" x14ac:dyDescent="0.25"/>
  <cols>
    <col min="1" max="1" width="14.140625" customWidth="1"/>
    <col min="2" max="2" width="11" customWidth="1"/>
    <col min="3" max="4" width="13.85546875" customWidth="1"/>
    <col min="5" max="5" width="14.140625" customWidth="1"/>
    <col min="6" max="6" width="11.5703125" customWidth="1"/>
    <col min="7" max="7" width="22" customWidth="1"/>
    <col min="8" max="8" width="28.28515625" customWidth="1"/>
    <col min="9" max="9" width="29.85546875" customWidth="1"/>
    <col min="10" max="10" width="27.7109375" customWidth="1"/>
    <col min="11" max="11" width="33.5703125" customWidth="1"/>
    <col min="12" max="12" width="45.140625" customWidth="1"/>
    <col min="13" max="13" width="40" customWidth="1"/>
    <col min="14" max="14" width="31.85546875" customWidth="1"/>
    <col min="15" max="15" width="47.42578125" customWidth="1"/>
    <col min="16" max="16" width="19.140625" customWidth="1"/>
    <col min="17" max="17" width="31.42578125" customWidth="1"/>
  </cols>
  <sheetData>
    <row r="1" spans="1:14" x14ac:dyDescent="0.25">
      <c r="A1" s="5" t="s">
        <v>30</v>
      </c>
      <c r="B1" s="5" t="s">
        <v>31</v>
      </c>
      <c r="D1" s="5" t="s">
        <v>30</v>
      </c>
      <c r="E1" s="5" t="s">
        <v>32</v>
      </c>
      <c r="F1" s="5" t="s">
        <v>33</v>
      </c>
      <c r="G1" s="5" t="s">
        <v>34</v>
      </c>
      <c r="I1" s="5" t="s">
        <v>31</v>
      </c>
      <c r="J1" s="5" t="s">
        <v>41</v>
      </c>
      <c r="L1" s="5" t="s">
        <v>30</v>
      </c>
      <c r="M1" s="5" t="s">
        <v>44</v>
      </c>
      <c r="N1" s="5" t="s">
        <v>45</v>
      </c>
    </row>
    <row r="2" spans="1:14" x14ac:dyDescent="0.25">
      <c r="A2" s="3" t="s">
        <v>0</v>
      </c>
      <c r="B2" s="4" t="s">
        <v>15</v>
      </c>
      <c r="D2" s="3" t="s">
        <v>8</v>
      </c>
      <c r="E2" s="3">
        <v>300</v>
      </c>
      <c r="F2" s="2">
        <f>E2</f>
        <v>300</v>
      </c>
      <c r="G2" s="3" t="s">
        <v>35</v>
      </c>
      <c r="I2" s="1" t="s">
        <v>21</v>
      </c>
      <c r="J2" s="3" t="s">
        <v>42</v>
      </c>
      <c r="L2" s="3" t="s">
        <v>0</v>
      </c>
      <c r="M2" s="1" t="s">
        <v>46</v>
      </c>
      <c r="N2" s="2">
        <f t="shared" ref="N2:N16" si="0">VLOOKUP(M2,$A$19:$B$22,2,FALSE)</f>
        <v>100000</v>
      </c>
    </row>
    <row r="3" spans="1:14" x14ac:dyDescent="0.25">
      <c r="A3" s="3" t="s">
        <v>1</v>
      </c>
      <c r="B3" s="4" t="s">
        <v>16</v>
      </c>
      <c r="D3" s="3" t="s">
        <v>9</v>
      </c>
      <c r="E3" s="3">
        <v>900</v>
      </c>
      <c r="F3" s="2">
        <f t="shared" ref="F3:F16" si="1">E3</f>
        <v>900</v>
      </c>
      <c r="G3" s="3" t="s">
        <v>35</v>
      </c>
      <c r="I3" s="1" t="s">
        <v>23</v>
      </c>
      <c r="J3" s="3" t="s">
        <v>43</v>
      </c>
      <c r="L3" s="3" t="s">
        <v>1</v>
      </c>
      <c r="M3" s="1" t="s">
        <v>47</v>
      </c>
      <c r="N3" s="2">
        <f t="shared" si="0"/>
        <v>50000</v>
      </c>
    </row>
    <row r="4" spans="1:14" x14ac:dyDescent="0.25">
      <c r="A4" s="3" t="s">
        <v>2</v>
      </c>
      <c r="B4" s="4" t="s">
        <v>17</v>
      </c>
      <c r="D4" s="3" t="s">
        <v>11</v>
      </c>
      <c r="E4" s="3">
        <v>600</v>
      </c>
      <c r="F4" s="2">
        <f t="shared" si="1"/>
        <v>600</v>
      </c>
      <c r="G4" s="3" t="s">
        <v>36</v>
      </c>
      <c r="I4" s="1" t="s">
        <v>18</v>
      </c>
      <c r="J4" s="3" t="s">
        <v>42</v>
      </c>
      <c r="L4" s="3" t="s">
        <v>2</v>
      </c>
      <c r="M4" s="1" t="s">
        <v>48</v>
      </c>
      <c r="N4" s="2">
        <f t="shared" si="0"/>
        <v>75000</v>
      </c>
    </row>
    <row r="5" spans="1:14" x14ac:dyDescent="0.25">
      <c r="A5" s="3" t="s">
        <v>3</v>
      </c>
      <c r="B5" s="4" t="s">
        <v>18</v>
      </c>
      <c r="D5" s="3" t="s">
        <v>3</v>
      </c>
      <c r="E5" s="3">
        <v>500</v>
      </c>
      <c r="F5" s="2">
        <f t="shared" si="1"/>
        <v>500</v>
      </c>
      <c r="G5" s="3" t="s">
        <v>37</v>
      </c>
      <c r="I5" s="1" t="s">
        <v>29</v>
      </c>
      <c r="J5" s="3" t="s">
        <v>42</v>
      </c>
      <c r="L5" s="3" t="s">
        <v>3</v>
      </c>
      <c r="M5" s="1" t="s">
        <v>49</v>
      </c>
      <c r="N5" s="2">
        <f t="shared" si="0"/>
        <v>20000</v>
      </c>
    </row>
    <row r="6" spans="1:14" x14ac:dyDescent="0.25">
      <c r="A6" s="3" t="s">
        <v>4</v>
      </c>
      <c r="B6" s="4" t="s">
        <v>19</v>
      </c>
      <c r="D6" s="3" t="s">
        <v>13</v>
      </c>
      <c r="E6" s="3">
        <v>500</v>
      </c>
      <c r="F6" s="2">
        <f t="shared" si="1"/>
        <v>500</v>
      </c>
      <c r="G6" s="3" t="s">
        <v>37</v>
      </c>
      <c r="I6" s="1" t="s">
        <v>26</v>
      </c>
      <c r="J6" s="3" t="s">
        <v>42</v>
      </c>
      <c r="L6" s="3" t="s">
        <v>4</v>
      </c>
      <c r="M6" s="1" t="s">
        <v>46</v>
      </c>
      <c r="N6" s="2">
        <f t="shared" si="0"/>
        <v>100000</v>
      </c>
    </row>
    <row r="7" spans="1:14" x14ac:dyDescent="0.25">
      <c r="A7" s="3" t="s">
        <v>5</v>
      </c>
      <c r="B7" s="4" t="s">
        <v>20</v>
      </c>
      <c r="D7" s="3" t="s">
        <v>4</v>
      </c>
      <c r="E7" s="3">
        <v>600</v>
      </c>
      <c r="F7" s="2">
        <f t="shared" si="1"/>
        <v>600</v>
      </c>
      <c r="G7" s="3" t="s">
        <v>38</v>
      </c>
      <c r="I7" s="1" t="s">
        <v>27</v>
      </c>
      <c r="J7" s="3" t="s">
        <v>43</v>
      </c>
      <c r="L7" s="3" t="s">
        <v>5</v>
      </c>
      <c r="M7" s="1" t="s">
        <v>47</v>
      </c>
      <c r="N7" s="2">
        <f t="shared" si="0"/>
        <v>50000</v>
      </c>
    </row>
    <row r="8" spans="1:14" x14ac:dyDescent="0.25">
      <c r="A8" s="3" t="s">
        <v>6</v>
      </c>
      <c r="B8" s="4" t="s">
        <v>21</v>
      </c>
      <c r="D8" s="3" t="s">
        <v>7</v>
      </c>
      <c r="E8" s="3">
        <v>1000</v>
      </c>
      <c r="F8" s="2">
        <f t="shared" si="1"/>
        <v>1000</v>
      </c>
      <c r="G8" s="3" t="s">
        <v>38</v>
      </c>
      <c r="I8" s="1" t="s">
        <v>16</v>
      </c>
      <c r="J8" s="3" t="s">
        <v>43</v>
      </c>
      <c r="L8" s="3" t="s">
        <v>6</v>
      </c>
      <c r="M8" s="1" t="s">
        <v>46</v>
      </c>
      <c r="N8" s="2">
        <f t="shared" si="0"/>
        <v>100000</v>
      </c>
    </row>
    <row r="9" spans="1:14" x14ac:dyDescent="0.25">
      <c r="A9" s="3" t="s">
        <v>7</v>
      </c>
      <c r="B9" s="4" t="s">
        <v>22</v>
      </c>
      <c r="D9" s="3" t="s">
        <v>0</v>
      </c>
      <c r="E9" s="3">
        <v>900</v>
      </c>
      <c r="F9" s="2">
        <f t="shared" si="1"/>
        <v>900</v>
      </c>
      <c r="G9" s="3" t="s">
        <v>39</v>
      </c>
      <c r="I9" s="1" t="s">
        <v>17</v>
      </c>
      <c r="J9" s="3" t="s">
        <v>43</v>
      </c>
      <c r="L9" s="3" t="s">
        <v>7</v>
      </c>
      <c r="M9" s="1" t="s">
        <v>46</v>
      </c>
      <c r="N9" s="2">
        <f t="shared" si="0"/>
        <v>100000</v>
      </c>
    </row>
    <row r="10" spans="1:14" x14ac:dyDescent="0.25">
      <c r="A10" s="3" t="s">
        <v>8</v>
      </c>
      <c r="B10" s="4" t="s">
        <v>23</v>
      </c>
      <c r="D10" s="3" t="s">
        <v>5</v>
      </c>
      <c r="E10" s="3">
        <v>800</v>
      </c>
      <c r="F10" s="2">
        <f t="shared" si="1"/>
        <v>800</v>
      </c>
      <c r="G10" s="3" t="s">
        <v>39</v>
      </c>
      <c r="I10" s="1" t="s">
        <v>20</v>
      </c>
      <c r="J10" s="3" t="s">
        <v>43</v>
      </c>
      <c r="L10" s="3" t="s">
        <v>8</v>
      </c>
      <c r="M10" s="1" t="s">
        <v>48</v>
      </c>
      <c r="N10" s="2">
        <f t="shared" si="0"/>
        <v>75000</v>
      </c>
    </row>
    <row r="11" spans="1:14" x14ac:dyDescent="0.25">
      <c r="A11" s="3" t="s">
        <v>9</v>
      </c>
      <c r="B11" s="4" t="s">
        <v>24</v>
      </c>
      <c r="D11" s="3" t="s">
        <v>8</v>
      </c>
      <c r="E11" s="3">
        <v>700</v>
      </c>
      <c r="F11" s="2">
        <f t="shared" si="1"/>
        <v>700</v>
      </c>
      <c r="G11" s="3" t="s">
        <v>39</v>
      </c>
      <c r="I11" s="1" t="s">
        <v>15</v>
      </c>
      <c r="J11" s="3" t="s">
        <v>43</v>
      </c>
      <c r="L11" s="3" t="s">
        <v>9</v>
      </c>
      <c r="M11" s="1" t="s">
        <v>49</v>
      </c>
      <c r="N11" s="2">
        <f t="shared" si="0"/>
        <v>20000</v>
      </c>
    </row>
    <row r="12" spans="1:14" x14ac:dyDescent="0.25">
      <c r="A12" s="3" t="s">
        <v>10</v>
      </c>
      <c r="B12" s="4" t="s">
        <v>25</v>
      </c>
      <c r="D12" s="3" t="s">
        <v>12</v>
      </c>
      <c r="E12" s="3">
        <v>100</v>
      </c>
      <c r="F12" s="2">
        <f t="shared" si="1"/>
        <v>100</v>
      </c>
      <c r="G12" s="3" t="s">
        <v>39</v>
      </c>
      <c r="I12" s="1" t="s">
        <v>24</v>
      </c>
      <c r="J12" s="3" t="s">
        <v>42</v>
      </c>
      <c r="L12" s="3" t="s">
        <v>10</v>
      </c>
      <c r="M12" s="1" t="s">
        <v>49</v>
      </c>
      <c r="N12" s="2">
        <f t="shared" si="0"/>
        <v>20000</v>
      </c>
    </row>
    <row r="13" spans="1:14" x14ac:dyDescent="0.25">
      <c r="A13" s="3" t="s">
        <v>11</v>
      </c>
      <c r="B13" s="4" t="s">
        <v>26</v>
      </c>
      <c r="D13" s="3" t="s">
        <v>1</v>
      </c>
      <c r="E13" s="3">
        <v>100</v>
      </c>
      <c r="F13" s="2">
        <f t="shared" si="1"/>
        <v>100</v>
      </c>
      <c r="G13" s="3" t="s">
        <v>40</v>
      </c>
      <c r="I13" s="1" t="s">
        <v>22</v>
      </c>
      <c r="J13" s="3" t="s">
        <v>43</v>
      </c>
      <c r="L13" s="3" t="s">
        <v>11</v>
      </c>
      <c r="M13" s="1" t="s">
        <v>48</v>
      </c>
      <c r="N13" s="2">
        <f t="shared" si="0"/>
        <v>75000</v>
      </c>
    </row>
    <row r="14" spans="1:14" x14ac:dyDescent="0.25">
      <c r="A14" s="3" t="s">
        <v>12</v>
      </c>
      <c r="B14" s="4" t="s">
        <v>27</v>
      </c>
      <c r="D14" s="3" t="s">
        <v>6</v>
      </c>
      <c r="E14" s="3">
        <v>800</v>
      </c>
      <c r="F14" s="2">
        <f t="shared" si="1"/>
        <v>800</v>
      </c>
      <c r="G14" s="3" t="s">
        <v>40</v>
      </c>
      <c r="I14" s="1" t="s">
        <v>25</v>
      </c>
      <c r="J14" s="3" t="s">
        <v>42</v>
      </c>
      <c r="L14" s="3" t="s">
        <v>12</v>
      </c>
      <c r="M14" s="1" t="s">
        <v>47</v>
      </c>
      <c r="N14" s="2">
        <f t="shared" si="0"/>
        <v>50000</v>
      </c>
    </row>
    <row r="15" spans="1:14" x14ac:dyDescent="0.25">
      <c r="A15" s="3" t="s">
        <v>13</v>
      </c>
      <c r="B15" s="4" t="s">
        <v>28</v>
      </c>
      <c r="D15" s="3" t="s">
        <v>10</v>
      </c>
      <c r="E15" s="3">
        <v>700</v>
      </c>
      <c r="F15" s="2">
        <f t="shared" si="1"/>
        <v>700</v>
      </c>
      <c r="G15" s="3" t="s">
        <v>40</v>
      </c>
      <c r="I15" s="1" t="s">
        <v>28</v>
      </c>
      <c r="J15" s="3" t="s">
        <v>42</v>
      </c>
      <c r="L15" s="3" t="s">
        <v>13</v>
      </c>
      <c r="M15" s="1" t="s">
        <v>47</v>
      </c>
      <c r="N15" s="2">
        <f t="shared" si="0"/>
        <v>50000</v>
      </c>
    </row>
    <row r="16" spans="1:14" x14ac:dyDescent="0.25">
      <c r="A16" s="3" t="s">
        <v>14</v>
      </c>
      <c r="B16" s="4" t="s">
        <v>29</v>
      </c>
      <c r="D16" s="3" t="s">
        <v>14</v>
      </c>
      <c r="E16" s="3">
        <v>700</v>
      </c>
      <c r="F16" s="2">
        <f t="shared" si="1"/>
        <v>700</v>
      </c>
      <c r="G16" s="3" t="s">
        <v>40</v>
      </c>
      <c r="I16" s="1" t="s">
        <v>19</v>
      </c>
      <c r="J16" s="3" t="s">
        <v>43</v>
      </c>
      <c r="L16" s="3" t="s">
        <v>14</v>
      </c>
      <c r="M16" s="1" t="s">
        <v>46</v>
      </c>
      <c r="N16" s="2">
        <f t="shared" si="0"/>
        <v>100000</v>
      </c>
    </row>
    <row r="18" spans="1:17" x14ac:dyDescent="0.25">
      <c r="A18" s="6" t="s">
        <v>44</v>
      </c>
      <c r="B18" s="6" t="s">
        <v>45</v>
      </c>
      <c r="D18" s="6" t="s">
        <v>44</v>
      </c>
      <c r="E18" s="6" t="s">
        <v>45</v>
      </c>
      <c r="G18" s="5" t="s">
        <v>30</v>
      </c>
      <c r="H18" s="5" t="s">
        <v>31</v>
      </c>
      <c r="I18" s="5" t="s">
        <v>32</v>
      </c>
      <c r="J18" s="5" t="s">
        <v>33</v>
      </c>
      <c r="K18" s="5" t="s">
        <v>34</v>
      </c>
      <c r="L18" s="5" t="s">
        <v>41</v>
      </c>
      <c r="M18" s="5" t="s">
        <v>45</v>
      </c>
    </row>
    <row r="19" spans="1:17" x14ac:dyDescent="0.25">
      <c r="A19" s="1" t="s">
        <v>46</v>
      </c>
      <c r="B19" s="3">
        <v>100000</v>
      </c>
      <c r="D19" s="3">
        <v>100</v>
      </c>
      <c r="E19" s="3" t="s">
        <v>50</v>
      </c>
      <c r="G19" s="1" t="s">
        <v>1</v>
      </c>
      <c r="H19" s="2" t="str">
        <f>VLOOKUP(G19,$A$2:$B$16,2,FALSE)</f>
        <v>Gafas</v>
      </c>
      <c r="I19" s="2">
        <f>VLOOKUP(G19,$D$2:$G$16,2,FALSE)</f>
        <v>100</v>
      </c>
      <c r="J19" s="2"/>
      <c r="K19" s="2" t="str">
        <f>VLOOKUP(G19,$D$2:$G$16,4,FALSE)</f>
        <v>Verde</v>
      </c>
      <c r="L19" s="2" t="str">
        <f>VLOOKUP(H19,$I$2:$J$16,2,FALSE)</f>
        <v>RopajesS.L.</v>
      </c>
      <c r="M19" s="2">
        <f>VLOOKUP(G19,$L$2:$N$16,3,FALSE)</f>
        <v>50000</v>
      </c>
    </row>
    <row r="20" spans="1:17" x14ac:dyDescent="0.25">
      <c r="A20" s="1" t="s">
        <v>47</v>
      </c>
      <c r="B20" s="3">
        <v>50000</v>
      </c>
      <c r="D20" s="3">
        <f>D19+100</f>
        <v>200</v>
      </c>
      <c r="E20" s="3" t="s">
        <v>50</v>
      </c>
      <c r="G20" s="1" t="s">
        <v>11</v>
      </c>
      <c r="H20" s="2" t="str">
        <f>VLOOKUP(G20,$A$2:$B$16,2,FALSE)</f>
        <v>Chaqueta</v>
      </c>
      <c r="I20" s="2">
        <f>VLOOKUP(G20,$D$2:$G$16,2,FALSE)</f>
        <v>600</v>
      </c>
      <c r="J20" s="2"/>
      <c r="K20" s="2" t="str">
        <f>VLOOKUP(G20,$D$2:$G$16,4,FALSE)</f>
        <v>Azul</v>
      </c>
      <c r="L20" s="2" t="str">
        <f>VLOOKUP(H20,$I$2:$J$16,2,FALSE)</f>
        <v>AteliereS.A.</v>
      </c>
      <c r="M20" s="2">
        <f>VLOOKUP(G20,$L$2:$N$16,3,FALSE)</f>
        <v>75000</v>
      </c>
    </row>
    <row r="21" spans="1:17" x14ac:dyDescent="0.25">
      <c r="A21" s="1" t="s">
        <v>48</v>
      </c>
      <c r="B21" s="3">
        <v>75000</v>
      </c>
      <c r="D21" s="3">
        <f t="shared" ref="D21:D28" si="2">D20+100</f>
        <v>300</v>
      </c>
      <c r="E21" s="3" t="s">
        <v>50</v>
      </c>
    </row>
    <row r="22" spans="1:17" x14ac:dyDescent="0.25">
      <c r="A22" s="1" t="s">
        <v>49</v>
      </c>
      <c r="B22" s="3">
        <v>20000</v>
      </c>
      <c r="D22" s="3">
        <f t="shared" si="2"/>
        <v>400</v>
      </c>
      <c r="E22" s="3" t="s">
        <v>51</v>
      </c>
    </row>
    <row r="23" spans="1:17" x14ac:dyDescent="0.25">
      <c r="D23" s="3">
        <f t="shared" si="2"/>
        <v>500</v>
      </c>
      <c r="E23" s="3" t="s">
        <v>51</v>
      </c>
    </row>
    <row r="24" spans="1:17" x14ac:dyDescent="0.25">
      <c r="D24" s="3">
        <f t="shared" si="2"/>
        <v>600</v>
      </c>
      <c r="E24" s="3" t="s">
        <v>51</v>
      </c>
    </row>
    <row r="25" spans="1:17" x14ac:dyDescent="0.25">
      <c r="D25" s="3">
        <f t="shared" si="2"/>
        <v>700</v>
      </c>
      <c r="E25" s="3" t="s">
        <v>51</v>
      </c>
    </row>
    <row r="26" spans="1:17" x14ac:dyDescent="0.25">
      <c r="D26" s="3">
        <f t="shared" si="2"/>
        <v>800</v>
      </c>
      <c r="E26" s="3" t="s">
        <v>52</v>
      </c>
    </row>
    <row r="27" spans="1:17" x14ac:dyDescent="0.25">
      <c r="D27" s="3">
        <f t="shared" si="2"/>
        <v>900</v>
      </c>
      <c r="E27" s="3" t="s">
        <v>52</v>
      </c>
    </row>
    <row r="28" spans="1:17" x14ac:dyDescent="0.25">
      <c r="D28" s="3">
        <f t="shared" si="2"/>
        <v>1000</v>
      </c>
      <c r="E28" s="3" t="s">
        <v>52</v>
      </c>
    </row>
    <row r="29" spans="1:17" x14ac:dyDescent="0.25">
      <c r="N29" t="s">
        <v>87</v>
      </c>
    </row>
    <row r="31" spans="1:17" x14ac:dyDescent="0.25">
      <c r="A31" s="5" t="s">
        <v>53</v>
      </c>
      <c r="B31" s="5" t="s">
        <v>54</v>
      </c>
      <c r="C31" s="5" t="s">
        <v>44</v>
      </c>
      <c r="D31" s="5" t="s">
        <v>55</v>
      </c>
      <c r="E31" s="5" t="s">
        <v>77</v>
      </c>
      <c r="G31" s="7" t="s">
        <v>78</v>
      </c>
      <c r="H31" s="7" t="s">
        <v>79</v>
      </c>
      <c r="I31" s="7" t="s">
        <v>80</v>
      </c>
      <c r="J31" s="7" t="s">
        <v>81</v>
      </c>
      <c r="K31" s="7" t="s">
        <v>82</v>
      </c>
      <c r="L31" s="7" t="s">
        <v>83</v>
      </c>
      <c r="M31" s="7" t="s">
        <v>84</v>
      </c>
      <c r="N31" s="7" t="s">
        <v>85</v>
      </c>
      <c r="O31" s="7" t="s">
        <v>89</v>
      </c>
      <c r="P31" s="7" t="s">
        <v>90</v>
      </c>
      <c r="Q31" s="7" t="s">
        <v>91</v>
      </c>
    </row>
    <row r="32" spans="1:17" x14ac:dyDescent="0.25">
      <c r="A32" s="1" t="s">
        <v>56</v>
      </c>
      <c r="B32" s="3">
        <v>50</v>
      </c>
      <c r="C32" s="1" t="s">
        <v>71</v>
      </c>
      <c r="D32" s="3">
        <v>7</v>
      </c>
      <c r="E32" s="8">
        <v>1.05</v>
      </c>
      <c r="G32" s="3">
        <f>COUNT(B32:B46)</f>
        <v>15</v>
      </c>
      <c r="H32" s="3">
        <f>AVERAGE(B32:B46)</f>
        <v>39.799999999999997</v>
      </c>
      <c r="I32" s="3">
        <f>AVERAGE(D32:D46)</f>
        <v>6.6</v>
      </c>
      <c r="J32" s="9">
        <f>SUM(E32:E46)</f>
        <v>20.8</v>
      </c>
      <c r="K32" s="3">
        <f>COUNTIF(C32:C46,"Dept1")</f>
        <v>4</v>
      </c>
      <c r="L32" s="3">
        <f>AVERAGEIF(C32:C46,"Dept2",B32:B46)</f>
        <v>42</v>
      </c>
      <c r="M32" s="9">
        <f>SUMIF(C32:C46,"Dept3",E32:E46)</f>
        <v>6.8</v>
      </c>
      <c r="N32" s="9">
        <f>SUMIF(C32:C46,"Dept4",E32:E46)+SUMIF(C32:C46,"Dept5",E32:E46)</f>
        <v>4.01</v>
      </c>
      <c r="O32" s="8">
        <f>AVERAGEIF(B32:B46,"&gt;40",E32:E46)</f>
        <v>1.4557142857142857</v>
      </c>
      <c r="P32" s="3">
        <f>AVERAGEIF(E32:E46,"&gt;1,5",D32:D46)</f>
        <v>7</v>
      </c>
      <c r="Q32" s="10">
        <f>SUMIF(E32:E46,"&gt;1,2")</f>
        <v>15.42</v>
      </c>
    </row>
    <row r="33" spans="1:15" x14ac:dyDescent="0.25">
      <c r="A33" s="1" t="s">
        <v>57</v>
      </c>
      <c r="B33" s="3">
        <v>49</v>
      </c>
      <c r="C33" s="1" t="s">
        <v>73</v>
      </c>
      <c r="D33" s="3">
        <v>6</v>
      </c>
      <c r="E33" s="9">
        <v>1.83</v>
      </c>
      <c r="O33" t="s">
        <v>88</v>
      </c>
    </row>
    <row r="34" spans="1:15" x14ac:dyDescent="0.25">
      <c r="A34" s="1" t="s">
        <v>58</v>
      </c>
      <c r="B34" s="3">
        <v>33</v>
      </c>
      <c r="C34" s="1" t="s">
        <v>71</v>
      </c>
      <c r="D34" s="3">
        <v>6</v>
      </c>
      <c r="E34" s="9">
        <v>1.41</v>
      </c>
    </row>
    <row r="35" spans="1:15" x14ac:dyDescent="0.25">
      <c r="A35" s="1" t="s">
        <v>59</v>
      </c>
      <c r="B35" s="3">
        <v>36</v>
      </c>
      <c r="C35" s="1" t="s">
        <v>76</v>
      </c>
      <c r="D35" s="3">
        <v>7</v>
      </c>
      <c r="E35" s="9">
        <v>1.38</v>
      </c>
      <c r="N35" t="s">
        <v>86</v>
      </c>
    </row>
    <row r="36" spans="1:15" x14ac:dyDescent="0.25">
      <c r="A36" s="1" t="s">
        <v>60</v>
      </c>
      <c r="B36" s="3">
        <v>31</v>
      </c>
      <c r="C36" s="1" t="s">
        <v>76</v>
      </c>
      <c r="D36" s="3">
        <v>5</v>
      </c>
      <c r="E36" s="9">
        <v>1.04</v>
      </c>
    </row>
    <row r="37" spans="1:15" x14ac:dyDescent="0.25">
      <c r="A37" s="1" t="s">
        <v>61</v>
      </c>
      <c r="B37" s="3">
        <v>31</v>
      </c>
      <c r="C37" s="1" t="s">
        <v>75</v>
      </c>
      <c r="D37" s="3">
        <v>8</v>
      </c>
      <c r="E37" s="9">
        <v>1.58</v>
      </c>
    </row>
    <row r="38" spans="1:15" x14ac:dyDescent="0.25">
      <c r="A38" s="1" t="s">
        <v>62</v>
      </c>
      <c r="B38" s="3">
        <v>45</v>
      </c>
      <c r="C38" s="1" t="s">
        <v>73</v>
      </c>
      <c r="D38" s="3">
        <v>8</v>
      </c>
      <c r="E38" s="9">
        <v>1.87</v>
      </c>
    </row>
    <row r="39" spans="1:15" x14ac:dyDescent="0.25">
      <c r="A39" s="1" t="s">
        <v>63</v>
      </c>
      <c r="B39" s="3">
        <v>48</v>
      </c>
      <c r="C39" s="1" t="s">
        <v>76</v>
      </c>
      <c r="D39" s="3">
        <v>8</v>
      </c>
      <c r="E39" s="9">
        <v>1.44</v>
      </c>
    </row>
    <row r="40" spans="1:15" x14ac:dyDescent="0.25">
      <c r="A40" s="1" t="s">
        <v>64</v>
      </c>
      <c r="B40" s="3">
        <v>40</v>
      </c>
      <c r="C40" s="1" t="s">
        <v>73</v>
      </c>
      <c r="D40" s="3">
        <v>6</v>
      </c>
      <c r="E40" s="9">
        <v>1.64</v>
      </c>
    </row>
    <row r="41" spans="1:15" x14ac:dyDescent="0.25">
      <c r="A41" s="1" t="s">
        <v>65</v>
      </c>
      <c r="B41" s="3">
        <v>38</v>
      </c>
      <c r="C41" s="1" t="s">
        <v>75</v>
      </c>
      <c r="D41" s="3">
        <v>5</v>
      </c>
      <c r="E41" s="9">
        <v>1.06</v>
      </c>
    </row>
    <row r="42" spans="1:15" x14ac:dyDescent="0.25">
      <c r="A42" s="1" t="s">
        <v>66</v>
      </c>
      <c r="B42" s="3">
        <v>45</v>
      </c>
      <c r="C42" s="1" t="s">
        <v>71</v>
      </c>
      <c r="D42" s="3">
        <v>6</v>
      </c>
      <c r="E42" s="9">
        <v>1.19</v>
      </c>
    </row>
    <row r="43" spans="1:15" x14ac:dyDescent="0.25">
      <c r="A43" s="1" t="s">
        <v>67</v>
      </c>
      <c r="B43" s="3">
        <v>33</v>
      </c>
      <c r="C43" s="1" t="s">
        <v>73</v>
      </c>
      <c r="D43" s="3">
        <v>8</v>
      </c>
      <c r="E43" s="9">
        <v>1.46</v>
      </c>
    </row>
    <row r="44" spans="1:15" x14ac:dyDescent="0.25">
      <c r="A44" s="1" t="s">
        <v>68</v>
      </c>
      <c r="B44" s="3">
        <v>42</v>
      </c>
      <c r="C44" s="1" t="s">
        <v>74</v>
      </c>
      <c r="D44" s="3">
        <v>8</v>
      </c>
      <c r="E44" s="9">
        <v>1.37</v>
      </c>
    </row>
    <row r="45" spans="1:15" x14ac:dyDescent="0.25">
      <c r="A45" s="1" t="s">
        <v>69</v>
      </c>
      <c r="B45" s="3">
        <v>42</v>
      </c>
      <c r="C45" s="1" t="s">
        <v>72</v>
      </c>
      <c r="D45" s="3">
        <v>5</v>
      </c>
      <c r="E45" s="9">
        <v>1.44</v>
      </c>
    </row>
    <row r="46" spans="1:15" x14ac:dyDescent="0.25">
      <c r="A46" s="1" t="s">
        <v>70</v>
      </c>
      <c r="B46" s="3">
        <v>34</v>
      </c>
      <c r="C46" s="1" t="s">
        <v>71</v>
      </c>
      <c r="D46" s="3">
        <v>6</v>
      </c>
      <c r="E46" s="9">
        <v>1.04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2023-09-26T00:51:54Z</dcterms:modified>
</cp:coreProperties>
</file>