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e/Desktop/"/>
    </mc:Choice>
  </mc:AlternateContent>
  <xr:revisionPtr revIDLastSave="0" documentId="13_ncr:1_{766E953F-E761-F347-808F-029E38A212F1}" xr6:coauthVersionLast="45" xr6:coauthVersionMax="45" xr10:uidLastSave="{00000000-0000-0000-0000-000000000000}"/>
  <bookViews>
    <workbookView xWindow="42240" yWindow="460" windowWidth="26560" windowHeight="27200" xr2:uid="{DE455059-9213-DF43-8583-84A97BD539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1" l="1"/>
  <c r="D15" i="1"/>
  <c r="D13" i="1"/>
  <c r="D16" i="1"/>
  <c r="G16" i="1"/>
  <c r="F13" i="1"/>
  <c r="E13" i="1"/>
  <c r="E15" i="1"/>
  <c r="D12" i="1"/>
  <c r="D14" i="1"/>
  <c r="E12" i="1"/>
  <c r="F12" i="1" s="1"/>
  <c r="D11" i="1"/>
  <c r="E11" i="1"/>
  <c r="F11" i="1" s="1"/>
  <c r="E14" i="1"/>
  <c r="D27" i="1"/>
  <c r="E16" i="1"/>
  <c r="F16" i="1" s="1"/>
  <c r="F26" i="1"/>
  <c r="D26" i="1"/>
  <c r="F15" i="1" l="1"/>
  <c r="F14" i="1"/>
  <c r="F10" i="1"/>
  <c r="F17" i="1"/>
  <c r="F18" i="1"/>
  <c r="F19" i="1"/>
  <c r="G4" i="1" s="1"/>
  <c r="H4" i="1" s="1"/>
  <c r="F20" i="1"/>
  <c r="G11" i="1" s="1"/>
  <c r="H11" i="1" s="1"/>
  <c r="F21" i="1"/>
  <c r="F23" i="1"/>
  <c r="F24" i="1"/>
  <c r="F25" i="1"/>
  <c r="E9" i="1"/>
  <c r="F9" i="1" s="1"/>
  <c r="E10" i="1"/>
  <c r="E5" i="1"/>
  <c r="F5" i="1" s="1"/>
  <c r="E6" i="1"/>
  <c r="F6" i="1" s="1"/>
  <c r="E7" i="1"/>
  <c r="F7" i="1" s="1"/>
  <c r="E8" i="1"/>
  <c r="F8" i="1" s="1"/>
  <c r="E4" i="1"/>
  <c r="F4" i="1"/>
  <c r="E3" i="1"/>
  <c r="F3" i="1" s="1"/>
  <c r="E2" i="1"/>
  <c r="F2" i="1" s="1"/>
  <c r="F27" i="1" l="1"/>
  <c r="H16" i="1" s="1"/>
</calcChain>
</file>

<file path=xl/sharedStrings.xml><?xml version="1.0" encoding="utf-8"?>
<sst xmlns="http://schemas.openxmlformats.org/spreadsheetml/2006/main" count="86" uniqueCount="21">
  <si>
    <t>OD</t>
  </si>
  <si>
    <t>CAP</t>
  </si>
  <si>
    <t>De</t>
  </si>
  <si>
    <t>Vers</t>
  </si>
  <si>
    <t>Données</t>
  </si>
  <si>
    <t>Métro Longueuil</t>
  </si>
  <si>
    <t>MTL</t>
  </si>
  <si>
    <t>RTL</t>
  </si>
  <si>
    <t>multiplicator</t>
  </si>
  <si>
    <t>sum</t>
  </si>
  <si>
    <t>total</t>
  </si>
  <si>
    <t>RTL sauf Métro Longueuil</t>
  </si>
  <si>
    <t>diffOD</t>
  </si>
  <si>
    <t>diffOD%</t>
  </si>
  <si>
    <t>MTL + Métro Longueuil</t>
  </si>
  <si>
    <t>Métro Longueuil bus</t>
  </si>
  <si>
    <t>MTL bus</t>
  </si>
  <si>
    <t>RTL + Métro Longueuil</t>
  </si>
  <si>
    <t>RTL Ligne Jaune</t>
  </si>
  <si>
    <t>MTL Ligne jaune + Métro Longueuil</t>
  </si>
  <si>
    <t>MTL sauf train et P&amp;R sur l'ile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</si>
</sst>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1" applyFont="1"/>
    <xf numFmtId="0" fontId="0" fillId="2" borderId="0" xfId="0" applyFill="1"/>
    <xf numFmtId="0" fontId="1" fillId="2" borderId="0" xfId="0" applyFont="1" applyFill="1"/>
    <xf numFmtId="2" fontId="0" fillId="2" borderId="0" xfId="0" applyNumberFormat="1" applyFill="1"/>
    <xf numFmtId="1" fontId="0" fillId="2" borderId="0" xfId="0" applyNumberFormat="1" applyFill="1"/>
    <xf numFmtId="9" fontId="0" fillId="2" borderId="0" xfId="1" applyFon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9" fontId="0" fillId="3" borderId="0" xfId="1" applyFont="1" applyFill="1"/>
    <xf numFmtId="0" fontId="0" fillId="4" borderId="0" xfId="0" applyFill="1"/>
    <xf numFmtId="2" fontId="0" fillId="4" borderId="0" xfId="0" applyNumberFormat="1" applyFill="1"/>
    <xf numFmtId="1" fontId="0" fillId="4" borderId="0" xfId="0" applyNumberFormat="1" applyFill="1"/>
    <xf numFmtId="9" fontId="0" fillId="4" borderId="0" xfId="1" applyFont="1" applyFill="1"/>
    <xf numFmtId="0" fontId="0" fillId="5" borderId="0" xfId="0" applyFill="1"/>
    <xf numFmtId="0" fontId="1" fillId="5" borderId="0" xfId="0" applyFont="1" applyFill="1"/>
    <xf numFmtId="2" fontId="0" fillId="5" borderId="0" xfId="0" applyNumberFormat="1" applyFill="1"/>
    <xf numFmtId="1" fontId="0" fillId="5" borderId="0" xfId="0" applyNumberFormat="1" applyFill="1"/>
    <xf numFmtId="9" fontId="0" fillId="5" borderId="0" xfId="1" applyFont="1" applyFill="1"/>
    <xf numFmtId="0" fontId="0" fillId="6" borderId="0" xfId="0" applyFill="1"/>
    <xf numFmtId="0" fontId="1" fillId="6" borderId="0" xfId="0" applyFont="1" applyFill="1"/>
    <xf numFmtId="2" fontId="0" fillId="6" borderId="0" xfId="0" applyNumberFormat="1" applyFill="1"/>
    <xf numFmtId="1" fontId="0" fillId="6" borderId="0" xfId="0" applyNumberFormat="1" applyFill="1"/>
    <xf numFmtId="9" fontId="0" fillId="6" borderId="0" xfId="1" applyFont="1" applyFill="1"/>
    <xf numFmtId="0" fontId="0" fillId="7" borderId="0" xfId="0" applyFill="1"/>
    <xf numFmtId="0" fontId="1" fillId="7" borderId="0" xfId="0" applyFont="1" applyFill="1"/>
    <xf numFmtId="2" fontId="0" fillId="7" borderId="0" xfId="0" applyNumberFormat="1" applyFill="1"/>
    <xf numFmtId="1" fontId="0" fillId="7" borderId="0" xfId="0" applyNumberFormat="1" applyFill="1"/>
    <xf numFmtId="9" fontId="0" fillId="7" borderId="0" xfId="1" applyFont="1" applyFill="1"/>
    <xf numFmtId="0" fontId="1" fillId="4" borderId="0" xfId="0" applyFont="1" applyFill="1"/>
    <xf numFmtId="0" fontId="0" fillId="8" borderId="0" xfId="0" applyFill="1"/>
    <xf numFmtId="2" fontId="0" fillId="8" borderId="0" xfId="0" applyNumberFormat="1" applyFill="1"/>
    <xf numFmtId="1" fontId="0" fillId="8" borderId="0" xfId="0" applyNumberFormat="1" applyFill="1"/>
    <xf numFmtId="9" fontId="0" fillId="8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3AE44-122B-5F41-AF3B-4C7BB2B31609}">
  <dimension ref="A1:H27"/>
  <sheetViews>
    <sheetView tabSelected="1" workbookViewId="0">
      <selection activeCell="E36" sqref="E36"/>
    </sheetView>
  </sheetViews>
  <sheetFormatPr baseColWidth="10" defaultRowHeight="16"/>
  <cols>
    <col min="1" max="1" width="8.6640625" customWidth="1"/>
    <col min="2" max="2" width="20.1640625" bestFit="1" customWidth="1"/>
    <col min="3" max="3" width="30.33203125" bestFit="1" customWidth="1"/>
    <col min="4" max="4" width="12.6640625" customWidth="1"/>
    <col min="5" max="5" width="11.6640625" style="1" bestFit="1" customWidth="1"/>
    <col min="6" max="6" width="9.6640625" style="2" customWidth="1"/>
    <col min="8" max="8" width="10.83203125" style="3"/>
  </cols>
  <sheetData>
    <row r="1" spans="1:8">
      <c r="A1" t="s">
        <v>4</v>
      </c>
      <c r="B1" t="s">
        <v>2</v>
      </c>
      <c r="C1" t="s">
        <v>3</v>
      </c>
      <c r="D1" t="s">
        <v>9</v>
      </c>
      <c r="E1" s="1" t="s">
        <v>8</v>
      </c>
      <c r="F1" s="2" t="s">
        <v>10</v>
      </c>
      <c r="G1" t="s">
        <v>12</v>
      </c>
      <c r="H1" s="3" t="s">
        <v>13</v>
      </c>
    </row>
    <row r="2" spans="1:8" s="13" customFormat="1">
      <c r="A2" s="13" t="s">
        <v>1</v>
      </c>
      <c r="B2" s="13" t="s">
        <v>5</v>
      </c>
      <c r="C2" s="13" t="s">
        <v>6</v>
      </c>
      <c r="D2" s="13">
        <v>15</v>
      </c>
      <c r="E2" s="14">
        <f>1/17</f>
        <v>5.8823529411764705E-2</v>
      </c>
      <c r="F2" s="15">
        <f>D2*E2</f>
        <v>0.88235294117647056</v>
      </c>
      <c r="H2" s="16"/>
    </row>
    <row r="3" spans="1:8" s="13" customFormat="1">
      <c r="A3" s="13" t="s">
        <v>1</v>
      </c>
      <c r="B3" s="13" t="s">
        <v>14</v>
      </c>
      <c r="C3" s="13" t="s">
        <v>7</v>
      </c>
      <c r="D3" s="13">
        <v>52845</v>
      </c>
      <c r="E3" s="14">
        <f>1/17</f>
        <v>5.8823529411764705E-2</v>
      </c>
      <c r="F3" s="15">
        <f>D3*E3</f>
        <v>3108.5294117647059</v>
      </c>
      <c r="H3" s="16"/>
    </row>
    <row r="4" spans="1:8" s="4" customFormat="1">
      <c r="A4" s="4" t="s">
        <v>1</v>
      </c>
      <c r="B4" s="4" t="s">
        <v>5</v>
      </c>
      <c r="C4" s="4" t="s">
        <v>5</v>
      </c>
      <c r="D4" s="4">
        <v>282</v>
      </c>
      <c r="E4" s="6">
        <f>1/17</f>
        <v>5.8823529411764705E-2</v>
      </c>
      <c r="F4" s="7">
        <f>D4*E4</f>
        <v>16.588235294117649</v>
      </c>
      <c r="G4" s="7">
        <f>F4-F19</f>
        <v>1.5582352941176492</v>
      </c>
      <c r="H4" s="8">
        <f>G4/F4</f>
        <v>9.3936170212766082E-2</v>
      </c>
    </row>
    <row r="5" spans="1:8" s="13" customFormat="1">
      <c r="A5" s="13" t="s">
        <v>1</v>
      </c>
      <c r="B5" s="13" t="s">
        <v>16</v>
      </c>
      <c r="C5" s="13" t="s">
        <v>7</v>
      </c>
      <c r="D5" s="13">
        <v>7318</v>
      </c>
      <c r="E5" s="14">
        <f t="shared" ref="E5:E16" si="0">1/17</f>
        <v>5.8823529411764705E-2</v>
      </c>
      <c r="F5" s="15">
        <f t="shared" ref="F5:F26" si="1">D5*E5</f>
        <v>430.47058823529409</v>
      </c>
      <c r="H5" s="16"/>
    </row>
    <row r="6" spans="1:8" s="13" customFormat="1">
      <c r="A6" s="13" t="s">
        <v>1</v>
      </c>
      <c r="B6" s="13" t="s">
        <v>16</v>
      </c>
      <c r="C6" s="13" t="s">
        <v>6</v>
      </c>
      <c r="D6" s="13">
        <v>148</v>
      </c>
      <c r="E6" s="14">
        <f t="shared" si="0"/>
        <v>5.8823529411764705E-2</v>
      </c>
      <c r="F6" s="15">
        <f t="shared" si="1"/>
        <v>8.7058823529411757</v>
      </c>
      <c r="H6" s="16"/>
    </row>
    <row r="7" spans="1:8" s="13" customFormat="1">
      <c r="A7" s="13" t="s">
        <v>1</v>
      </c>
      <c r="B7" s="13" t="s">
        <v>16</v>
      </c>
      <c r="C7" s="32" t="s">
        <v>15</v>
      </c>
      <c r="D7" s="13">
        <v>9</v>
      </c>
      <c r="E7" s="14">
        <f t="shared" si="0"/>
        <v>5.8823529411764705E-2</v>
      </c>
      <c r="F7" s="15">
        <f t="shared" si="1"/>
        <v>0.52941176470588236</v>
      </c>
      <c r="H7" s="16"/>
    </row>
    <row r="8" spans="1:8" s="13" customFormat="1">
      <c r="A8" s="13" t="s">
        <v>1</v>
      </c>
      <c r="B8" s="13" t="s">
        <v>7</v>
      </c>
      <c r="C8" s="13" t="s">
        <v>16</v>
      </c>
      <c r="D8" s="13">
        <v>180151</v>
      </c>
      <c r="E8" s="14">
        <f t="shared" si="0"/>
        <v>5.8823529411764705E-2</v>
      </c>
      <c r="F8" s="15">
        <f t="shared" si="1"/>
        <v>10597.117647058823</v>
      </c>
      <c r="H8" s="16"/>
    </row>
    <row r="9" spans="1:8" s="13" customFormat="1">
      <c r="A9" s="13" t="s">
        <v>1</v>
      </c>
      <c r="B9" s="13" t="s">
        <v>7</v>
      </c>
      <c r="C9" s="13" t="s">
        <v>17</v>
      </c>
      <c r="D9" s="13">
        <v>384083</v>
      </c>
      <c r="E9" s="14">
        <f t="shared" si="0"/>
        <v>5.8823529411764705E-2</v>
      </c>
      <c r="F9" s="15">
        <f t="shared" si="1"/>
        <v>22593.117647058822</v>
      </c>
      <c r="H9" s="16"/>
    </row>
    <row r="10" spans="1:8" s="13" customFormat="1">
      <c r="A10" s="13" t="s">
        <v>1</v>
      </c>
      <c r="B10" s="13" t="s">
        <v>7</v>
      </c>
      <c r="C10" s="32" t="s">
        <v>19</v>
      </c>
      <c r="D10" s="13">
        <v>194161</v>
      </c>
      <c r="E10" s="14">
        <f t="shared" si="0"/>
        <v>5.8823529411764705E-2</v>
      </c>
      <c r="F10" s="15">
        <f t="shared" si="1"/>
        <v>11421.235294117647</v>
      </c>
      <c r="H10" s="16"/>
    </row>
    <row r="11" spans="1:8" s="4" customFormat="1">
      <c r="A11" s="4" t="s">
        <v>1</v>
      </c>
      <c r="B11" s="4" t="s">
        <v>6</v>
      </c>
      <c r="C11" s="5" t="s">
        <v>7</v>
      </c>
      <c r="D11" s="4">
        <f>D3-D18*17+D5</f>
        <v>59270.5</v>
      </c>
      <c r="E11" s="6">
        <f t="shared" si="0"/>
        <v>5.8823529411764705E-2</v>
      </c>
      <c r="F11" s="7">
        <f t="shared" ref="F11:F13" si="2">D11*E11</f>
        <v>3486.5</v>
      </c>
      <c r="G11" s="7">
        <f>F11-F20</f>
        <v>-159.86999999999989</v>
      </c>
      <c r="H11" s="8">
        <f>ABS(G11/F11)</f>
        <v>4.5854008317797186E-2</v>
      </c>
    </row>
    <row r="12" spans="1:8" s="22" customFormat="1">
      <c r="A12" s="22" t="s">
        <v>1</v>
      </c>
      <c r="B12" s="22" t="s">
        <v>6</v>
      </c>
      <c r="C12" s="23" t="s">
        <v>5</v>
      </c>
      <c r="D12" s="22">
        <f>D11-D14</f>
        <v>12423.769999999997</v>
      </c>
      <c r="E12" s="24">
        <f t="shared" si="0"/>
        <v>5.8823529411764705E-2</v>
      </c>
      <c r="F12" s="25">
        <f t="shared" si="2"/>
        <v>730.80999999999983</v>
      </c>
      <c r="G12" s="25"/>
      <c r="H12" s="26"/>
    </row>
    <row r="13" spans="1:8" s="22" customFormat="1">
      <c r="A13" s="22" t="s">
        <v>1</v>
      </c>
      <c r="B13" s="22" t="s">
        <v>18</v>
      </c>
      <c r="C13" s="23" t="s">
        <v>6</v>
      </c>
      <c r="D13" s="22">
        <f>D10-D25*17</f>
        <v>182366.91</v>
      </c>
      <c r="E13" s="24">
        <f t="shared" si="0"/>
        <v>5.8823529411764705E-2</v>
      </c>
      <c r="F13" s="25">
        <f t="shared" si="2"/>
        <v>10727.465294117646</v>
      </c>
      <c r="G13" s="25"/>
      <c r="H13" s="26"/>
    </row>
    <row r="14" spans="1:8" s="22" customFormat="1">
      <c r="A14" s="22" t="s">
        <v>1</v>
      </c>
      <c r="B14" s="22" t="s">
        <v>6</v>
      </c>
      <c r="C14" s="23" t="s">
        <v>11</v>
      </c>
      <c r="D14" s="22">
        <f>D11-D22*17</f>
        <v>46846.73</v>
      </c>
      <c r="E14" s="24">
        <f t="shared" si="0"/>
        <v>5.8823529411764705E-2</v>
      </c>
      <c r="F14" s="25">
        <f t="shared" ref="F14:F15" si="3">D14*E14</f>
        <v>2755.69</v>
      </c>
      <c r="H14" s="26"/>
    </row>
    <row r="15" spans="1:8" s="17" customFormat="1">
      <c r="A15" s="17" t="s">
        <v>1</v>
      </c>
      <c r="B15" s="17" t="s">
        <v>7</v>
      </c>
      <c r="C15" s="18" t="s">
        <v>20</v>
      </c>
      <c r="D15" s="17">
        <f>D13+D8</f>
        <v>362517.91000000003</v>
      </c>
      <c r="E15" s="19">
        <f t="shared" si="0"/>
        <v>5.8823529411764705E-2</v>
      </c>
      <c r="F15" s="20">
        <f t="shared" si="3"/>
        <v>21324.582941176472</v>
      </c>
      <c r="H15" s="21"/>
    </row>
    <row r="16" spans="1:8" s="4" customFormat="1">
      <c r="A16" s="4" t="s">
        <v>1</v>
      </c>
      <c r="B16" s="4" t="s">
        <v>7</v>
      </c>
      <c r="C16" s="5" t="s">
        <v>7</v>
      </c>
      <c r="D16" s="4">
        <f>D9-D10</f>
        <v>189922</v>
      </c>
      <c r="E16" s="6">
        <f t="shared" si="0"/>
        <v>5.8823529411764705E-2</v>
      </c>
      <c r="F16" s="7">
        <f t="shared" si="1"/>
        <v>11171.882352941177</v>
      </c>
      <c r="G16" s="7">
        <f>F16-F24</f>
        <v>-126.11764705882342</v>
      </c>
      <c r="H16" s="8">
        <f>G16/F16</f>
        <v>-1.1288844894219722E-2</v>
      </c>
    </row>
    <row r="17" spans="1:8" s="9" customFormat="1">
      <c r="A17" s="9" t="s">
        <v>0</v>
      </c>
      <c r="B17" s="9" t="s">
        <v>5</v>
      </c>
      <c r="C17" s="9" t="s">
        <v>6</v>
      </c>
      <c r="D17" s="9">
        <v>136.34</v>
      </c>
      <c r="E17" s="10">
        <v>1</v>
      </c>
      <c r="F17" s="11">
        <f t="shared" si="1"/>
        <v>136.34</v>
      </c>
      <c r="H17" s="12"/>
    </row>
    <row r="18" spans="1:8" s="9" customFormat="1">
      <c r="A18" s="9" t="s">
        <v>0</v>
      </c>
      <c r="B18" s="9" t="s">
        <v>5</v>
      </c>
      <c r="C18" s="9" t="s">
        <v>7</v>
      </c>
      <c r="D18" s="9">
        <v>52.5</v>
      </c>
      <c r="E18" s="10">
        <v>1</v>
      </c>
      <c r="F18" s="11">
        <f t="shared" si="1"/>
        <v>52.5</v>
      </c>
      <c r="H18" s="12"/>
    </row>
    <row r="19" spans="1:8" s="9" customFormat="1">
      <c r="A19" s="9" t="s">
        <v>0</v>
      </c>
      <c r="B19" s="9" t="s">
        <v>5</v>
      </c>
      <c r="C19" s="9" t="s">
        <v>5</v>
      </c>
      <c r="D19" s="9">
        <v>15.03</v>
      </c>
      <c r="E19" s="10">
        <v>1</v>
      </c>
      <c r="F19" s="11">
        <f t="shared" si="1"/>
        <v>15.03</v>
      </c>
      <c r="H19" s="12"/>
    </row>
    <row r="20" spans="1:8" s="9" customFormat="1">
      <c r="A20" s="9" t="s">
        <v>0</v>
      </c>
      <c r="B20" s="9" t="s">
        <v>6</v>
      </c>
      <c r="C20" s="9" t="s">
        <v>7</v>
      </c>
      <c r="D20" s="9">
        <v>3646.37</v>
      </c>
      <c r="E20" s="10">
        <v>1</v>
      </c>
      <c r="F20" s="11">
        <f t="shared" si="1"/>
        <v>3646.37</v>
      </c>
      <c r="H20" s="12"/>
    </row>
    <row r="21" spans="1:8" s="13" customFormat="1">
      <c r="A21" s="13" t="s">
        <v>0</v>
      </c>
      <c r="B21" s="13" t="s">
        <v>6</v>
      </c>
      <c r="C21" s="13" t="s">
        <v>6</v>
      </c>
      <c r="D21" s="13">
        <v>379402</v>
      </c>
      <c r="E21" s="14">
        <v>1</v>
      </c>
      <c r="F21" s="15">
        <f t="shared" si="1"/>
        <v>379402</v>
      </c>
      <c r="H21" s="16"/>
    </row>
    <row r="22" spans="1:8" s="27" customFormat="1">
      <c r="A22" s="27" t="s">
        <v>0</v>
      </c>
      <c r="B22" s="27" t="s">
        <v>6</v>
      </c>
      <c r="C22" s="28" t="s">
        <v>5</v>
      </c>
      <c r="D22" s="27">
        <v>730.81</v>
      </c>
      <c r="E22" s="29">
        <v>1</v>
      </c>
      <c r="F22" s="30">
        <f>D22*E22</f>
        <v>730.81</v>
      </c>
      <c r="H22" s="31"/>
    </row>
    <row r="23" spans="1:8" s="33" customFormat="1">
      <c r="A23" s="33" t="s">
        <v>0</v>
      </c>
      <c r="B23" s="33" t="s">
        <v>7</v>
      </c>
      <c r="C23" s="33" t="s">
        <v>6</v>
      </c>
      <c r="D23" s="33">
        <v>37081.9</v>
      </c>
      <c r="E23" s="34">
        <v>1</v>
      </c>
      <c r="F23" s="35">
        <f t="shared" si="1"/>
        <v>37081.9</v>
      </c>
      <c r="H23" s="36"/>
    </row>
    <row r="24" spans="1:8" s="9" customFormat="1">
      <c r="A24" s="9" t="s">
        <v>0</v>
      </c>
      <c r="B24" s="9" t="s">
        <v>7</v>
      </c>
      <c r="C24" s="9" t="s">
        <v>7</v>
      </c>
      <c r="D24" s="9">
        <v>11298</v>
      </c>
      <c r="E24" s="10">
        <v>1</v>
      </c>
      <c r="F24" s="11">
        <f t="shared" si="1"/>
        <v>11298</v>
      </c>
      <c r="H24" s="12"/>
    </row>
    <row r="25" spans="1:8" s="13" customFormat="1">
      <c r="A25" s="13" t="s">
        <v>0</v>
      </c>
      <c r="B25" s="13" t="s">
        <v>7</v>
      </c>
      <c r="C25" s="32" t="s">
        <v>5</v>
      </c>
      <c r="D25" s="13">
        <v>693.77</v>
      </c>
      <c r="E25" s="14">
        <v>1</v>
      </c>
      <c r="F25" s="15">
        <f t="shared" si="1"/>
        <v>693.77</v>
      </c>
      <c r="H25" s="16"/>
    </row>
    <row r="26" spans="1:8" s="13" customFormat="1">
      <c r="A26" s="13" t="s">
        <v>0</v>
      </c>
      <c r="B26" s="13" t="s">
        <v>6</v>
      </c>
      <c r="C26" s="13" t="s">
        <v>11</v>
      </c>
      <c r="D26" s="13">
        <f>D20-D22</f>
        <v>2915.56</v>
      </c>
      <c r="E26" s="14">
        <v>1</v>
      </c>
      <c r="F26" s="15">
        <f t="shared" si="1"/>
        <v>2915.56</v>
      </c>
      <c r="H26" s="16"/>
    </row>
    <row r="27" spans="1:8" s="9" customFormat="1">
      <c r="A27" s="9" t="s">
        <v>0</v>
      </c>
      <c r="B27" s="9" t="s">
        <v>7</v>
      </c>
      <c r="C27" s="9" t="s">
        <v>11</v>
      </c>
      <c r="D27" s="9">
        <f>D24-D25</f>
        <v>10604.23</v>
      </c>
      <c r="E27" s="10">
        <v>1</v>
      </c>
      <c r="F27" s="9">
        <f t="shared" ref="F27" si="4">F24-F25</f>
        <v>10604.23</v>
      </c>
      <c r="H2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2019-09-26T17:17:21Z</dcterms:created>
  <dcterms:modified xsi:type="dcterms:W3CDTF">2019-09-30T12:20:39Z</dcterms:modified>
</cp:coreProperties>
</file>