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ledaljaber/Desktop/APhD Loughborough/data analysis/Projec success index/"/>
    </mc:Choice>
  </mc:AlternateContent>
  <xr:revisionPtr revIDLastSave="0" documentId="13_ncr:1_{485E1B66-6BB7-BA42-A8C3-827D990D4EFA}" xr6:coauthVersionLast="47" xr6:coauthVersionMax="47" xr10:uidLastSave="{00000000-0000-0000-0000-000000000000}"/>
  <bookViews>
    <workbookView xWindow="15840" yWindow="800" windowWidth="23600" windowHeight="17440" xr2:uid="{86B22971-8E49-3F40-870D-6266919BEBA2}"/>
  </bookViews>
  <sheets>
    <sheet name="Survey_results analysis final 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" i="1" l="1"/>
  <c r="BH23" i="2"/>
  <c r="BH24" i="2" s="1"/>
  <c r="BH22" i="2"/>
  <c r="BH13" i="2"/>
  <c r="BH12" i="2"/>
  <c r="BH11" i="2"/>
  <c r="AY38" i="2"/>
  <c r="AW30" i="2"/>
  <c r="AW21" i="2"/>
  <c r="AW12" i="2"/>
  <c r="AW3" i="2"/>
  <c r="AL5" i="2"/>
  <c r="AL6" i="2"/>
  <c r="AL7" i="2"/>
  <c r="AL8" i="2"/>
  <c r="AL9" i="2"/>
  <c r="AL10" i="2"/>
  <c r="AL13" i="2"/>
  <c r="AL14" i="2"/>
  <c r="AL15" i="2"/>
  <c r="AL16" i="2"/>
  <c r="AL17" i="2"/>
  <c r="AL18" i="2"/>
  <c r="AL19" i="2"/>
  <c r="AL22" i="2"/>
  <c r="AL23" i="2"/>
  <c r="AL24" i="2"/>
  <c r="AL25" i="2"/>
  <c r="AL26" i="2"/>
  <c r="AL27" i="2"/>
  <c r="AL28" i="2"/>
  <c r="AL31" i="2"/>
  <c r="AL32" i="2"/>
  <c r="AL33" i="2"/>
  <c r="AL34" i="2"/>
  <c r="AL35" i="2"/>
  <c r="AL36" i="2"/>
  <c r="AL37" i="2"/>
  <c r="AL4" i="2"/>
  <c r="Y30" i="2"/>
  <c r="Y21" i="2"/>
  <c r="Y12" i="2"/>
  <c r="Y3" i="2"/>
  <c r="U38" i="2"/>
  <c r="S30" i="2"/>
  <c r="S21" i="2"/>
  <c r="S12" i="2"/>
  <c r="S3" i="2"/>
  <c r="F37" i="2" l="1"/>
  <c r="F28" i="2"/>
  <c r="F19" i="2"/>
  <c r="F10" i="2"/>
</calcChain>
</file>

<file path=xl/sharedStrings.xml><?xml version="1.0" encoding="utf-8"?>
<sst xmlns="http://schemas.openxmlformats.org/spreadsheetml/2006/main" count="426" uniqueCount="133">
  <si>
    <t>Factor</t>
  </si>
  <si>
    <t>Mean</t>
  </si>
  <si>
    <t>Normalized (0 to 1)</t>
  </si>
  <si>
    <t>mean sum</t>
  </si>
  <si>
    <t>Weight</t>
  </si>
  <si>
    <t>1_percent</t>
  </si>
  <si>
    <t>2_percent</t>
  </si>
  <si>
    <t>3_percent</t>
  </si>
  <si>
    <t>4_percent</t>
  </si>
  <si>
    <t>5_percent</t>
  </si>
  <si>
    <t>1_percent g</t>
  </si>
  <si>
    <t>2_percent g</t>
  </si>
  <si>
    <t>3_percent g</t>
  </si>
  <si>
    <t>4_percent g</t>
  </si>
  <si>
    <t>5_percent g</t>
  </si>
  <si>
    <t>PSI</t>
  </si>
  <si>
    <t>C</t>
  </si>
  <si>
    <t>mc</t>
  </si>
  <si>
    <t>7.5. Favourable legal framework</t>
  </si>
  <si>
    <t>7.6. Political support</t>
  </si>
  <si>
    <t>7.7. Competitive bidding</t>
  </si>
  <si>
    <t>7.10. Government commitment</t>
  </si>
  <si>
    <t>7.12. Transparency</t>
  </si>
  <si>
    <t>7.19. Good governance</t>
  </si>
  <si>
    <t>7.24. Renegotiation and arbitration</t>
  </si>
  <si>
    <t>7.5. Appropriate risk allocation</t>
  </si>
  <si>
    <t>7.5. Stable macro-economic environment</t>
  </si>
  <si>
    <t>7.15. Sound economic policy</t>
  </si>
  <si>
    <t>7.8. Government administrative capabilities</t>
  </si>
  <si>
    <t>7.3. Private sector's capability</t>
  </si>
  <si>
    <t>7.4. Public opinion</t>
  </si>
  <si>
    <t>7.13. Clear cooperated departments</t>
  </si>
  <si>
    <t>7.20. Capacity building and training</t>
  </si>
  <si>
    <t>7.22. Open Communication</t>
  </si>
  <si>
    <t>7.23. Public satisfaction</t>
  </si>
  <si>
    <t>7.11. Feasibility study and implementation plan</t>
  </si>
  <si>
    <t>7.14. Cost, time and quality management</t>
  </si>
  <si>
    <t>7.16. Standardization PPP procedure</t>
  </si>
  <si>
    <t>7.17. Clear project scope and documentation</t>
  </si>
  <si>
    <t>7.21. Technological innovation</t>
  </si>
  <si>
    <t>7.26. The feasibility of operation mode</t>
  </si>
  <si>
    <t>7.27. Multi-benefit objectives</t>
  </si>
  <si>
    <t>Total</t>
  </si>
  <si>
    <t>Cronbach's Alpha</t>
  </si>
  <si>
    <t>Identifier</t>
  </si>
  <si>
    <t>LCSF1</t>
  </si>
  <si>
    <t>LCSF2</t>
  </si>
  <si>
    <t>LCSF3</t>
  </si>
  <si>
    <t>LCSF4</t>
  </si>
  <si>
    <t>LCSF5</t>
  </si>
  <si>
    <t>LCSF6</t>
  </si>
  <si>
    <t>LCSF7</t>
  </si>
  <si>
    <t>FCSF1</t>
  </si>
  <si>
    <t>FCSF2</t>
  </si>
  <si>
    <t>FCSF3</t>
  </si>
  <si>
    <t>FCSF4</t>
  </si>
  <si>
    <t>FCSF5</t>
  </si>
  <si>
    <t>FCSF6</t>
  </si>
  <si>
    <t>FCSF7</t>
  </si>
  <si>
    <t>SCSF1</t>
  </si>
  <si>
    <t>SCSF2</t>
  </si>
  <si>
    <t>SCSF3</t>
  </si>
  <si>
    <t>SCSF4</t>
  </si>
  <si>
    <t>SCSF5</t>
  </si>
  <si>
    <t>SCSF6</t>
  </si>
  <si>
    <t>SCSF7</t>
  </si>
  <si>
    <t>TCSF1</t>
  </si>
  <si>
    <t>TCSF2</t>
  </si>
  <si>
    <t>TCSF3</t>
  </si>
  <si>
    <t>TCSF4</t>
  </si>
  <si>
    <t>TCSF5</t>
  </si>
  <si>
    <t>TCSF6</t>
  </si>
  <si>
    <t>TCSF7</t>
  </si>
  <si>
    <t>Favourable legal framework</t>
  </si>
  <si>
    <t>Political support</t>
  </si>
  <si>
    <t>Competitive bidding</t>
  </si>
  <si>
    <t>Government commitment</t>
  </si>
  <si>
    <t>Transparency</t>
  </si>
  <si>
    <t>Good governance</t>
  </si>
  <si>
    <t>Renegotiation and arbitration</t>
  </si>
  <si>
    <t>Appropriate risk allocation</t>
  </si>
  <si>
    <t>Stable macro-economic environment</t>
  </si>
  <si>
    <t>Profitability</t>
  </si>
  <si>
    <t>Sound economic policy</t>
  </si>
  <si>
    <t>Available financial and capital market</t>
  </si>
  <si>
    <t>Cost-benefit assessment</t>
  </si>
  <si>
    <t>Government's financial support</t>
  </si>
  <si>
    <t>Government administrative capabilities</t>
  </si>
  <si>
    <t>Private sector's capability</t>
  </si>
  <si>
    <t>Public opinion</t>
  </si>
  <si>
    <t>Clear cooperated departments</t>
  </si>
  <si>
    <t>Capacity building and training</t>
  </si>
  <si>
    <t>Open Communication</t>
  </si>
  <si>
    <t>Public satisfaction</t>
  </si>
  <si>
    <t>Feasibility study and implementation plan</t>
  </si>
  <si>
    <t>Cost, time and quality management</t>
  </si>
  <si>
    <t>Standardization PPP procedure</t>
  </si>
  <si>
    <t>Clear project scope and documentation</t>
  </si>
  <si>
    <t>Technological innovation</t>
  </si>
  <si>
    <t>The feasibility of operation mode</t>
  </si>
  <si>
    <t>Multi-benefit objectives</t>
  </si>
  <si>
    <t>Mean sum</t>
  </si>
  <si>
    <t>Normalization</t>
  </si>
  <si>
    <t>LCSG</t>
  </si>
  <si>
    <t>FCSG</t>
  </si>
  <si>
    <t>SCSG</t>
  </si>
  <si>
    <t>TCSG</t>
  </si>
  <si>
    <t>Legal, Regulation &amp; Policy Factors</t>
  </si>
  <si>
    <t>Financial and Economic Factors</t>
  </si>
  <si>
    <t>Technical &amp; Project Charasteristics Factors</t>
  </si>
  <si>
    <t>Stakeholder Capacity &amp; Traits Factors</t>
  </si>
  <si>
    <t>Critical Success Factors Group</t>
  </si>
  <si>
    <t>Score</t>
  </si>
  <si>
    <t>Coefficient</t>
  </si>
  <si>
    <t>Group Coefficient</t>
  </si>
  <si>
    <t>Factor Coeficient</t>
  </si>
  <si>
    <t>Membership Function Level 1</t>
  </si>
  <si>
    <t>Membership Function Level 2</t>
  </si>
  <si>
    <t>sum</t>
  </si>
  <si>
    <t>Factor Coefficient</t>
  </si>
  <si>
    <t>Factors</t>
  </si>
  <si>
    <t>Groups</t>
  </si>
  <si>
    <t>ksa</t>
  </si>
  <si>
    <t>kuw</t>
  </si>
  <si>
    <t>uae</t>
  </si>
  <si>
    <t>bahrain</t>
  </si>
  <si>
    <t>oman</t>
  </si>
  <si>
    <t>qatar</t>
  </si>
  <si>
    <t>trio</t>
  </si>
  <si>
    <t>7.9. Profitability</t>
  </si>
  <si>
    <t>7.18. Available financial and capital market</t>
  </si>
  <si>
    <t>7.28. Government's financial support</t>
  </si>
  <si>
    <t>7.25. Cost-benefit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</si>
</sst>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18" fillId="0" borderId="0" xfId="0" applyFont="1"/>
    <xf numFmtId="1" fontId="18" fillId="0" borderId="0" xfId="0" applyNumberFormat="1" applyFont="1"/>
    <xf numFmtId="0" fontId="18" fillId="0" borderId="10" xfId="0" applyFont="1" applyBorder="1"/>
    <xf numFmtId="0" fontId="18" fillId="0" borderId="11" xfId="0" applyFont="1" applyBorder="1"/>
    <xf numFmtId="164" fontId="18" fillId="0" borderId="0" xfId="0" applyNumberFormat="1" applyFont="1"/>
    <xf numFmtId="164" fontId="18" fillId="0" borderId="10" xfId="0" applyNumberFormat="1" applyFont="1" applyBorder="1"/>
    <xf numFmtId="0" fontId="0" fillId="0" borderId="11" xfId="0" applyBorder="1"/>
    <xf numFmtId="0" fontId="18" fillId="0" borderId="12" xfId="0" applyFont="1" applyBorder="1"/>
    <xf numFmtId="0" fontId="0" fillId="0" borderId="10" xfId="0" applyBorder="1"/>
    <xf numFmtId="0" fontId="19" fillId="0" borderId="11" xfId="0" applyFont="1" applyBorder="1"/>
    <xf numFmtId="164" fontId="18" fillId="0" borderId="12" xfId="0" applyNumberFormat="1" applyFont="1" applyBorder="1"/>
    <xf numFmtId="0" fontId="18" fillId="0" borderId="11" xfId="0" applyFont="1" applyBorder="1" applyAlignment="1">
      <alignment horizontal="center"/>
    </xf>
    <xf numFmtId="3" fontId="0" fillId="0" borderId="0" xfId="0" applyNumberFormat="1"/>
    <xf numFmtId="10" fontId="0" fillId="0" borderId="0" xfId="1" applyNumberFormat="1" applyFont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0" xfId="0" applyFont="1" applyAlignment="1">
      <alignment horizontal="left"/>
    </xf>
    <xf numFmtId="165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AF1-AF75-7D4A-B09A-53DC38ABC671}">
  <dimension ref="A1:AF37"/>
  <sheetViews>
    <sheetView tabSelected="1" topLeftCell="R1" zoomScale="86" workbookViewId="0">
      <selection activeCell="Z23" sqref="Z23"/>
    </sheetView>
  </sheetViews>
  <sheetFormatPr baseColWidth="10" defaultRowHeight="16" x14ac:dyDescent="0.2"/>
  <cols>
    <col min="1" max="1" width="39.6640625" bestFit="1" customWidth="1"/>
    <col min="3" max="3" width="16.6640625" bestFit="1" customWidth="1"/>
    <col min="23" max="23" width="12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>
        <v>2</v>
      </c>
      <c r="H1">
        <v>3</v>
      </c>
      <c r="I1">
        <v>4</v>
      </c>
      <c r="J1">
        <v>5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32" s="1" customFormat="1" x14ac:dyDescent="0.2">
      <c r="A2" s="1" t="s">
        <v>18</v>
      </c>
      <c r="B2" s="1">
        <v>4.7636363639999999</v>
      </c>
      <c r="C2" s="1">
        <v>1</v>
      </c>
      <c r="E2" s="1">
        <v>0.15307570300000001</v>
      </c>
      <c r="H2" s="1">
        <v>9</v>
      </c>
      <c r="I2" s="1">
        <v>73</v>
      </c>
      <c r="J2" s="1">
        <v>303</v>
      </c>
      <c r="K2" s="1">
        <v>0</v>
      </c>
      <c r="L2" s="1">
        <v>0</v>
      </c>
      <c r="M2" s="1">
        <v>2.3376622999999999E-2</v>
      </c>
      <c r="N2" s="1">
        <v>0.18961038999999999</v>
      </c>
      <c r="O2" s="1">
        <v>0.787012987</v>
      </c>
      <c r="P2" s="1">
        <v>0</v>
      </c>
      <c r="Q2" s="1">
        <v>2.7572877999999999E-2</v>
      </c>
      <c r="R2" s="1">
        <v>9.9154397000000005E-2</v>
      </c>
      <c r="S2" s="1">
        <v>0.26625468699999999</v>
      </c>
      <c r="T2" s="1">
        <v>0.60701803799999998</v>
      </c>
      <c r="W2" s="1">
        <v>4.1331962999999999E-2</v>
      </c>
    </row>
    <row r="3" spans="1:32" s="1" customFormat="1" x14ac:dyDescent="0.2">
      <c r="A3" s="1" t="s">
        <v>19</v>
      </c>
      <c r="B3" s="1">
        <v>4.2493506490000001</v>
      </c>
      <c r="C3" s="1">
        <v>0.63736263699999995</v>
      </c>
      <c r="E3" s="1">
        <v>0.136549537</v>
      </c>
      <c r="G3" s="1">
        <v>8</v>
      </c>
      <c r="H3" s="1">
        <v>63</v>
      </c>
      <c r="I3" s="1">
        <v>139</v>
      </c>
      <c r="J3" s="1">
        <v>175</v>
      </c>
      <c r="K3" s="1">
        <v>0</v>
      </c>
      <c r="L3" s="1">
        <v>2.0779221E-2</v>
      </c>
      <c r="M3" s="1">
        <v>0.16363636400000001</v>
      </c>
      <c r="N3" s="1">
        <v>0.36103896099999999</v>
      </c>
      <c r="O3" s="1">
        <v>0.45454545499999999</v>
      </c>
      <c r="U3" s="1">
        <v>4.4527178860000003</v>
      </c>
      <c r="V3" s="1">
        <v>0.270009952</v>
      </c>
      <c r="W3" s="1">
        <v>3.6869734000000001E-2</v>
      </c>
    </row>
    <row r="4" spans="1:32" s="1" customFormat="1" x14ac:dyDescent="0.2">
      <c r="A4" s="1" t="s">
        <v>20</v>
      </c>
      <c r="B4" s="1">
        <v>4.1870129870000001</v>
      </c>
      <c r="C4" s="1">
        <v>0.59340659299999998</v>
      </c>
      <c r="E4" s="1">
        <v>0.134546365</v>
      </c>
      <c r="H4" s="1">
        <v>100</v>
      </c>
      <c r="I4" s="1">
        <v>113</v>
      </c>
      <c r="J4" s="1">
        <v>172</v>
      </c>
      <c r="K4" s="1">
        <v>0</v>
      </c>
      <c r="L4" s="1">
        <v>0</v>
      </c>
      <c r="M4" s="1">
        <v>0.25974026</v>
      </c>
      <c r="N4" s="1">
        <v>0.29350649400000001</v>
      </c>
      <c r="O4" s="1">
        <v>0.44675324700000002</v>
      </c>
      <c r="W4" s="1">
        <v>3.6328857999999999E-2</v>
      </c>
    </row>
    <row r="5" spans="1:32" s="1" customFormat="1" x14ac:dyDescent="0.2">
      <c r="A5" s="1" t="s">
        <v>21</v>
      </c>
      <c r="B5" s="1">
        <v>4.4259740259999996</v>
      </c>
      <c r="C5" s="1">
        <v>0.76190476200000001</v>
      </c>
      <c r="E5" s="1">
        <v>0.14222519</v>
      </c>
      <c r="G5" s="1">
        <v>6</v>
      </c>
      <c r="H5" s="1">
        <v>48</v>
      </c>
      <c r="I5" s="1">
        <v>107</v>
      </c>
      <c r="J5" s="1">
        <v>224</v>
      </c>
      <c r="K5" s="1">
        <v>0</v>
      </c>
      <c r="L5" s="1">
        <v>1.5584416E-2</v>
      </c>
      <c r="M5" s="1">
        <v>0.124675325</v>
      </c>
      <c r="N5" s="1">
        <v>0.27792207800000002</v>
      </c>
      <c r="O5" s="1">
        <v>0.58181818200000002</v>
      </c>
      <c r="W5" s="1">
        <v>3.8402217000000002E-2</v>
      </c>
    </row>
    <row r="6" spans="1:32" s="1" customFormat="1" x14ac:dyDescent="0.2">
      <c r="A6" s="1" t="s">
        <v>22</v>
      </c>
      <c r="B6" s="1">
        <v>4.4415584419999998</v>
      </c>
      <c r="C6" s="1">
        <v>0.77289377299999995</v>
      </c>
      <c r="E6" s="1">
        <v>0.142725983</v>
      </c>
      <c r="G6" s="1">
        <v>21</v>
      </c>
      <c r="H6" s="1">
        <v>30</v>
      </c>
      <c r="I6" s="1">
        <v>92</v>
      </c>
      <c r="J6" s="1">
        <v>242</v>
      </c>
      <c r="K6" s="1">
        <v>0</v>
      </c>
      <c r="L6" s="1">
        <v>5.4545455E-2</v>
      </c>
      <c r="M6" s="1">
        <v>7.7922078000000006E-2</v>
      </c>
      <c r="N6" s="1">
        <v>0.23896103899999999</v>
      </c>
      <c r="O6" s="1">
        <v>0.62857142899999996</v>
      </c>
      <c r="W6" s="1">
        <v>3.8537436000000001E-2</v>
      </c>
    </row>
    <row r="7" spans="1:32" s="1" customFormat="1" x14ac:dyDescent="0.2">
      <c r="A7" s="1" t="s">
        <v>23</v>
      </c>
      <c r="B7" s="1">
        <v>4.5116883120000004</v>
      </c>
      <c r="C7" s="1">
        <v>0.82234432199999996</v>
      </c>
      <c r="E7" s="1">
        <v>0.14497955100000001</v>
      </c>
      <c r="G7" s="1">
        <v>19</v>
      </c>
      <c r="H7" s="1">
        <v>18</v>
      </c>
      <c r="I7" s="1">
        <v>95</v>
      </c>
      <c r="J7" s="1">
        <v>253</v>
      </c>
      <c r="K7" s="1">
        <v>0</v>
      </c>
      <c r="L7" s="1">
        <v>4.9350649000000003E-2</v>
      </c>
      <c r="M7" s="1">
        <v>4.6753246999999998E-2</v>
      </c>
      <c r="N7" s="1">
        <v>0.24675324700000001</v>
      </c>
      <c r="O7" s="1">
        <v>0.65714285699999997</v>
      </c>
      <c r="W7" s="1">
        <v>3.9145922E-2</v>
      </c>
    </row>
    <row r="8" spans="1:32" s="1" customFormat="1" x14ac:dyDescent="0.2">
      <c r="A8" s="1" t="s">
        <v>24</v>
      </c>
      <c r="B8" s="1">
        <v>4.5402597399999998</v>
      </c>
      <c r="C8" s="1">
        <v>0.84249084200000002</v>
      </c>
      <c r="D8" s="1">
        <v>31.11948052</v>
      </c>
      <c r="E8" s="1">
        <v>0.14589767100000001</v>
      </c>
      <c r="G8" s="1">
        <v>20</v>
      </c>
      <c r="H8" s="1">
        <v>7</v>
      </c>
      <c r="I8" s="1">
        <v>103</v>
      </c>
      <c r="J8" s="1">
        <v>255</v>
      </c>
      <c r="K8" s="1">
        <v>0</v>
      </c>
      <c r="L8" s="1">
        <v>5.1948052000000002E-2</v>
      </c>
      <c r="M8" s="1">
        <v>1.8181817999999999E-2</v>
      </c>
      <c r="N8" s="1">
        <v>0.26753246800000002</v>
      </c>
      <c r="O8" s="1">
        <v>0.66233766199999999</v>
      </c>
      <c r="W8" s="1">
        <v>3.9393823000000001E-2</v>
      </c>
    </row>
    <row r="9" spans="1:32" s="2" customFormat="1" x14ac:dyDescent="0.2">
      <c r="A9" s="2" t="s">
        <v>25</v>
      </c>
      <c r="B9" s="2">
        <v>4.3454545449999999</v>
      </c>
      <c r="C9" s="2">
        <v>0.70512820499999995</v>
      </c>
      <c r="E9" s="2">
        <v>0.14393874200000001</v>
      </c>
      <c r="H9" s="2">
        <v>63</v>
      </c>
      <c r="I9" s="2">
        <v>126</v>
      </c>
      <c r="J9" s="2">
        <v>196</v>
      </c>
      <c r="K9" s="2">
        <v>0</v>
      </c>
      <c r="L9" s="2">
        <v>0</v>
      </c>
      <c r="M9" s="2">
        <v>0.16363636400000001</v>
      </c>
      <c r="N9" s="2">
        <v>0.32727272699999999</v>
      </c>
      <c r="O9" s="2">
        <v>0.50909090899999998</v>
      </c>
      <c r="P9" s="2">
        <v>1.079141E-3</v>
      </c>
      <c r="Q9" s="2">
        <v>4.7287119000000002E-2</v>
      </c>
      <c r="R9" s="2">
        <v>0.13298062199999999</v>
      </c>
      <c r="S9" s="2">
        <v>0.27184456299999998</v>
      </c>
      <c r="T9" s="2">
        <v>0.546808556</v>
      </c>
      <c r="W9" s="2">
        <v>3.7671713000000003E-2</v>
      </c>
      <c r="X9" s="1"/>
      <c r="Z9" s="1"/>
      <c r="AA9" s="1"/>
      <c r="AC9" s="1"/>
      <c r="AD9" s="1"/>
      <c r="AF9" s="1"/>
    </row>
    <row r="10" spans="1:32" s="2" customFormat="1" x14ac:dyDescent="0.2">
      <c r="A10" s="2" t="s">
        <v>26</v>
      </c>
      <c r="B10" s="2">
        <v>4.3428571429999998</v>
      </c>
      <c r="C10" s="2">
        <v>0.70329670300000002</v>
      </c>
      <c r="E10" s="2">
        <v>0.143852706</v>
      </c>
      <c r="H10" s="2">
        <v>32</v>
      </c>
      <c r="I10" s="2">
        <v>189</v>
      </c>
      <c r="J10" s="2">
        <v>164</v>
      </c>
      <c r="K10" s="2">
        <v>0</v>
      </c>
      <c r="L10" s="2">
        <v>0</v>
      </c>
      <c r="M10" s="2">
        <v>8.3116883000000003E-2</v>
      </c>
      <c r="N10" s="2">
        <v>0.49090909100000002</v>
      </c>
      <c r="O10" s="2">
        <v>0.42597402600000001</v>
      </c>
      <c r="U10" s="2">
        <v>4.3160162729999998</v>
      </c>
      <c r="V10" s="2">
        <v>0.26172045399999999</v>
      </c>
      <c r="W10" s="2">
        <v>3.7649196000000003E-2</v>
      </c>
      <c r="X10" s="1"/>
      <c r="Z10" s="1"/>
      <c r="AA10" s="1"/>
      <c r="AC10" s="1"/>
      <c r="AD10" s="1"/>
      <c r="AF10" s="1"/>
    </row>
    <row r="11" spans="1:32" s="2" customFormat="1" x14ac:dyDescent="0.2">
      <c r="A11" s="2" t="s">
        <v>129</v>
      </c>
      <c r="B11" s="2">
        <v>4.1090909089999998</v>
      </c>
      <c r="C11" s="2">
        <v>0.53846153799999996</v>
      </c>
      <c r="E11" s="2">
        <v>0.136109438</v>
      </c>
      <c r="F11" s="2">
        <v>2</v>
      </c>
      <c r="G11" s="2">
        <v>39</v>
      </c>
      <c r="H11" s="2">
        <v>44</v>
      </c>
      <c r="I11" s="2">
        <v>130</v>
      </c>
      <c r="J11" s="2">
        <v>170</v>
      </c>
      <c r="K11" s="2">
        <v>5.1948050000000003E-3</v>
      </c>
      <c r="L11" s="2">
        <v>0.101298701</v>
      </c>
      <c r="M11" s="2">
        <v>0.114285714</v>
      </c>
      <c r="N11" s="2">
        <v>0.33766233800000001</v>
      </c>
      <c r="O11" s="2">
        <v>0.441558442</v>
      </c>
      <c r="W11" s="2">
        <v>3.5622623999999999E-2</v>
      </c>
      <c r="X11" s="1"/>
      <c r="Z11" s="1"/>
      <c r="AA11" s="1"/>
      <c r="AC11" s="1"/>
      <c r="AD11" s="1"/>
      <c r="AF11" s="1"/>
    </row>
    <row r="12" spans="1:32" s="2" customFormat="1" x14ac:dyDescent="0.2">
      <c r="A12" s="2" t="s">
        <v>27</v>
      </c>
      <c r="B12" s="2">
        <v>4.3246753250000003</v>
      </c>
      <c r="C12" s="2">
        <v>0.69047619000000005</v>
      </c>
      <c r="E12" s="2">
        <v>0.143250452</v>
      </c>
      <c r="F12" s="2">
        <v>1</v>
      </c>
      <c r="G12" s="2">
        <v>28</v>
      </c>
      <c r="H12" s="2">
        <v>49</v>
      </c>
      <c r="I12" s="2">
        <v>74</v>
      </c>
      <c r="J12" s="2">
        <v>233</v>
      </c>
      <c r="K12" s="2">
        <v>2.5974029999999999E-3</v>
      </c>
      <c r="L12" s="2">
        <v>7.2727272999999995E-2</v>
      </c>
      <c r="M12" s="2">
        <v>0.127272727</v>
      </c>
      <c r="N12" s="2">
        <v>0.19220779199999999</v>
      </c>
      <c r="O12" s="2">
        <v>0.605194805</v>
      </c>
      <c r="W12" s="2">
        <v>3.7491573E-2</v>
      </c>
      <c r="X12" s="1"/>
      <c r="Z12" s="1"/>
      <c r="AA12" s="1"/>
      <c r="AC12" s="1"/>
      <c r="AD12" s="1"/>
      <c r="AF12" s="1"/>
    </row>
    <row r="13" spans="1:32" s="2" customFormat="1" x14ac:dyDescent="0.2">
      <c r="A13" s="2" t="s">
        <v>130</v>
      </c>
      <c r="B13" s="2">
        <v>4.5246753249999996</v>
      </c>
      <c r="C13" s="2">
        <v>0.83150183200000005</v>
      </c>
      <c r="E13" s="2">
        <v>0.14987524699999999</v>
      </c>
      <c r="G13" s="2">
        <v>12</v>
      </c>
      <c r="H13" s="2">
        <v>46</v>
      </c>
      <c r="I13" s="2">
        <v>55</v>
      </c>
      <c r="J13" s="2">
        <v>272</v>
      </c>
      <c r="K13" s="2">
        <v>0</v>
      </c>
      <c r="L13" s="2">
        <v>3.1168831000000001E-2</v>
      </c>
      <c r="M13" s="2">
        <v>0.11948051899999999</v>
      </c>
      <c r="N13" s="2">
        <v>0.14285714299999999</v>
      </c>
      <c r="O13" s="2">
        <v>0.70649350600000005</v>
      </c>
      <c r="W13" s="2">
        <v>3.9225417999999998E-2</v>
      </c>
      <c r="X13" s="1"/>
      <c r="Z13" s="1"/>
      <c r="AA13" s="1"/>
      <c r="AC13" s="1"/>
      <c r="AD13" s="1"/>
      <c r="AF13" s="1"/>
    </row>
    <row r="14" spans="1:32" s="2" customFormat="1" x14ac:dyDescent="0.2">
      <c r="A14" s="2" t="s">
        <v>132</v>
      </c>
      <c r="B14" s="2">
        <v>4.3220779220000001</v>
      </c>
      <c r="C14" s="2">
        <v>0.68864468899999998</v>
      </c>
      <c r="E14" s="2">
        <v>0.14316441499999999</v>
      </c>
      <c r="G14" s="2">
        <v>29</v>
      </c>
      <c r="H14" s="2">
        <v>44</v>
      </c>
      <c r="I14" s="2">
        <v>86</v>
      </c>
      <c r="J14" s="2">
        <v>226</v>
      </c>
      <c r="K14" s="2">
        <v>0</v>
      </c>
      <c r="L14" s="2">
        <v>7.5324674999999994E-2</v>
      </c>
      <c r="M14" s="2">
        <v>0.114285714</v>
      </c>
      <c r="N14" s="2">
        <v>0.223376623</v>
      </c>
      <c r="O14" s="2">
        <v>0.58701298700000004</v>
      </c>
      <c r="W14" s="2">
        <v>3.7469056000000001E-2</v>
      </c>
      <c r="X14" s="1"/>
      <c r="Z14" s="1"/>
      <c r="AA14" s="1"/>
      <c r="AC14" s="1"/>
      <c r="AD14" s="1"/>
      <c r="AF14" s="1"/>
    </row>
    <row r="15" spans="1:32" s="2" customFormat="1" x14ac:dyDescent="0.2">
      <c r="A15" s="2" t="s">
        <v>131</v>
      </c>
      <c r="B15" s="2">
        <v>4.2207792209999999</v>
      </c>
      <c r="C15" s="2">
        <v>0.61721611700000001</v>
      </c>
      <c r="D15" s="2">
        <v>30.189610389999999</v>
      </c>
      <c r="E15" s="2">
        <v>0.13980899899999999</v>
      </c>
      <c r="G15" s="2">
        <v>21</v>
      </c>
      <c r="H15" s="2">
        <v>81</v>
      </c>
      <c r="I15" s="2">
        <v>75</v>
      </c>
      <c r="J15" s="2">
        <v>208</v>
      </c>
      <c r="K15" s="2">
        <v>0</v>
      </c>
      <c r="L15" s="2">
        <v>5.4545455E-2</v>
      </c>
      <c r="M15" s="2">
        <v>0.21038961</v>
      </c>
      <c r="N15" s="2">
        <v>0.19480519499999999</v>
      </c>
      <c r="O15" s="2">
        <v>0.54025973999999999</v>
      </c>
      <c r="W15" s="2">
        <v>3.6590875000000002E-2</v>
      </c>
      <c r="X15" s="1"/>
      <c r="Z15" s="1"/>
      <c r="AA15" s="1"/>
      <c r="AC15" s="1"/>
      <c r="AD15" s="1"/>
      <c r="AF15" s="1"/>
    </row>
    <row r="16" spans="1:32" s="3" customFormat="1" x14ac:dyDescent="0.2">
      <c r="A16" s="3" t="s">
        <v>28</v>
      </c>
      <c r="B16" s="3">
        <v>3.618181818</v>
      </c>
      <c r="C16" s="3">
        <v>0.192307692</v>
      </c>
      <c r="E16" s="3">
        <v>0.14323907499999999</v>
      </c>
      <c r="F16" s="3">
        <v>2</v>
      </c>
      <c r="G16" s="3">
        <v>79</v>
      </c>
      <c r="H16" s="3">
        <v>92</v>
      </c>
      <c r="I16" s="3">
        <v>103</v>
      </c>
      <c r="J16" s="3">
        <v>109</v>
      </c>
      <c r="K16" s="3">
        <v>5.1948050000000003E-3</v>
      </c>
      <c r="L16" s="3">
        <v>0.20519480500000001</v>
      </c>
      <c r="M16" s="3">
        <v>0.23896103899999999</v>
      </c>
      <c r="N16" s="3">
        <v>0.26753246800000002</v>
      </c>
      <c r="O16" s="3">
        <v>0.28311688299999999</v>
      </c>
      <c r="P16" s="3">
        <v>9.3298170000000007E-3</v>
      </c>
      <c r="Q16" s="3">
        <v>0.16857770499999999</v>
      </c>
      <c r="R16" s="3">
        <v>0.26324468299999998</v>
      </c>
      <c r="S16" s="3">
        <v>0.317309385</v>
      </c>
      <c r="T16" s="3">
        <v>0.24153841000000001</v>
      </c>
      <c r="W16" s="3">
        <v>3.1383542E-2</v>
      </c>
      <c r="X16" s="1"/>
      <c r="Z16" s="1"/>
      <c r="AA16" s="1"/>
      <c r="AC16" s="1"/>
      <c r="AD16" s="1"/>
      <c r="AF16" s="1"/>
    </row>
    <row r="17" spans="1:32" s="3" customFormat="1" x14ac:dyDescent="0.2">
      <c r="A17" s="3" t="s">
        <v>29</v>
      </c>
      <c r="B17" s="3">
        <v>3.7948051949999999</v>
      </c>
      <c r="C17" s="3">
        <v>0.31684981699999998</v>
      </c>
      <c r="E17" s="3">
        <v>0.15023136200000001</v>
      </c>
      <c r="H17" s="3">
        <v>186</v>
      </c>
      <c r="I17" s="3">
        <v>92</v>
      </c>
      <c r="J17" s="3">
        <v>107</v>
      </c>
      <c r="K17" s="3">
        <v>0</v>
      </c>
      <c r="L17" s="3">
        <v>0</v>
      </c>
      <c r="M17" s="3">
        <v>0.483116883</v>
      </c>
      <c r="N17" s="3">
        <v>0.23896103899999999</v>
      </c>
      <c r="O17" s="3">
        <v>0.27792207800000002</v>
      </c>
      <c r="U17" s="3">
        <v>3.613148867</v>
      </c>
      <c r="V17" s="3">
        <v>0.219099026</v>
      </c>
      <c r="W17" s="3">
        <v>3.2915544999999997E-2</v>
      </c>
      <c r="X17" s="1"/>
      <c r="Z17" s="1"/>
      <c r="AA17" s="1"/>
      <c r="AC17" s="1"/>
      <c r="AD17" s="1"/>
      <c r="AF17" s="1"/>
    </row>
    <row r="18" spans="1:32" s="3" customFormat="1" x14ac:dyDescent="0.2">
      <c r="A18" s="3" t="s">
        <v>30</v>
      </c>
      <c r="B18" s="3">
        <v>3.3454545449999999</v>
      </c>
      <c r="C18" s="3">
        <v>0</v>
      </c>
      <c r="E18" s="3">
        <v>0.132442159</v>
      </c>
      <c r="F18" s="3">
        <v>11</v>
      </c>
      <c r="G18" s="3">
        <v>100</v>
      </c>
      <c r="H18" s="3">
        <v>105</v>
      </c>
      <c r="I18" s="3">
        <v>83</v>
      </c>
      <c r="J18" s="3">
        <v>86</v>
      </c>
      <c r="K18" s="3">
        <v>2.8571428999999999E-2</v>
      </c>
      <c r="L18" s="3">
        <v>0.25974026</v>
      </c>
      <c r="M18" s="3">
        <v>0.27272727299999999</v>
      </c>
      <c r="N18" s="3">
        <v>0.215584416</v>
      </c>
      <c r="O18" s="3">
        <v>0.223376623</v>
      </c>
      <c r="W18" s="3">
        <v>2.9017947999999998E-2</v>
      </c>
      <c r="X18" s="1"/>
      <c r="Z18" s="1"/>
      <c r="AA18" s="1"/>
      <c r="AC18" s="1"/>
      <c r="AD18" s="1"/>
      <c r="AF18" s="1"/>
    </row>
    <row r="19" spans="1:32" s="3" customFormat="1" x14ac:dyDescent="0.2">
      <c r="A19" s="3" t="s">
        <v>31</v>
      </c>
      <c r="B19" s="3">
        <v>3.6389610389999998</v>
      </c>
      <c r="C19" s="3">
        <v>0.20695970699999999</v>
      </c>
      <c r="E19" s="3">
        <v>0.14406169699999999</v>
      </c>
      <c r="F19" s="3">
        <v>2</v>
      </c>
      <c r="G19" s="3">
        <v>78</v>
      </c>
      <c r="H19" s="3">
        <v>89</v>
      </c>
      <c r="I19" s="3">
        <v>104</v>
      </c>
      <c r="J19" s="3">
        <v>112</v>
      </c>
      <c r="K19" s="3">
        <v>5.1948050000000003E-3</v>
      </c>
      <c r="L19" s="3">
        <v>0.20259740300000001</v>
      </c>
      <c r="M19" s="3">
        <v>0.23116883099999999</v>
      </c>
      <c r="N19" s="3">
        <v>0.27012986999999999</v>
      </c>
      <c r="O19" s="3">
        <v>0.29090909100000001</v>
      </c>
      <c r="W19" s="3">
        <v>3.1563777000000001E-2</v>
      </c>
      <c r="X19" s="1"/>
      <c r="Z19" s="1"/>
      <c r="AA19" s="1"/>
      <c r="AC19" s="1"/>
      <c r="AD19" s="1"/>
      <c r="AF19" s="1"/>
    </row>
    <row r="20" spans="1:32" s="3" customFormat="1" x14ac:dyDescent="0.2">
      <c r="A20" s="3" t="s">
        <v>32</v>
      </c>
      <c r="B20" s="3">
        <v>3.6545454550000001</v>
      </c>
      <c r="C20" s="3">
        <v>0.21794871800000001</v>
      </c>
      <c r="E20" s="3">
        <v>0.14467866300000001</v>
      </c>
      <c r="F20" s="3">
        <v>1</v>
      </c>
      <c r="G20" s="3">
        <v>78</v>
      </c>
      <c r="H20" s="3">
        <v>83</v>
      </c>
      <c r="I20" s="3">
        <v>114</v>
      </c>
      <c r="J20" s="3">
        <v>109</v>
      </c>
      <c r="K20" s="3">
        <v>2.5974029999999999E-3</v>
      </c>
      <c r="L20" s="3">
        <v>0.20259740300000001</v>
      </c>
      <c r="M20" s="3">
        <v>0.215584416</v>
      </c>
      <c r="N20" s="3">
        <v>0.29610389599999998</v>
      </c>
      <c r="O20" s="3">
        <v>0.28311688299999999</v>
      </c>
      <c r="W20" s="3">
        <v>3.1698954000000001E-2</v>
      </c>
      <c r="X20" s="1"/>
      <c r="Z20" s="1"/>
      <c r="AA20" s="1"/>
      <c r="AC20" s="1"/>
      <c r="AD20" s="1"/>
      <c r="AF20" s="1"/>
    </row>
    <row r="21" spans="1:32" s="3" customFormat="1" x14ac:dyDescent="0.2">
      <c r="A21" s="3" t="s">
        <v>33</v>
      </c>
      <c r="B21" s="3">
        <v>3.672727273</v>
      </c>
      <c r="C21" s="3">
        <v>0.23076923099999999</v>
      </c>
      <c r="E21" s="3">
        <v>0.14539845800000001</v>
      </c>
      <c r="F21" s="3">
        <v>3</v>
      </c>
      <c r="G21" s="3">
        <v>60</v>
      </c>
      <c r="H21" s="3">
        <v>66</v>
      </c>
      <c r="I21" s="3">
        <v>187</v>
      </c>
      <c r="J21" s="3">
        <v>69</v>
      </c>
      <c r="K21" s="3">
        <v>7.7922080000000001E-3</v>
      </c>
      <c r="L21" s="3">
        <v>0.15584415600000001</v>
      </c>
      <c r="M21" s="3">
        <v>0.171428571</v>
      </c>
      <c r="N21" s="3">
        <v>0.485714286</v>
      </c>
      <c r="O21" s="3">
        <v>0.179220779</v>
      </c>
      <c r="W21" s="23">
        <v>3.1856660000000002E-2</v>
      </c>
      <c r="X21" s="1"/>
      <c r="Z21" s="1"/>
      <c r="AA21" s="1"/>
      <c r="AC21" s="1"/>
      <c r="AD21" s="1"/>
      <c r="AF21" s="1"/>
    </row>
    <row r="22" spans="1:32" s="3" customFormat="1" x14ac:dyDescent="0.2">
      <c r="A22" s="3" t="s">
        <v>34</v>
      </c>
      <c r="B22" s="3">
        <v>3.5350649349999999</v>
      </c>
      <c r="C22" s="3">
        <v>0.13369963400000001</v>
      </c>
      <c r="D22" s="3">
        <v>25.259740260000001</v>
      </c>
      <c r="E22" s="3">
        <v>0.13994858600000001</v>
      </c>
      <c r="F22" s="3">
        <v>7</v>
      </c>
      <c r="G22" s="3">
        <v>65</v>
      </c>
      <c r="H22" s="3">
        <v>85</v>
      </c>
      <c r="I22" s="3">
        <v>171</v>
      </c>
      <c r="J22" s="3">
        <v>57</v>
      </c>
      <c r="K22" s="3">
        <v>1.8181817999999999E-2</v>
      </c>
      <c r="L22" s="3">
        <v>0.168831169</v>
      </c>
      <c r="M22" s="3">
        <v>0.220779221</v>
      </c>
      <c r="N22" s="3">
        <v>0.44415584400000002</v>
      </c>
      <c r="O22" s="3">
        <v>0.14805194799999999</v>
      </c>
      <c r="W22" s="3">
        <v>3.0662598999999999E-2</v>
      </c>
      <c r="X22" s="1"/>
      <c r="Z22" s="1"/>
      <c r="AA22" s="1"/>
      <c r="AC22" s="1"/>
      <c r="AD22" s="1"/>
      <c r="AF22" s="1"/>
    </row>
    <row r="23" spans="1:32" s="4" customFormat="1" x14ac:dyDescent="0.2">
      <c r="A23" s="4" t="s">
        <v>35</v>
      </c>
      <c r="B23" s="4">
        <v>4.1792207790000004</v>
      </c>
      <c r="C23" s="4">
        <v>0.58791208800000005</v>
      </c>
      <c r="E23" s="4">
        <v>0.14557133799999999</v>
      </c>
      <c r="G23" s="4">
        <v>52</v>
      </c>
      <c r="H23" s="4">
        <v>55</v>
      </c>
      <c r="I23" s="4">
        <v>50</v>
      </c>
      <c r="J23" s="4">
        <v>228</v>
      </c>
      <c r="K23" s="4">
        <v>0</v>
      </c>
      <c r="L23" s="4">
        <v>0.135064935</v>
      </c>
      <c r="M23" s="4">
        <v>0.14285714299999999</v>
      </c>
      <c r="N23" s="4">
        <v>0.12987013</v>
      </c>
      <c r="O23" s="4">
        <v>0.59220779199999996</v>
      </c>
      <c r="P23" s="4">
        <v>5.9155359999999999E-3</v>
      </c>
      <c r="Q23" s="4">
        <v>9.1126462000000005E-2</v>
      </c>
      <c r="R23" s="4">
        <v>0.148603717</v>
      </c>
      <c r="S23" s="4">
        <v>0.29669420400000002</v>
      </c>
      <c r="T23" s="4">
        <v>0.45766008200000002</v>
      </c>
      <c r="W23" s="4">
        <v>3.6272092999999998E-2</v>
      </c>
      <c r="X23" s="1"/>
      <c r="Z23" s="1"/>
      <c r="AA23" s="1"/>
      <c r="AC23" s="1"/>
      <c r="AD23" s="1"/>
      <c r="AE23" s="3"/>
      <c r="AF23" s="1"/>
    </row>
    <row r="24" spans="1:32" s="4" customFormat="1" x14ac:dyDescent="0.2">
      <c r="A24" s="4" t="s">
        <v>36</v>
      </c>
      <c r="B24" s="4">
        <v>4.2363636360000001</v>
      </c>
      <c r="C24" s="4">
        <v>0.62820512799999995</v>
      </c>
      <c r="E24" s="4">
        <v>0.14756174799999999</v>
      </c>
      <c r="F24" s="4">
        <v>1</v>
      </c>
      <c r="G24" s="4">
        <v>25</v>
      </c>
      <c r="H24" s="4">
        <v>59</v>
      </c>
      <c r="I24" s="4">
        <v>97</v>
      </c>
      <c r="J24" s="4">
        <v>203</v>
      </c>
      <c r="K24" s="4">
        <v>2.5974029999999999E-3</v>
      </c>
      <c r="L24" s="4">
        <v>6.4935065E-2</v>
      </c>
      <c r="M24" s="4">
        <v>0.15324675300000001</v>
      </c>
      <c r="N24" s="4">
        <v>0.25194805199999998</v>
      </c>
      <c r="O24" s="4">
        <v>0.52727272700000005</v>
      </c>
      <c r="U24" s="4">
        <v>4.1090568349999996</v>
      </c>
      <c r="V24" s="4">
        <v>0.24917056700000001</v>
      </c>
      <c r="W24" s="4">
        <v>3.6768044E-2</v>
      </c>
      <c r="X24" s="1"/>
      <c r="Z24" s="1"/>
      <c r="AA24" s="1"/>
      <c r="AC24" s="1"/>
      <c r="AD24" s="1"/>
      <c r="AE24" s="3"/>
      <c r="AF24" s="1"/>
    </row>
    <row r="25" spans="1:32" s="4" customFormat="1" x14ac:dyDescent="0.2">
      <c r="A25" s="4" t="s">
        <v>37</v>
      </c>
      <c r="B25" s="4">
        <v>4.2155844159999996</v>
      </c>
      <c r="C25" s="4">
        <v>0.61355311400000001</v>
      </c>
      <c r="E25" s="4">
        <v>0.14683796299999999</v>
      </c>
      <c r="G25" s="4">
        <v>24</v>
      </c>
      <c r="H25" s="4">
        <v>41</v>
      </c>
      <c r="I25" s="4">
        <v>148</v>
      </c>
      <c r="J25" s="4">
        <v>172</v>
      </c>
      <c r="K25" s="4">
        <v>0</v>
      </c>
      <c r="L25" s="4">
        <v>6.2337662000000002E-2</v>
      </c>
      <c r="M25" s="4">
        <v>0.106493506</v>
      </c>
      <c r="N25" s="4">
        <v>0.38441558399999998</v>
      </c>
      <c r="O25" s="4">
        <v>0.44675324700000002</v>
      </c>
      <c r="W25" s="4">
        <v>3.6587698000000002E-2</v>
      </c>
      <c r="X25" s="1"/>
      <c r="Z25" s="1"/>
      <c r="AA25" s="1"/>
      <c r="AC25" s="1"/>
      <c r="AD25" s="1"/>
      <c r="AE25" s="3"/>
      <c r="AF25" s="1"/>
    </row>
    <row r="26" spans="1:32" s="4" customFormat="1" x14ac:dyDescent="0.2">
      <c r="A26" s="4" t="s">
        <v>38</v>
      </c>
      <c r="B26" s="4">
        <v>4.2311688309999997</v>
      </c>
      <c r="C26" s="4">
        <v>0.62454212499999995</v>
      </c>
      <c r="E26" s="4">
        <v>0.14738080200000001</v>
      </c>
      <c r="F26" s="4">
        <v>1</v>
      </c>
      <c r="G26" s="4">
        <v>16</v>
      </c>
      <c r="H26" s="4">
        <v>44</v>
      </c>
      <c r="I26" s="4">
        <v>156</v>
      </c>
      <c r="J26" s="4">
        <v>168</v>
      </c>
      <c r="K26" s="4">
        <v>2.5974029999999999E-3</v>
      </c>
      <c r="L26" s="4">
        <v>4.1558442000000001E-2</v>
      </c>
      <c r="M26" s="4">
        <v>0.114285714</v>
      </c>
      <c r="N26" s="4">
        <v>0.40519480499999999</v>
      </c>
      <c r="O26" s="4">
        <v>0.436363636</v>
      </c>
      <c r="W26" s="4">
        <v>3.6722958E-2</v>
      </c>
      <c r="X26" s="1"/>
      <c r="Z26" s="1"/>
      <c r="AA26" s="1"/>
      <c r="AC26" s="1"/>
      <c r="AD26" s="1"/>
      <c r="AE26" s="3"/>
      <c r="AF26" s="1"/>
    </row>
    <row r="27" spans="1:32" s="4" customFormat="1" x14ac:dyDescent="0.2">
      <c r="A27" s="4" t="s">
        <v>39</v>
      </c>
      <c r="B27" s="4">
        <v>3.7090909089999999</v>
      </c>
      <c r="C27" s="4">
        <v>0.256410256</v>
      </c>
      <c r="E27" s="4">
        <v>0.129195693</v>
      </c>
      <c r="F27" s="4">
        <v>11</v>
      </c>
      <c r="G27" s="4">
        <v>38</v>
      </c>
      <c r="H27" s="4">
        <v>81</v>
      </c>
      <c r="I27" s="4">
        <v>177</v>
      </c>
      <c r="J27" s="4">
        <v>78</v>
      </c>
      <c r="K27" s="4">
        <v>2.8571428999999999E-2</v>
      </c>
      <c r="L27" s="4">
        <v>9.8701299000000006E-2</v>
      </c>
      <c r="M27" s="4">
        <v>0.21038961</v>
      </c>
      <c r="N27" s="4">
        <v>0.45974026000000001</v>
      </c>
      <c r="O27" s="4">
        <v>0.20259740300000001</v>
      </c>
      <c r="W27" s="4">
        <v>3.2191763999999998E-2</v>
      </c>
      <c r="X27" s="1"/>
      <c r="Z27" s="1"/>
      <c r="AA27" s="1"/>
      <c r="AC27" s="1"/>
      <c r="AD27" s="1"/>
      <c r="AE27" s="3"/>
      <c r="AF27" s="1"/>
    </row>
    <row r="28" spans="1:32" s="4" customFormat="1" x14ac:dyDescent="0.2">
      <c r="A28" s="4" t="s">
        <v>40</v>
      </c>
      <c r="B28" s="4">
        <v>4.148051948</v>
      </c>
      <c r="C28" s="4">
        <v>0.56593406599999996</v>
      </c>
      <c r="E28" s="4">
        <v>0.14448565999999999</v>
      </c>
      <c r="F28" s="4">
        <v>1</v>
      </c>
      <c r="G28" s="4">
        <v>45</v>
      </c>
      <c r="H28" s="4">
        <v>54</v>
      </c>
      <c r="I28" s="4">
        <v>81</v>
      </c>
      <c r="J28" s="4">
        <v>204</v>
      </c>
      <c r="K28" s="4">
        <v>2.5974029999999999E-3</v>
      </c>
      <c r="L28" s="4">
        <v>0.11688311699999999</v>
      </c>
      <c r="M28" s="4">
        <v>0.14025973999999999</v>
      </c>
      <c r="N28" s="4">
        <v>0.21038961</v>
      </c>
      <c r="O28" s="4">
        <v>0.52987013000000005</v>
      </c>
      <c r="W28" s="4">
        <v>3.6001574000000001E-2</v>
      </c>
      <c r="X28" s="1"/>
      <c r="Z28" s="1"/>
      <c r="AA28" s="1"/>
      <c r="AC28" s="1"/>
      <c r="AD28" s="1"/>
      <c r="AE28" s="3"/>
      <c r="AF28" s="1"/>
    </row>
    <row r="29" spans="1:32" s="4" customFormat="1" x14ac:dyDescent="0.2">
      <c r="A29" s="4" t="s">
        <v>41</v>
      </c>
      <c r="B29" s="4">
        <v>3.9896103900000002</v>
      </c>
      <c r="C29" s="4">
        <v>0.45421245399999999</v>
      </c>
      <c r="D29" s="4">
        <v>28.70909091</v>
      </c>
      <c r="E29" s="4">
        <v>0.138966796</v>
      </c>
      <c r="F29" s="4">
        <v>3</v>
      </c>
      <c r="G29" s="4">
        <v>47</v>
      </c>
      <c r="H29" s="4">
        <v>70</v>
      </c>
      <c r="I29" s="4">
        <v>96</v>
      </c>
      <c r="J29" s="4">
        <v>169</v>
      </c>
      <c r="K29" s="4">
        <v>7.7922080000000001E-3</v>
      </c>
      <c r="L29" s="4">
        <v>0.12207792200000001</v>
      </c>
      <c r="M29" s="4">
        <v>0.18181818199999999</v>
      </c>
      <c r="N29" s="4">
        <v>0.24935064900000001</v>
      </c>
      <c r="O29" s="4">
        <v>0.438961039</v>
      </c>
      <c r="W29" s="4">
        <v>3.4626434999999997E-2</v>
      </c>
      <c r="X29" s="1"/>
      <c r="Z29" s="1"/>
      <c r="AA29" s="1"/>
      <c r="AC29" s="1"/>
      <c r="AD29" s="1"/>
      <c r="AE29" s="3"/>
      <c r="AF29" s="1"/>
    </row>
    <row r="30" spans="1:32" x14ac:dyDescent="0.2">
      <c r="U30">
        <v>16.490939860000001</v>
      </c>
      <c r="X30" s="1"/>
    </row>
    <row r="31" spans="1:32" x14ac:dyDescent="0.2">
      <c r="AD31" s="1"/>
    </row>
    <row r="37" spans="27:27" x14ac:dyDescent="0.2">
      <c r="AA37">
        <f>0.041331963+0.036869734+0.036328858+0.038402217+0.038537436+0.039145922+0.039393823+0.037671713+0.037649196+0.035622624+0.037491573+0.039225418+0.037469056+0.036590875+0.031383542+0.032915545+0.029017948+0.031563777+0.031698954+0.03185666+0.030662599+0.036272093+0.036768044+0.036587698+0.036722958+0.032191764+0.036001574+0.034626435</f>
        <v>0.99999999900000025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1650-8479-B14D-BCEF-71924CB1D7B4}">
  <dimension ref="A1:BH67"/>
  <sheetViews>
    <sheetView topLeftCell="AV2" zoomScale="81" workbookViewId="0">
      <selection activeCell="AV37" sqref="AV37"/>
    </sheetView>
  </sheetViews>
  <sheetFormatPr baseColWidth="10" defaultRowHeight="16" x14ac:dyDescent="0.2"/>
  <cols>
    <col min="1" max="1" width="7.1640625" bestFit="1" customWidth="1"/>
    <col min="2" max="2" width="30.1640625" bestFit="1" customWidth="1"/>
    <col min="3" max="3" width="5.83203125" bestFit="1" customWidth="1"/>
    <col min="4" max="4" width="10.6640625" bestFit="1" customWidth="1"/>
    <col min="5" max="5" width="8.1640625" bestFit="1" customWidth="1"/>
    <col min="6" max="6" width="6" bestFit="1" customWidth="1"/>
    <col min="7" max="7" width="13" bestFit="1" customWidth="1"/>
    <col min="10" max="10" width="30.5" bestFit="1" customWidth="1"/>
    <col min="11" max="11" width="11.6640625" bestFit="1" customWidth="1"/>
    <col min="12" max="12" width="11" bestFit="1" customWidth="1"/>
    <col min="17" max="17" width="6.1640625" bestFit="1" customWidth="1"/>
    <col min="18" max="18" width="30.5" bestFit="1" customWidth="1"/>
    <col min="19" max="19" width="6" bestFit="1" customWidth="1"/>
    <col min="20" max="20" width="13.1640625" bestFit="1" customWidth="1"/>
    <col min="21" max="21" width="12.6640625" bestFit="1" customWidth="1"/>
    <col min="23" max="23" width="6.1640625" bestFit="1" customWidth="1"/>
    <col min="24" max="24" width="30.5" bestFit="1" customWidth="1"/>
    <col min="25" max="25" width="5.83203125" bestFit="1" customWidth="1"/>
    <col min="26" max="26" width="3.1640625" customWidth="1"/>
    <col min="27" max="27" width="2.83203125" bestFit="1" customWidth="1"/>
    <col min="28" max="31" width="3.6640625" bestFit="1" customWidth="1"/>
    <col min="32" max="32" width="3" customWidth="1"/>
    <col min="33" max="37" width="5.83203125" bestFit="1" customWidth="1"/>
    <col min="38" max="38" width="4" bestFit="1" customWidth="1"/>
    <col min="39" max="43" width="5.83203125" bestFit="1" customWidth="1"/>
    <col min="44" max="44" width="6.6640625" bestFit="1" customWidth="1"/>
    <col min="47" max="47" width="6.1640625" bestFit="1" customWidth="1"/>
    <col min="48" max="48" width="30.5" bestFit="1" customWidth="1"/>
    <col min="49" max="49" width="5.83203125" bestFit="1" customWidth="1"/>
    <col min="50" max="51" width="13.1640625" bestFit="1" customWidth="1"/>
    <col min="54" max="54" width="6.1640625" bestFit="1" customWidth="1"/>
    <col min="55" max="55" width="5.83203125" bestFit="1" customWidth="1"/>
    <col min="56" max="56" width="30.5" bestFit="1" customWidth="1"/>
  </cols>
  <sheetData>
    <row r="1" spans="1:60" x14ac:dyDescent="0.2">
      <c r="W1" s="12"/>
      <c r="X1" s="12"/>
      <c r="Y1" s="12"/>
      <c r="Z1" s="12"/>
      <c r="AA1" s="9"/>
      <c r="AB1" s="9"/>
      <c r="AC1" s="9"/>
      <c r="AD1" s="9"/>
      <c r="AE1" s="9"/>
      <c r="AF1" s="9"/>
      <c r="AN1" s="9"/>
      <c r="AO1" s="9"/>
      <c r="AP1" s="12"/>
      <c r="AQ1" s="12"/>
      <c r="AR1" s="12"/>
    </row>
    <row r="2" spans="1:60" x14ac:dyDescent="0.2">
      <c r="B2" s="9" t="s">
        <v>0</v>
      </c>
      <c r="C2" s="9" t="s">
        <v>1</v>
      </c>
      <c r="D2" s="9" t="s">
        <v>102</v>
      </c>
      <c r="E2" s="9" t="s">
        <v>101</v>
      </c>
      <c r="F2" s="9" t="s">
        <v>4</v>
      </c>
      <c r="G2" s="9" t="s">
        <v>43</v>
      </c>
      <c r="Q2" s="15"/>
      <c r="R2" s="9" t="s">
        <v>0</v>
      </c>
      <c r="S2" s="9" t="s">
        <v>4</v>
      </c>
      <c r="T2" s="9" t="s">
        <v>114</v>
      </c>
      <c r="U2" s="9" t="s">
        <v>115</v>
      </c>
      <c r="W2" s="15"/>
      <c r="X2" s="9" t="s">
        <v>0</v>
      </c>
      <c r="Y2" s="15" t="s">
        <v>4</v>
      </c>
      <c r="Z2" s="15"/>
      <c r="AA2" s="9">
        <v>1</v>
      </c>
      <c r="AB2" s="15">
        <v>2</v>
      </c>
      <c r="AC2" s="9">
        <v>3</v>
      </c>
      <c r="AD2" s="15">
        <v>4</v>
      </c>
      <c r="AE2" s="9">
        <v>5</v>
      </c>
      <c r="AF2" s="9"/>
      <c r="AG2" s="20" t="s">
        <v>116</v>
      </c>
      <c r="AH2" s="20"/>
      <c r="AI2" s="20"/>
      <c r="AJ2" s="20"/>
      <c r="AK2" s="20"/>
      <c r="AL2" s="9" t="s">
        <v>118</v>
      </c>
      <c r="AM2" s="20" t="s">
        <v>117</v>
      </c>
      <c r="AN2" s="20"/>
      <c r="AO2" s="20"/>
      <c r="AP2" s="20"/>
      <c r="AQ2" s="20"/>
      <c r="AR2" s="9" t="s">
        <v>112</v>
      </c>
      <c r="AU2" s="15"/>
      <c r="AV2" s="9" t="s">
        <v>0</v>
      </c>
      <c r="AW2" s="15" t="s">
        <v>4</v>
      </c>
      <c r="AX2" s="9" t="s">
        <v>114</v>
      </c>
      <c r="AY2" s="9" t="s">
        <v>119</v>
      </c>
      <c r="BB2" s="15"/>
      <c r="BC2" s="9" t="s">
        <v>121</v>
      </c>
      <c r="BD2" s="17" t="s">
        <v>120</v>
      </c>
    </row>
    <row r="3" spans="1:60" x14ac:dyDescent="0.2">
      <c r="A3" s="6" t="s">
        <v>45</v>
      </c>
      <c r="B3" s="6" t="s">
        <v>73</v>
      </c>
      <c r="C3" s="10">
        <v>4.7636363639999999</v>
      </c>
      <c r="D3" s="10">
        <v>1</v>
      </c>
      <c r="E3" s="10"/>
      <c r="F3" s="10">
        <v>0.15307570300000001</v>
      </c>
      <c r="G3" s="10"/>
      <c r="Q3" s="6" t="s">
        <v>103</v>
      </c>
      <c r="R3" s="6" t="s">
        <v>107</v>
      </c>
      <c r="S3" s="10">
        <f>SUM(S4:S10)</f>
        <v>1</v>
      </c>
      <c r="T3" s="10">
        <v>0.270009952</v>
      </c>
      <c r="U3" s="10"/>
      <c r="W3" s="6" t="s">
        <v>103</v>
      </c>
      <c r="X3" s="6" t="s">
        <v>107</v>
      </c>
      <c r="Y3" s="10">
        <f>SUM(Y4:Y10)</f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U3" s="6" t="s">
        <v>103</v>
      </c>
      <c r="AV3" s="6" t="s">
        <v>107</v>
      </c>
      <c r="AW3" s="10">
        <f>SUM(AW4:AW10)</f>
        <v>1</v>
      </c>
      <c r="AX3" s="16">
        <v>0.270009952</v>
      </c>
      <c r="BB3" s="6" t="s">
        <v>103</v>
      </c>
      <c r="BC3" s="21" t="s">
        <v>107</v>
      </c>
      <c r="BD3" s="21"/>
    </row>
    <row r="4" spans="1:60" x14ac:dyDescent="0.2">
      <c r="A4" s="6" t="s">
        <v>46</v>
      </c>
      <c r="B4" s="6" t="s">
        <v>74</v>
      </c>
      <c r="C4" s="10">
        <v>4.2493506490000001</v>
      </c>
      <c r="D4" s="10">
        <v>0.63736263699999995</v>
      </c>
      <c r="E4" s="10"/>
      <c r="F4" s="10">
        <v>0.136549537</v>
      </c>
      <c r="G4" s="10"/>
      <c r="Q4" s="6" t="s">
        <v>45</v>
      </c>
      <c r="R4" s="6" t="s">
        <v>73</v>
      </c>
      <c r="S4" s="10">
        <v>0.15307570300000001</v>
      </c>
      <c r="T4" s="5"/>
      <c r="U4" s="10">
        <v>4.1331962999999999E-2</v>
      </c>
      <c r="W4" s="6" t="s">
        <v>45</v>
      </c>
      <c r="X4" s="6" t="s">
        <v>73</v>
      </c>
      <c r="Y4" s="10">
        <v>0.15307570300000001</v>
      </c>
      <c r="Z4" s="6"/>
      <c r="AA4" s="6"/>
      <c r="AB4" s="6"/>
      <c r="AC4" s="6">
        <v>9</v>
      </c>
      <c r="AD4" s="6">
        <v>73</v>
      </c>
      <c r="AE4" s="6">
        <v>303</v>
      </c>
      <c r="AF4" s="6"/>
      <c r="AG4" s="10">
        <v>0</v>
      </c>
      <c r="AH4" s="10">
        <v>0</v>
      </c>
      <c r="AI4" s="10">
        <v>2.3376622999999999E-2</v>
      </c>
      <c r="AJ4" s="10">
        <v>0.18961038999999999</v>
      </c>
      <c r="AK4" s="10">
        <v>0.787012987</v>
      </c>
      <c r="AL4" s="6">
        <f>SUM(AG4:AK4)</f>
        <v>1</v>
      </c>
      <c r="AM4" s="10">
        <v>0</v>
      </c>
      <c r="AN4" s="10">
        <v>2.7572877999999999E-2</v>
      </c>
      <c r="AO4" s="10">
        <v>9.9154397000000005E-2</v>
      </c>
      <c r="AP4" s="10">
        <v>0.26625468699999999</v>
      </c>
      <c r="AQ4" s="10">
        <v>0.60701803799999998</v>
      </c>
      <c r="AR4" s="6"/>
      <c r="AU4" s="6" t="s">
        <v>45</v>
      </c>
      <c r="AV4" s="6" t="s">
        <v>73</v>
      </c>
      <c r="AW4" s="10">
        <v>0.15307570300000001</v>
      </c>
      <c r="AY4" s="10">
        <v>4.1331962999999999E-2</v>
      </c>
      <c r="BB4" s="6" t="s">
        <v>45</v>
      </c>
      <c r="BC4" s="6"/>
      <c r="BD4" s="6" t="s">
        <v>73</v>
      </c>
      <c r="BG4" t="s">
        <v>122</v>
      </c>
      <c r="BH4" s="18">
        <v>36947000</v>
      </c>
    </row>
    <row r="5" spans="1:60" x14ac:dyDescent="0.2">
      <c r="A5" s="6" t="s">
        <v>47</v>
      </c>
      <c r="B5" s="6" t="s">
        <v>75</v>
      </c>
      <c r="C5" s="10">
        <v>4.1870129870000001</v>
      </c>
      <c r="D5" s="10">
        <v>0.59340659299999998</v>
      </c>
      <c r="E5" s="10"/>
      <c r="F5" s="10">
        <v>0.134546365</v>
      </c>
      <c r="G5" s="10"/>
      <c r="Q5" s="6" t="s">
        <v>46</v>
      </c>
      <c r="R5" s="6" t="s">
        <v>74</v>
      </c>
      <c r="S5" s="10">
        <v>0.136549537</v>
      </c>
      <c r="T5" s="5"/>
      <c r="U5" s="10">
        <v>3.6869734000000001E-2</v>
      </c>
      <c r="W5" s="6" t="s">
        <v>46</v>
      </c>
      <c r="X5" s="6" t="s">
        <v>74</v>
      </c>
      <c r="Y5" s="10">
        <v>0.136549537</v>
      </c>
      <c r="Z5" s="6"/>
      <c r="AA5" s="6"/>
      <c r="AB5" s="6">
        <v>8</v>
      </c>
      <c r="AC5" s="6">
        <v>63</v>
      </c>
      <c r="AD5" s="6">
        <v>139</v>
      </c>
      <c r="AE5" s="6">
        <v>175</v>
      </c>
      <c r="AF5" s="6"/>
      <c r="AG5" s="10">
        <v>0</v>
      </c>
      <c r="AH5" s="10">
        <v>2.0779221E-2</v>
      </c>
      <c r="AI5" s="10">
        <v>0.16363636400000001</v>
      </c>
      <c r="AJ5" s="10">
        <v>0.36103896099999999</v>
      </c>
      <c r="AK5" s="10">
        <v>0.45454545499999999</v>
      </c>
      <c r="AL5" s="7">
        <f t="shared" ref="AL5:AL37" si="0">SUM(AG5:AK5)</f>
        <v>1.0000000010000001</v>
      </c>
      <c r="AM5" s="10"/>
      <c r="AN5" s="10"/>
      <c r="AO5" s="10"/>
      <c r="AP5" s="10"/>
      <c r="AQ5" s="10"/>
      <c r="AR5" s="10">
        <v>4.4527178860000003</v>
      </c>
      <c r="AU5" s="6" t="s">
        <v>46</v>
      </c>
      <c r="AV5" s="6" t="s">
        <v>74</v>
      </c>
      <c r="AW5" s="10">
        <v>0.136549537</v>
      </c>
      <c r="AY5" s="10">
        <v>3.6869734000000001E-2</v>
      </c>
      <c r="BB5" s="6" t="s">
        <v>46</v>
      </c>
      <c r="BC5" s="6"/>
      <c r="BD5" s="6" t="s">
        <v>74</v>
      </c>
      <c r="BG5" t="s">
        <v>123</v>
      </c>
      <c r="BH5" s="18">
        <v>4310000</v>
      </c>
    </row>
    <row r="6" spans="1:60" x14ac:dyDescent="0.2">
      <c r="A6" s="6" t="s">
        <v>48</v>
      </c>
      <c r="B6" s="6" t="s">
        <v>76</v>
      </c>
      <c r="C6" s="10">
        <v>4.4259740259999996</v>
      </c>
      <c r="D6" s="10">
        <v>0.76190476200000001</v>
      </c>
      <c r="E6" s="10"/>
      <c r="F6" s="10">
        <v>0.14222519</v>
      </c>
      <c r="G6" s="10"/>
      <c r="Q6" s="6" t="s">
        <v>47</v>
      </c>
      <c r="R6" s="6" t="s">
        <v>75</v>
      </c>
      <c r="S6" s="10">
        <v>0.134546365</v>
      </c>
      <c r="T6" s="5"/>
      <c r="U6" s="10">
        <v>3.6328857999999999E-2</v>
      </c>
      <c r="W6" s="6" t="s">
        <v>47</v>
      </c>
      <c r="X6" s="6" t="s">
        <v>75</v>
      </c>
      <c r="Y6" s="10">
        <v>0.134546365</v>
      </c>
      <c r="Z6" s="6"/>
      <c r="AA6" s="6"/>
      <c r="AB6" s="6"/>
      <c r="AC6" s="6">
        <v>100</v>
      </c>
      <c r="AD6" s="6">
        <v>113</v>
      </c>
      <c r="AE6" s="6">
        <v>172</v>
      </c>
      <c r="AF6" s="6"/>
      <c r="AG6" s="10">
        <v>0</v>
      </c>
      <c r="AH6" s="10">
        <v>0</v>
      </c>
      <c r="AI6" s="10">
        <v>0.25974026</v>
      </c>
      <c r="AJ6" s="10">
        <v>0.29350649400000001</v>
      </c>
      <c r="AK6" s="10">
        <v>0.44675324700000002</v>
      </c>
      <c r="AL6" s="7">
        <f t="shared" si="0"/>
        <v>1.0000000010000001</v>
      </c>
      <c r="AM6" s="10"/>
      <c r="AN6" s="10"/>
      <c r="AO6" s="10"/>
      <c r="AP6" s="10"/>
      <c r="AQ6" s="10"/>
      <c r="AR6" s="10"/>
      <c r="AU6" s="6" t="s">
        <v>47</v>
      </c>
      <c r="AV6" s="6" t="s">
        <v>75</v>
      </c>
      <c r="AW6" s="10">
        <v>0.134546365</v>
      </c>
      <c r="AY6" s="10">
        <v>3.6328857999999999E-2</v>
      </c>
      <c r="BB6" s="6" t="s">
        <v>47</v>
      </c>
      <c r="BC6" s="6"/>
      <c r="BD6" s="6" t="s">
        <v>75</v>
      </c>
      <c r="BG6" t="s">
        <v>124</v>
      </c>
      <c r="BH6" s="18">
        <v>9516000</v>
      </c>
    </row>
    <row r="7" spans="1:60" x14ac:dyDescent="0.2">
      <c r="A7" s="6" t="s">
        <v>49</v>
      </c>
      <c r="B7" s="6" t="s">
        <v>77</v>
      </c>
      <c r="C7" s="10">
        <v>4.4415584419999998</v>
      </c>
      <c r="D7" s="10">
        <v>0.77289377299999995</v>
      </c>
      <c r="E7" s="10"/>
      <c r="F7" s="10">
        <v>0.142725983</v>
      </c>
      <c r="G7" s="10"/>
      <c r="Q7" s="6" t="s">
        <v>48</v>
      </c>
      <c r="R7" s="6" t="s">
        <v>76</v>
      </c>
      <c r="S7" s="10">
        <v>0.14222519</v>
      </c>
      <c r="T7" s="5"/>
      <c r="U7" s="10">
        <v>3.8402217000000002E-2</v>
      </c>
      <c r="W7" s="6" t="s">
        <v>48</v>
      </c>
      <c r="X7" s="6" t="s">
        <v>76</v>
      </c>
      <c r="Y7" s="10">
        <v>0.14222519</v>
      </c>
      <c r="Z7" s="6"/>
      <c r="AA7" s="6"/>
      <c r="AB7" s="6">
        <v>6</v>
      </c>
      <c r="AC7" s="6">
        <v>48</v>
      </c>
      <c r="AD7" s="6">
        <v>107</v>
      </c>
      <c r="AE7" s="6">
        <v>224</v>
      </c>
      <c r="AF7" s="6"/>
      <c r="AG7" s="10">
        <v>0</v>
      </c>
      <c r="AH7" s="10">
        <v>1.5584416E-2</v>
      </c>
      <c r="AI7" s="10">
        <v>0.124675325</v>
      </c>
      <c r="AJ7" s="10">
        <v>0.27792207800000002</v>
      </c>
      <c r="AK7" s="10">
        <v>0.58181818200000002</v>
      </c>
      <c r="AL7" s="7">
        <f t="shared" si="0"/>
        <v>1.0000000010000001</v>
      </c>
      <c r="AM7" s="10"/>
      <c r="AN7" s="10"/>
      <c r="AO7" s="10"/>
      <c r="AP7" s="10"/>
      <c r="AQ7" s="10"/>
      <c r="AR7" s="10"/>
      <c r="AU7" s="6" t="s">
        <v>48</v>
      </c>
      <c r="AV7" s="6" t="s">
        <v>76</v>
      </c>
      <c r="AW7" s="10">
        <v>0.14222519</v>
      </c>
      <c r="AY7" s="10">
        <v>3.8402217000000002E-2</v>
      </c>
      <c r="BB7" s="6" t="s">
        <v>48</v>
      </c>
      <c r="BC7" s="6"/>
      <c r="BD7" s="6" t="s">
        <v>76</v>
      </c>
      <c r="BG7" t="s">
        <v>125</v>
      </c>
      <c r="BH7" s="18">
        <v>1485000</v>
      </c>
    </row>
    <row r="8" spans="1:60" x14ac:dyDescent="0.2">
      <c r="A8" s="6" t="s">
        <v>50</v>
      </c>
      <c r="B8" s="6" t="s">
        <v>78</v>
      </c>
      <c r="C8" s="10">
        <v>4.5116883120000004</v>
      </c>
      <c r="D8" s="10">
        <v>0.82234432199999996</v>
      </c>
      <c r="E8" s="10"/>
      <c r="F8" s="10">
        <v>0.14497955100000001</v>
      </c>
      <c r="G8" s="10"/>
      <c r="Q8" s="6" t="s">
        <v>49</v>
      </c>
      <c r="R8" s="6" t="s">
        <v>77</v>
      </c>
      <c r="S8" s="10">
        <v>0.142725983</v>
      </c>
      <c r="T8" s="5"/>
      <c r="U8" s="10">
        <v>3.8537436000000001E-2</v>
      </c>
      <c r="W8" s="6" t="s">
        <v>49</v>
      </c>
      <c r="X8" s="6" t="s">
        <v>77</v>
      </c>
      <c r="Y8" s="10">
        <v>0.142725983</v>
      </c>
      <c r="Z8" s="6"/>
      <c r="AA8" s="6"/>
      <c r="AB8" s="6">
        <v>21</v>
      </c>
      <c r="AC8" s="6">
        <v>30</v>
      </c>
      <c r="AD8" s="6">
        <v>92</v>
      </c>
      <c r="AE8" s="6">
        <v>242</v>
      </c>
      <c r="AF8" s="6"/>
      <c r="AG8" s="10">
        <v>0</v>
      </c>
      <c r="AH8" s="10">
        <v>5.4545455E-2</v>
      </c>
      <c r="AI8" s="10">
        <v>7.7922078000000006E-2</v>
      </c>
      <c r="AJ8" s="10">
        <v>0.23896103899999999</v>
      </c>
      <c r="AK8" s="10">
        <v>0.62857142899999996</v>
      </c>
      <c r="AL8" s="7">
        <f t="shared" si="0"/>
        <v>1.0000000010000001</v>
      </c>
      <c r="AM8" s="10"/>
      <c r="AN8" s="10"/>
      <c r="AO8" s="10"/>
      <c r="AP8" s="10"/>
      <c r="AQ8" s="10"/>
      <c r="AR8" s="10"/>
      <c r="AU8" s="6" t="s">
        <v>49</v>
      </c>
      <c r="AV8" s="6" t="s">
        <v>77</v>
      </c>
      <c r="AW8" s="10">
        <v>0.142725983</v>
      </c>
      <c r="AY8" s="10">
        <v>3.8537436000000001E-2</v>
      </c>
      <c r="BB8" s="6" t="s">
        <v>49</v>
      </c>
      <c r="BC8" s="6"/>
      <c r="BD8" s="6" t="s">
        <v>77</v>
      </c>
      <c r="BG8" t="s">
        <v>126</v>
      </c>
      <c r="BH8" s="18">
        <v>4644000</v>
      </c>
    </row>
    <row r="9" spans="1:60" x14ac:dyDescent="0.2">
      <c r="A9" s="6" t="s">
        <v>51</v>
      </c>
      <c r="B9" s="6" t="s">
        <v>79</v>
      </c>
      <c r="C9" s="10">
        <v>4.5402597399999998</v>
      </c>
      <c r="D9" s="10">
        <v>0.84249084200000002</v>
      </c>
      <c r="E9" s="10">
        <v>31.11948052</v>
      </c>
      <c r="F9" s="10">
        <v>0.14589767100000001</v>
      </c>
      <c r="Q9" s="6" t="s">
        <v>50</v>
      </c>
      <c r="R9" s="6" t="s">
        <v>78</v>
      </c>
      <c r="S9" s="10">
        <v>0.14497955100000001</v>
      </c>
      <c r="T9" s="5"/>
      <c r="U9" s="10">
        <v>3.9145922E-2</v>
      </c>
      <c r="W9" s="6" t="s">
        <v>50</v>
      </c>
      <c r="X9" s="6" t="s">
        <v>78</v>
      </c>
      <c r="Y9" s="10">
        <v>0.14497955100000001</v>
      </c>
      <c r="Z9" s="6"/>
      <c r="AA9" s="6"/>
      <c r="AB9" s="6">
        <v>19</v>
      </c>
      <c r="AC9" s="6">
        <v>18</v>
      </c>
      <c r="AD9" s="6">
        <v>95</v>
      </c>
      <c r="AE9" s="6">
        <v>253</v>
      </c>
      <c r="AF9" s="6"/>
      <c r="AG9" s="10">
        <v>0</v>
      </c>
      <c r="AH9" s="10">
        <v>4.9350649000000003E-2</v>
      </c>
      <c r="AI9" s="10">
        <v>4.6753246999999998E-2</v>
      </c>
      <c r="AJ9" s="10">
        <v>0.24675324700000001</v>
      </c>
      <c r="AK9" s="10">
        <v>0.65714285699999997</v>
      </c>
      <c r="AL9" s="7">
        <f t="shared" si="0"/>
        <v>1</v>
      </c>
      <c r="AM9" s="10"/>
      <c r="AN9" s="10"/>
      <c r="AO9" s="10"/>
      <c r="AP9" s="10"/>
      <c r="AQ9" s="10"/>
      <c r="AR9" s="10"/>
      <c r="AU9" s="6" t="s">
        <v>50</v>
      </c>
      <c r="AV9" s="6" t="s">
        <v>78</v>
      </c>
      <c r="AW9" s="10">
        <v>0.14497955100000001</v>
      </c>
      <c r="AY9" s="10">
        <v>3.9145922E-2</v>
      </c>
      <c r="BB9" s="6" t="s">
        <v>50</v>
      </c>
      <c r="BC9" s="6"/>
      <c r="BD9" s="6" t="s">
        <v>78</v>
      </c>
      <c r="BG9" t="s">
        <v>127</v>
      </c>
      <c r="BH9" s="18">
        <v>2716000</v>
      </c>
    </row>
    <row r="10" spans="1:60" x14ac:dyDescent="0.2">
      <c r="A10" s="6" t="s">
        <v>103</v>
      </c>
      <c r="B10" s="6" t="s">
        <v>107</v>
      </c>
      <c r="C10" s="10"/>
      <c r="D10" s="10"/>
      <c r="E10" s="10" t="s">
        <v>42</v>
      </c>
      <c r="F10" s="10">
        <f>SUM(F3:F9)</f>
        <v>1</v>
      </c>
      <c r="G10" s="10">
        <v>0.95875937314943604</v>
      </c>
      <c r="Q10" s="6" t="s">
        <v>51</v>
      </c>
      <c r="R10" s="6" t="s">
        <v>79</v>
      </c>
      <c r="S10" s="10">
        <v>0.14589767100000001</v>
      </c>
      <c r="T10" s="5"/>
      <c r="U10" s="10">
        <v>3.9393823000000001E-2</v>
      </c>
      <c r="W10" s="6" t="s">
        <v>51</v>
      </c>
      <c r="X10" s="6" t="s">
        <v>79</v>
      </c>
      <c r="Y10" s="10">
        <v>0.14589767100000001</v>
      </c>
      <c r="Z10" s="6"/>
      <c r="AA10" s="6"/>
      <c r="AB10" s="6">
        <v>20</v>
      </c>
      <c r="AC10" s="6">
        <v>7</v>
      </c>
      <c r="AD10" s="6">
        <v>103</v>
      </c>
      <c r="AE10" s="6">
        <v>255</v>
      </c>
      <c r="AF10" s="6"/>
      <c r="AG10" s="10">
        <v>0</v>
      </c>
      <c r="AH10" s="10">
        <v>5.1948052000000002E-2</v>
      </c>
      <c r="AI10" s="10">
        <v>1.8181817999999999E-2</v>
      </c>
      <c r="AJ10" s="10">
        <v>0.26753246800000002</v>
      </c>
      <c r="AK10" s="10">
        <v>0.66233766199999999</v>
      </c>
      <c r="AL10" s="7">
        <f t="shared" si="0"/>
        <v>1</v>
      </c>
      <c r="AM10" s="10"/>
      <c r="AN10" s="10"/>
      <c r="AO10" s="10"/>
      <c r="AP10" s="10"/>
      <c r="AQ10" s="10"/>
      <c r="AR10" s="10"/>
      <c r="AU10" s="6" t="s">
        <v>51</v>
      </c>
      <c r="AV10" s="6" t="s">
        <v>79</v>
      </c>
      <c r="AW10" s="10">
        <v>0.14589767100000001</v>
      </c>
      <c r="AY10" s="10">
        <v>3.9393823000000001E-2</v>
      </c>
      <c r="BB10" s="6" t="s">
        <v>51</v>
      </c>
      <c r="BC10" s="6"/>
      <c r="BD10" s="6" t="s">
        <v>79</v>
      </c>
    </row>
    <row r="11" spans="1:60" x14ac:dyDescent="0.2">
      <c r="A11" s="6"/>
      <c r="B11" s="6"/>
      <c r="C11" s="10"/>
      <c r="D11" s="10"/>
      <c r="E11" s="10"/>
      <c r="F11" s="10"/>
      <c r="G11" s="10"/>
      <c r="Y11" s="10"/>
      <c r="Z11" s="6"/>
      <c r="AA11" s="6"/>
      <c r="AB11" s="6"/>
      <c r="AC11" s="6"/>
      <c r="AD11" s="6"/>
      <c r="AE11" s="6"/>
      <c r="AF11" s="6"/>
      <c r="AG11" s="10"/>
      <c r="AH11" s="10"/>
      <c r="AI11" s="10"/>
      <c r="AJ11" s="10"/>
      <c r="AK11" s="10"/>
      <c r="AL11" s="7"/>
      <c r="AM11" s="10"/>
      <c r="AN11" s="10"/>
      <c r="AO11" s="10"/>
      <c r="AP11" s="10"/>
      <c r="AQ11" s="10"/>
      <c r="AR11" s="10"/>
      <c r="AW11" s="10"/>
      <c r="AY11" s="10"/>
      <c r="BG11" t="s">
        <v>118</v>
      </c>
      <c r="BH11" s="18">
        <f>SUM(BH4:BH9)</f>
        <v>59618000</v>
      </c>
    </row>
    <row r="12" spans="1:60" x14ac:dyDescent="0.2">
      <c r="A12" s="6" t="s">
        <v>52</v>
      </c>
      <c r="B12" s="6" t="s">
        <v>80</v>
      </c>
      <c r="C12" s="10">
        <v>4.3454545449999999</v>
      </c>
      <c r="D12" s="10">
        <v>0.70512820499999995</v>
      </c>
      <c r="E12" s="10"/>
      <c r="F12" s="10">
        <v>0.14393874200000001</v>
      </c>
      <c r="G12" s="10"/>
      <c r="Q12" s="6" t="s">
        <v>104</v>
      </c>
      <c r="R12" s="6" t="s">
        <v>108</v>
      </c>
      <c r="S12" s="10">
        <f>SUM(S13:S19)</f>
        <v>0.99999999899999992</v>
      </c>
      <c r="T12" s="10">
        <v>0.26172045399999999</v>
      </c>
      <c r="U12" s="10"/>
      <c r="W12" s="6" t="s">
        <v>104</v>
      </c>
      <c r="X12" s="6" t="s">
        <v>108</v>
      </c>
      <c r="Y12" s="10">
        <f>SUM(Y13:Y19)</f>
        <v>0.99999999899999992</v>
      </c>
      <c r="Z12" s="6"/>
      <c r="AA12" s="6"/>
      <c r="AB12" s="6"/>
      <c r="AC12" s="6"/>
      <c r="AD12" s="6"/>
      <c r="AE12" s="6"/>
      <c r="AF12" s="6"/>
      <c r="AG12" s="10"/>
      <c r="AH12" s="10"/>
      <c r="AI12" s="10"/>
      <c r="AJ12" s="10"/>
      <c r="AK12" s="10"/>
      <c r="AL12" s="7"/>
      <c r="AM12" s="10"/>
      <c r="AN12" s="10"/>
      <c r="AO12" s="10"/>
      <c r="AP12" s="10"/>
      <c r="AQ12" s="10"/>
      <c r="AR12" s="10"/>
      <c r="AU12" s="6" t="s">
        <v>104</v>
      </c>
      <c r="AV12" s="6" t="s">
        <v>108</v>
      </c>
      <c r="AW12" s="10">
        <f>SUM(AW13:AW19)</f>
        <v>0.99999999899999992</v>
      </c>
      <c r="AX12" s="10">
        <v>0.26172045399999999</v>
      </c>
      <c r="AY12" s="10"/>
      <c r="BB12" s="6" t="s">
        <v>104</v>
      </c>
      <c r="BC12" s="22" t="s">
        <v>108</v>
      </c>
      <c r="BD12" s="22"/>
      <c r="BG12" t="s">
        <v>128</v>
      </c>
      <c r="BH12" s="18">
        <f>BH4+BH5+BH6</f>
        <v>50773000</v>
      </c>
    </row>
    <row r="13" spans="1:60" x14ac:dyDescent="0.2">
      <c r="A13" s="6" t="s">
        <v>53</v>
      </c>
      <c r="B13" s="6" t="s">
        <v>81</v>
      </c>
      <c r="C13" s="10">
        <v>4.3428571429999998</v>
      </c>
      <c r="D13" s="10">
        <v>0.70329670300000002</v>
      </c>
      <c r="E13" s="10"/>
      <c r="F13" s="10">
        <v>0.143852706</v>
      </c>
      <c r="G13" s="10"/>
      <c r="Q13" s="6" t="s">
        <v>52</v>
      </c>
      <c r="R13" s="6" t="s">
        <v>80</v>
      </c>
      <c r="S13" s="10">
        <v>0.14393874200000001</v>
      </c>
      <c r="T13" s="5"/>
      <c r="U13" s="10">
        <v>3.7671713000000003E-2</v>
      </c>
      <c r="W13" s="6" t="s">
        <v>52</v>
      </c>
      <c r="X13" s="6" t="s">
        <v>80</v>
      </c>
      <c r="Y13" s="10">
        <v>0.14393874200000001</v>
      </c>
      <c r="Z13" s="6"/>
      <c r="AA13" s="6"/>
      <c r="AB13" s="6"/>
      <c r="AC13" s="6">
        <v>63</v>
      </c>
      <c r="AD13" s="6">
        <v>126</v>
      </c>
      <c r="AE13" s="6">
        <v>196</v>
      </c>
      <c r="AF13" s="6"/>
      <c r="AG13" s="10">
        <v>0</v>
      </c>
      <c r="AH13" s="10">
        <v>0</v>
      </c>
      <c r="AI13" s="10">
        <v>0.16363636400000001</v>
      </c>
      <c r="AJ13" s="10">
        <v>0.32727272699999999</v>
      </c>
      <c r="AK13" s="10">
        <v>0.50909090899999998</v>
      </c>
      <c r="AL13" s="7">
        <f t="shared" si="0"/>
        <v>1</v>
      </c>
      <c r="AM13" s="10">
        <v>1.079141E-3</v>
      </c>
      <c r="AN13" s="10">
        <v>4.7287119000000002E-2</v>
      </c>
      <c r="AO13" s="10">
        <v>0.13298062199999999</v>
      </c>
      <c r="AP13" s="10">
        <v>0.27184456299999998</v>
      </c>
      <c r="AQ13" s="10">
        <v>0.546808556</v>
      </c>
      <c r="AR13" s="10"/>
      <c r="AU13" s="6" t="s">
        <v>52</v>
      </c>
      <c r="AV13" s="6" t="s">
        <v>80</v>
      </c>
      <c r="AW13" s="10">
        <v>0.14393874200000001</v>
      </c>
      <c r="AY13" s="10">
        <v>3.7671713000000003E-2</v>
      </c>
      <c r="BB13" s="6" t="s">
        <v>52</v>
      </c>
      <c r="BC13" s="6"/>
      <c r="BD13" s="6" t="s">
        <v>80</v>
      </c>
      <c r="BH13" s="19">
        <f>BH12/BH11</f>
        <v>0.8516387668153913</v>
      </c>
    </row>
    <row r="14" spans="1:60" x14ac:dyDescent="0.2">
      <c r="A14" s="6" t="s">
        <v>54</v>
      </c>
      <c r="B14" s="6" t="s">
        <v>82</v>
      </c>
      <c r="C14" s="10">
        <v>4.1090909089999998</v>
      </c>
      <c r="D14" s="10">
        <v>0.53846153799999996</v>
      </c>
      <c r="E14" s="10"/>
      <c r="F14" s="10">
        <v>0.136109438</v>
      </c>
      <c r="G14" s="10"/>
      <c r="Q14" s="6" t="s">
        <v>53</v>
      </c>
      <c r="R14" s="6" t="s">
        <v>81</v>
      </c>
      <c r="S14" s="10">
        <v>0.143852706</v>
      </c>
      <c r="T14" s="5"/>
      <c r="U14" s="10">
        <v>3.7649196000000003E-2</v>
      </c>
      <c r="W14" s="6" t="s">
        <v>53</v>
      </c>
      <c r="X14" s="6" t="s">
        <v>81</v>
      </c>
      <c r="Y14" s="10">
        <v>0.143852706</v>
      </c>
      <c r="Z14" s="6"/>
      <c r="AA14" s="6"/>
      <c r="AB14" s="6"/>
      <c r="AC14" s="6">
        <v>32</v>
      </c>
      <c r="AD14" s="6">
        <v>189</v>
      </c>
      <c r="AE14" s="6">
        <v>164</v>
      </c>
      <c r="AF14" s="6"/>
      <c r="AG14" s="10">
        <v>0</v>
      </c>
      <c r="AH14" s="10">
        <v>0</v>
      </c>
      <c r="AI14" s="10">
        <v>8.3116883000000003E-2</v>
      </c>
      <c r="AJ14" s="10">
        <v>0.49090909100000002</v>
      </c>
      <c r="AK14" s="10">
        <v>0.42597402600000001</v>
      </c>
      <c r="AL14" s="7">
        <f t="shared" si="0"/>
        <v>1</v>
      </c>
      <c r="AM14" s="10"/>
      <c r="AN14" s="10"/>
      <c r="AO14" s="10"/>
      <c r="AP14" s="10"/>
      <c r="AQ14" s="10"/>
      <c r="AR14" s="10">
        <v>4.3160162729999998</v>
      </c>
      <c r="AU14" s="6" t="s">
        <v>53</v>
      </c>
      <c r="AV14" s="6" t="s">
        <v>81</v>
      </c>
      <c r="AW14" s="10">
        <v>0.143852706</v>
      </c>
      <c r="AY14" s="10">
        <v>3.7649196000000003E-2</v>
      </c>
      <c r="BB14" s="6" t="s">
        <v>53</v>
      </c>
      <c r="BC14" s="6"/>
      <c r="BD14" s="6" t="s">
        <v>81</v>
      </c>
    </row>
    <row r="15" spans="1:60" x14ac:dyDescent="0.2">
      <c r="A15" s="6" t="s">
        <v>55</v>
      </c>
      <c r="B15" s="6" t="s">
        <v>83</v>
      </c>
      <c r="C15" s="10">
        <v>4.3246753250000003</v>
      </c>
      <c r="D15" s="10">
        <v>0.69047619000000005</v>
      </c>
      <c r="E15" s="10"/>
      <c r="F15" s="10">
        <v>0.143250452</v>
      </c>
      <c r="G15" s="10"/>
      <c r="Q15" s="6" t="s">
        <v>54</v>
      </c>
      <c r="R15" s="6" t="s">
        <v>82</v>
      </c>
      <c r="S15" s="10">
        <v>0.136109438</v>
      </c>
      <c r="T15" s="5"/>
      <c r="U15" s="10">
        <v>3.5622623999999999E-2</v>
      </c>
      <c r="W15" s="6" t="s">
        <v>54</v>
      </c>
      <c r="X15" s="6" t="s">
        <v>82</v>
      </c>
      <c r="Y15" s="10">
        <v>0.136109438</v>
      </c>
      <c r="Z15" s="6"/>
      <c r="AA15" s="6">
        <v>2</v>
      </c>
      <c r="AB15" s="6">
        <v>39</v>
      </c>
      <c r="AC15" s="6">
        <v>44</v>
      </c>
      <c r="AD15" s="6">
        <v>130</v>
      </c>
      <c r="AE15" s="6">
        <v>170</v>
      </c>
      <c r="AF15" s="6"/>
      <c r="AG15" s="10">
        <v>5.1948050000000003E-3</v>
      </c>
      <c r="AH15" s="10">
        <v>0.101298701</v>
      </c>
      <c r="AI15" s="10">
        <v>0.114285714</v>
      </c>
      <c r="AJ15" s="10">
        <v>0.33766233800000001</v>
      </c>
      <c r="AK15" s="10">
        <v>0.441558442</v>
      </c>
      <c r="AL15" s="7">
        <f t="shared" si="0"/>
        <v>1</v>
      </c>
      <c r="AM15" s="10"/>
      <c r="AN15" s="10"/>
      <c r="AO15" s="10"/>
      <c r="AP15" s="10"/>
      <c r="AQ15" s="10"/>
      <c r="AR15" s="10"/>
      <c r="AU15" s="6" t="s">
        <v>54</v>
      </c>
      <c r="AV15" s="6" t="s">
        <v>82</v>
      </c>
      <c r="AW15" s="10">
        <v>0.136109438</v>
      </c>
      <c r="AY15" s="10">
        <v>3.5622623999999999E-2</v>
      </c>
      <c r="BB15" s="6" t="s">
        <v>54</v>
      </c>
      <c r="BC15" s="6"/>
      <c r="BD15" s="6" t="s">
        <v>82</v>
      </c>
      <c r="BG15" t="s">
        <v>122</v>
      </c>
      <c r="BH15" s="18">
        <v>2149000</v>
      </c>
    </row>
    <row r="16" spans="1:60" x14ac:dyDescent="0.2">
      <c r="A16" s="6" t="s">
        <v>56</v>
      </c>
      <c r="B16" s="6" t="s">
        <v>84</v>
      </c>
      <c r="C16" s="10">
        <v>4.5246753249999996</v>
      </c>
      <c r="D16" s="10">
        <v>0.83150183200000005</v>
      </c>
      <c r="E16" s="10"/>
      <c r="F16" s="10">
        <v>0.14987524699999999</v>
      </c>
      <c r="G16" s="10"/>
      <c r="Q16" s="6" t="s">
        <v>55</v>
      </c>
      <c r="R16" s="6" t="s">
        <v>83</v>
      </c>
      <c r="S16" s="10">
        <v>0.143250452</v>
      </c>
      <c r="T16" s="5"/>
      <c r="U16" s="10">
        <v>3.7491573E-2</v>
      </c>
      <c r="W16" s="6" t="s">
        <v>55</v>
      </c>
      <c r="X16" s="6" t="s">
        <v>83</v>
      </c>
      <c r="Y16" s="10">
        <v>0.143250452</v>
      </c>
      <c r="Z16" s="6"/>
      <c r="AA16" s="6">
        <v>1</v>
      </c>
      <c r="AB16" s="6">
        <v>28</v>
      </c>
      <c r="AC16" s="6">
        <v>49</v>
      </c>
      <c r="AD16" s="6">
        <v>74</v>
      </c>
      <c r="AE16" s="6">
        <v>233</v>
      </c>
      <c r="AF16" s="6"/>
      <c r="AG16" s="10">
        <v>2.5974029999999999E-3</v>
      </c>
      <c r="AH16" s="10">
        <v>7.2727272999999995E-2</v>
      </c>
      <c r="AI16" s="10">
        <v>0.127272727</v>
      </c>
      <c r="AJ16" s="10">
        <v>0.19220779199999999</v>
      </c>
      <c r="AK16" s="10">
        <v>0.605194805</v>
      </c>
      <c r="AL16" s="7">
        <f t="shared" si="0"/>
        <v>1</v>
      </c>
      <c r="AM16" s="10"/>
      <c r="AN16" s="10"/>
      <c r="AO16" s="10"/>
      <c r="AP16" s="10"/>
      <c r="AQ16" s="10"/>
      <c r="AR16" s="10"/>
      <c r="AU16" s="6" t="s">
        <v>55</v>
      </c>
      <c r="AV16" s="6" t="s">
        <v>83</v>
      </c>
      <c r="AW16" s="10">
        <v>0.143250452</v>
      </c>
      <c r="AY16" s="10">
        <v>3.7491573E-2</v>
      </c>
      <c r="BB16" s="6" t="s">
        <v>55</v>
      </c>
      <c r="BC16" s="6"/>
      <c r="BD16" s="6" t="s">
        <v>83</v>
      </c>
      <c r="BG16" t="s">
        <v>123</v>
      </c>
      <c r="BH16" s="18">
        <v>17820</v>
      </c>
    </row>
    <row r="17" spans="1:60" x14ac:dyDescent="0.2">
      <c r="A17" s="6" t="s">
        <v>57</v>
      </c>
      <c r="B17" s="6" t="s">
        <v>85</v>
      </c>
      <c r="C17" s="10">
        <v>4.3220779220000001</v>
      </c>
      <c r="D17" s="10">
        <v>0.68864468899999998</v>
      </c>
      <c r="E17" s="10"/>
      <c r="F17" s="10">
        <v>0.14316441499999999</v>
      </c>
      <c r="G17" s="10"/>
      <c r="Q17" s="6" t="s">
        <v>56</v>
      </c>
      <c r="R17" s="6" t="s">
        <v>84</v>
      </c>
      <c r="S17" s="10">
        <v>0.14987524699999999</v>
      </c>
      <c r="T17" s="5"/>
      <c r="U17" s="10">
        <v>3.9225417999999998E-2</v>
      </c>
      <c r="W17" s="6" t="s">
        <v>56</v>
      </c>
      <c r="X17" s="6" t="s">
        <v>84</v>
      </c>
      <c r="Y17" s="10">
        <v>0.14987524699999999</v>
      </c>
      <c r="Z17" s="6"/>
      <c r="AA17" s="6"/>
      <c r="AB17" s="6">
        <v>12</v>
      </c>
      <c r="AC17" s="6">
        <v>46</v>
      </c>
      <c r="AD17" s="6">
        <v>55</v>
      </c>
      <c r="AE17" s="6">
        <v>272</v>
      </c>
      <c r="AF17" s="6"/>
      <c r="AG17" s="10">
        <v>0</v>
      </c>
      <c r="AH17" s="10">
        <v>3.1168831000000001E-2</v>
      </c>
      <c r="AI17" s="10">
        <v>0.11948051899999999</v>
      </c>
      <c r="AJ17" s="10">
        <v>0.14285714299999999</v>
      </c>
      <c r="AK17" s="10">
        <v>0.70649350600000005</v>
      </c>
      <c r="AL17" s="7">
        <f t="shared" si="0"/>
        <v>0.99999999900000003</v>
      </c>
      <c r="AM17" s="10"/>
      <c r="AN17" s="10"/>
      <c r="AO17" s="10"/>
      <c r="AP17" s="10"/>
      <c r="AQ17" s="10"/>
      <c r="AR17" s="10"/>
      <c r="AU17" s="6" t="s">
        <v>56</v>
      </c>
      <c r="AV17" s="6" t="s">
        <v>84</v>
      </c>
      <c r="AW17" s="10">
        <v>0.14987524699999999</v>
      </c>
      <c r="AY17" s="10">
        <v>3.9225417999999998E-2</v>
      </c>
      <c r="BB17" s="6" t="s">
        <v>56</v>
      </c>
      <c r="BC17" s="6"/>
      <c r="BD17" s="6" t="s">
        <v>84</v>
      </c>
      <c r="BG17" t="s">
        <v>124</v>
      </c>
      <c r="BH17" s="18">
        <v>98648</v>
      </c>
    </row>
    <row r="18" spans="1:60" x14ac:dyDescent="0.2">
      <c r="A18" s="6" t="s">
        <v>58</v>
      </c>
      <c r="B18" s="6" t="s">
        <v>86</v>
      </c>
      <c r="C18" s="10">
        <v>4.2207792209999999</v>
      </c>
      <c r="D18" s="10">
        <v>0.61721611700000001</v>
      </c>
      <c r="E18" s="10">
        <v>30.189610389999999</v>
      </c>
      <c r="F18" s="10">
        <v>0.13980899899999999</v>
      </c>
      <c r="G18" s="10"/>
      <c r="Q18" s="6" t="s">
        <v>57</v>
      </c>
      <c r="R18" s="6" t="s">
        <v>85</v>
      </c>
      <c r="S18" s="10">
        <v>0.14316441499999999</v>
      </c>
      <c r="T18" s="5"/>
      <c r="U18" s="10">
        <v>3.7469056000000001E-2</v>
      </c>
      <c r="W18" s="6" t="s">
        <v>57</v>
      </c>
      <c r="X18" s="6" t="s">
        <v>85</v>
      </c>
      <c r="Y18" s="10">
        <v>0.14316441499999999</v>
      </c>
      <c r="Z18" s="6"/>
      <c r="AA18" s="6"/>
      <c r="AB18" s="6">
        <v>29</v>
      </c>
      <c r="AC18" s="6">
        <v>44</v>
      </c>
      <c r="AD18" s="6">
        <v>86</v>
      </c>
      <c r="AE18" s="6">
        <v>226</v>
      </c>
      <c r="AF18" s="6"/>
      <c r="AG18" s="10">
        <v>0</v>
      </c>
      <c r="AH18" s="10">
        <v>7.5324674999999994E-2</v>
      </c>
      <c r="AI18" s="10">
        <v>0.114285714</v>
      </c>
      <c r="AJ18" s="10">
        <v>0.223376623</v>
      </c>
      <c r="AK18" s="10">
        <v>0.58701298700000004</v>
      </c>
      <c r="AL18" s="7">
        <f t="shared" si="0"/>
        <v>0.99999999900000003</v>
      </c>
      <c r="AM18" s="10"/>
      <c r="AN18" s="10"/>
      <c r="AO18" s="10"/>
      <c r="AP18" s="10"/>
      <c r="AQ18" s="10"/>
      <c r="AR18" s="10"/>
      <c r="AU18" s="6" t="s">
        <v>57</v>
      </c>
      <c r="AV18" s="6" t="s">
        <v>85</v>
      </c>
      <c r="AW18" s="10">
        <v>0.14316441499999999</v>
      </c>
      <c r="AY18" s="10">
        <v>3.7469056000000001E-2</v>
      </c>
      <c r="BB18" s="6" t="s">
        <v>57</v>
      </c>
      <c r="BC18" s="6"/>
      <c r="BD18" s="6" t="s">
        <v>85</v>
      </c>
      <c r="BG18" t="s">
        <v>125</v>
      </c>
      <c r="BH18">
        <v>790</v>
      </c>
    </row>
    <row r="19" spans="1:60" x14ac:dyDescent="0.2">
      <c r="A19" s="6" t="s">
        <v>104</v>
      </c>
      <c r="B19" s="6" t="s">
        <v>108</v>
      </c>
      <c r="C19" s="10"/>
      <c r="D19" s="10"/>
      <c r="E19" s="10" t="s">
        <v>42</v>
      </c>
      <c r="F19" s="10">
        <f>SUM(F12:F18)</f>
        <v>0.99999999899999992</v>
      </c>
      <c r="G19" s="10">
        <v>0.87767192154915596</v>
      </c>
      <c r="Q19" s="6" t="s">
        <v>58</v>
      </c>
      <c r="R19" s="6" t="s">
        <v>86</v>
      </c>
      <c r="S19" s="10">
        <v>0.13980899899999999</v>
      </c>
      <c r="T19" s="5"/>
      <c r="U19" s="10">
        <v>3.6590875000000002E-2</v>
      </c>
      <c r="W19" s="6" t="s">
        <v>58</v>
      </c>
      <c r="X19" s="6" t="s">
        <v>86</v>
      </c>
      <c r="Y19" s="10">
        <v>0.13980899899999999</v>
      </c>
      <c r="Z19" s="6"/>
      <c r="AA19" s="6"/>
      <c r="AB19" s="6">
        <v>21</v>
      </c>
      <c r="AC19" s="6">
        <v>81</v>
      </c>
      <c r="AD19" s="6">
        <v>75</v>
      </c>
      <c r="AE19" s="6">
        <v>208</v>
      </c>
      <c r="AF19" s="6"/>
      <c r="AG19" s="10">
        <v>0</v>
      </c>
      <c r="AH19" s="10">
        <v>5.4545455E-2</v>
      </c>
      <c r="AI19" s="10">
        <v>0.21038961</v>
      </c>
      <c r="AJ19" s="10">
        <v>0.19480519499999999</v>
      </c>
      <c r="AK19" s="10">
        <v>0.54025973999999999</v>
      </c>
      <c r="AL19" s="7">
        <f t="shared" si="0"/>
        <v>1</v>
      </c>
      <c r="AM19" s="10"/>
      <c r="AN19" s="10"/>
      <c r="AO19" s="10"/>
      <c r="AP19" s="10"/>
      <c r="AQ19" s="10"/>
      <c r="AR19" s="10"/>
      <c r="AU19" s="6" t="s">
        <v>58</v>
      </c>
      <c r="AV19" s="6" t="s">
        <v>86</v>
      </c>
      <c r="AW19" s="10">
        <v>0.13980899899999999</v>
      </c>
      <c r="AY19" s="10">
        <v>3.6590875000000002E-2</v>
      </c>
      <c r="BB19" s="6" t="s">
        <v>58</v>
      </c>
      <c r="BC19" s="6"/>
      <c r="BD19" s="6" t="s">
        <v>86</v>
      </c>
      <c r="BG19" t="s">
        <v>126</v>
      </c>
      <c r="BH19" s="18">
        <v>309500</v>
      </c>
    </row>
    <row r="20" spans="1:60" x14ac:dyDescent="0.2">
      <c r="A20" s="6"/>
      <c r="B20" s="6"/>
      <c r="C20" s="10"/>
      <c r="D20" s="10"/>
      <c r="E20" s="10"/>
      <c r="F20" s="10"/>
      <c r="G20" s="10"/>
      <c r="Y20" s="10"/>
      <c r="Z20" s="6"/>
      <c r="AA20" s="6"/>
      <c r="AB20" s="6"/>
      <c r="AC20" s="6"/>
      <c r="AD20" s="6"/>
      <c r="AE20" s="6"/>
      <c r="AF20" s="6"/>
      <c r="AG20" s="10"/>
      <c r="AH20" s="10"/>
      <c r="AI20" s="10"/>
      <c r="AJ20" s="10"/>
      <c r="AK20" s="10"/>
      <c r="AL20" s="7"/>
      <c r="AM20" s="10"/>
      <c r="AN20" s="10"/>
      <c r="AO20" s="10"/>
      <c r="AP20" s="10"/>
      <c r="AQ20" s="10"/>
      <c r="AR20" s="10"/>
      <c r="AW20" s="10"/>
      <c r="AY20" s="10"/>
      <c r="BG20" t="s">
        <v>127</v>
      </c>
      <c r="BH20" s="18">
        <v>11490</v>
      </c>
    </row>
    <row r="21" spans="1:60" x14ac:dyDescent="0.2">
      <c r="A21" s="6" t="s">
        <v>59</v>
      </c>
      <c r="B21" s="6" t="s">
        <v>87</v>
      </c>
      <c r="C21" s="10">
        <v>3.618181818</v>
      </c>
      <c r="D21" s="10">
        <v>0.192307692</v>
      </c>
      <c r="E21" s="10"/>
      <c r="F21" s="10">
        <v>0.14323907499999999</v>
      </c>
      <c r="G21" s="10"/>
      <c r="Q21" s="6" t="s">
        <v>105</v>
      </c>
      <c r="R21" s="6" t="s">
        <v>110</v>
      </c>
      <c r="S21" s="10">
        <f>SUM(S22:S28)</f>
        <v>1</v>
      </c>
      <c r="T21" s="10">
        <v>0.219099026</v>
      </c>
      <c r="U21" s="10"/>
      <c r="W21" s="6" t="s">
        <v>105</v>
      </c>
      <c r="X21" s="6" t="s">
        <v>110</v>
      </c>
      <c r="Y21" s="10">
        <f>SUM(Y22:Y28)</f>
        <v>1</v>
      </c>
      <c r="Z21" s="6"/>
      <c r="AA21" s="6"/>
      <c r="AB21" s="6"/>
      <c r="AC21" s="6"/>
      <c r="AD21" s="6"/>
      <c r="AE21" s="6"/>
      <c r="AF21" s="6"/>
      <c r="AG21" s="10"/>
      <c r="AH21" s="10"/>
      <c r="AI21" s="10"/>
      <c r="AJ21" s="10"/>
      <c r="AK21" s="10"/>
      <c r="AL21" s="7"/>
      <c r="AM21" s="10"/>
      <c r="AN21" s="10"/>
      <c r="AO21" s="10"/>
      <c r="AP21" s="10"/>
      <c r="AQ21" s="10"/>
      <c r="AR21" s="10"/>
      <c r="AU21" s="6" t="s">
        <v>105</v>
      </c>
      <c r="AV21" s="6" t="s">
        <v>110</v>
      </c>
      <c r="AW21" s="10">
        <f>SUM(AW22:AW28)</f>
        <v>1</v>
      </c>
      <c r="AX21" s="10">
        <v>0.219099026</v>
      </c>
      <c r="AY21" s="10"/>
      <c r="BB21" s="6" t="s">
        <v>105</v>
      </c>
      <c r="BC21" s="22" t="s">
        <v>110</v>
      </c>
      <c r="BD21" s="22"/>
    </row>
    <row r="22" spans="1:60" x14ac:dyDescent="0.2">
      <c r="A22" s="6" t="s">
        <v>60</v>
      </c>
      <c r="B22" s="6" t="s">
        <v>88</v>
      </c>
      <c r="C22" s="10">
        <v>3.7948051949999999</v>
      </c>
      <c r="D22" s="10">
        <v>0.31684981699999998</v>
      </c>
      <c r="E22" s="10"/>
      <c r="F22" s="10">
        <v>0.15023136200000001</v>
      </c>
      <c r="G22" s="10"/>
      <c r="Q22" s="6" t="s">
        <v>59</v>
      </c>
      <c r="R22" s="6" t="s">
        <v>87</v>
      </c>
      <c r="S22" s="10">
        <v>0.14323907499999999</v>
      </c>
      <c r="T22" s="5"/>
      <c r="U22" s="10">
        <v>3.1383542E-2</v>
      </c>
      <c r="W22" s="6" t="s">
        <v>59</v>
      </c>
      <c r="X22" s="6" t="s">
        <v>87</v>
      </c>
      <c r="Y22" s="10">
        <v>0.14323907499999999</v>
      </c>
      <c r="Z22" s="6"/>
      <c r="AA22" s="6">
        <v>2</v>
      </c>
      <c r="AB22" s="6">
        <v>79</v>
      </c>
      <c r="AC22" s="6">
        <v>92</v>
      </c>
      <c r="AD22" s="6">
        <v>103</v>
      </c>
      <c r="AE22" s="6">
        <v>109</v>
      </c>
      <c r="AF22" s="6"/>
      <c r="AG22" s="10">
        <v>5.1948050000000003E-3</v>
      </c>
      <c r="AH22" s="10">
        <v>0.20519480500000001</v>
      </c>
      <c r="AI22" s="10">
        <v>0.23896103899999999</v>
      </c>
      <c r="AJ22" s="10">
        <v>0.26753246800000002</v>
      </c>
      <c r="AK22" s="10">
        <v>0.28311688299999999</v>
      </c>
      <c r="AL22" s="7">
        <f t="shared" si="0"/>
        <v>1</v>
      </c>
      <c r="AM22" s="10">
        <v>9.3298170000000007E-3</v>
      </c>
      <c r="AN22" s="10">
        <v>0.16857770499999999</v>
      </c>
      <c r="AO22" s="10">
        <v>0.26324468299999998</v>
      </c>
      <c r="AP22" s="10">
        <v>0.317309385</v>
      </c>
      <c r="AQ22" s="10">
        <v>0.24153841000000001</v>
      </c>
      <c r="AR22" s="10"/>
      <c r="AU22" s="6" t="s">
        <v>59</v>
      </c>
      <c r="AV22" s="6" t="s">
        <v>87</v>
      </c>
      <c r="AW22" s="10">
        <v>0.14323907499999999</v>
      </c>
      <c r="AY22" s="10">
        <v>3.1383542E-2</v>
      </c>
      <c r="BB22" s="6" t="s">
        <v>59</v>
      </c>
      <c r="BC22" s="6"/>
      <c r="BD22" s="6" t="s">
        <v>87</v>
      </c>
      <c r="BG22" t="s">
        <v>118</v>
      </c>
      <c r="BH22" s="18">
        <f>SUM(BH15:BH20)</f>
        <v>2587248</v>
      </c>
    </row>
    <row r="23" spans="1:60" x14ac:dyDescent="0.2">
      <c r="A23" s="6" t="s">
        <v>61</v>
      </c>
      <c r="B23" s="6" t="s">
        <v>89</v>
      </c>
      <c r="C23" s="10">
        <v>3.3454545449999999</v>
      </c>
      <c r="D23" s="10">
        <v>0</v>
      </c>
      <c r="E23" s="10"/>
      <c r="F23" s="10">
        <v>0.132442159</v>
      </c>
      <c r="G23" s="10"/>
      <c r="Q23" s="6" t="s">
        <v>60</v>
      </c>
      <c r="R23" s="6" t="s">
        <v>88</v>
      </c>
      <c r="S23" s="10">
        <v>0.15023136200000001</v>
      </c>
      <c r="T23" s="5"/>
      <c r="U23" s="10">
        <v>3.2915544999999997E-2</v>
      </c>
      <c r="W23" s="6" t="s">
        <v>60</v>
      </c>
      <c r="X23" s="6" t="s">
        <v>88</v>
      </c>
      <c r="Y23" s="10">
        <v>0.15023136200000001</v>
      </c>
      <c r="Z23" s="6"/>
      <c r="AA23" s="6"/>
      <c r="AB23" s="6"/>
      <c r="AC23" s="6">
        <v>186</v>
      </c>
      <c r="AD23" s="6">
        <v>92</v>
      </c>
      <c r="AE23" s="6">
        <v>107</v>
      </c>
      <c r="AF23" s="6"/>
      <c r="AG23" s="10">
        <v>0</v>
      </c>
      <c r="AH23" s="10">
        <v>0</v>
      </c>
      <c r="AI23" s="10">
        <v>0.483116883</v>
      </c>
      <c r="AJ23" s="10">
        <v>0.23896103899999999</v>
      </c>
      <c r="AK23" s="10">
        <v>0.27792207800000002</v>
      </c>
      <c r="AL23" s="7">
        <f t="shared" si="0"/>
        <v>1</v>
      </c>
      <c r="AM23" s="10"/>
      <c r="AN23" s="10"/>
      <c r="AO23" s="10"/>
      <c r="AP23" s="10"/>
      <c r="AQ23" s="10"/>
      <c r="AR23" s="10">
        <v>3.613148867</v>
      </c>
      <c r="AU23" s="6" t="s">
        <v>60</v>
      </c>
      <c r="AV23" s="6" t="s">
        <v>88</v>
      </c>
      <c r="AW23" s="10">
        <v>0.15023136200000001</v>
      </c>
      <c r="AY23" s="10">
        <v>3.2915544999999997E-2</v>
      </c>
      <c r="BB23" s="6" t="s">
        <v>60</v>
      </c>
      <c r="BC23" s="6"/>
      <c r="BD23" s="6" t="s">
        <v>88</v>
      </c>
      <c r="BG23" t="s">
        <v>128</v>
      </c>
      <c r="BH23" s="18">
        <f>SUM(BH15:BH17)</f>
        <v>2265468</v>
      </c>
    </row>
    <row r="24" spans="1:60" x14ac:dyDescent="0.2">
      <c r="A24" s="6" t="s">
        <v>62</v>
      </c>
      <c r="B24" s="6" t="s">
        <v>90</v>
      </c>
      <c r="C24" s="10">
        <v>3.6389610389999998</v>
      </c>
      <c r="D24" s="10">
        <v>0.20695970699999999</v>
      </c>
      <c r="E24" s="10"/>
      <c r="F24" s="10">
        <v>0.14406169699999999</v>
      </c>
      <c r="G24" s="10"/>
      <c r="Q24" s="6" t="s">
        <v>61</v>
      </c>
      <c r="R24" s="6" t="s">
        <v>89</v>
      </c>
      <c r="S24" s="10">
        <v>0.132442159</v>
      </c>
      <c r="T24" s="5"/>
      <c r="U24" s="10">
        <v>2.9017947999999998E-2</v>
      </c>
      <c r="W24" s="6" t="s">
        <v>61</v>
      </c>
      <c r="X24" s="6" t="s">
        <v>89</v>
      </c>
      <c r="Y24" s="10">
        <v>0.132442159</v>
      </c>
      <c r="Z24" s="6"/>
      <c r="AA24" s="6">
        <v>11</v>
      </c>
      <c r="AB24" s="6">
        <v>100</v>
      </c>
      <c r="AC24" s="6">
        <v>105</v>
      </c>
      <c r="AD24" s="6">
        <v>83</v>
      </c>
      <c r="AE24" s="6">
        <v>86</v>
      </c>
      <c r="AF24" s="6"/>
      <c r="AG24" s="10">
        <v>2.8571428999999999E-2</v>
      </c>
      <c r="AH24" s="10">
        <v>0.25974026</v>
      </c>
      <c r="AI24" s="10">
        <v>0.27272727299999999</v>
      </c>
      <c r="AJ24" s="10">
        <v>0.215584416</v>
      </c>
      <c r="AK24" s="10">
        <v>0.223376623</v>
      </c>
      <c r="AL24" s="7">
        <f t="shared" si="0"/>
        <v>1.0000000010000001</v>
      </c>
      <c r="AM24" s="10"/>
      <c r="AN24" s="10"/>
      <c r="AO24" s="10"/>
      <c r="AP24" s="10"/>
      <c r="AQ24" s="10"/>
      <c r="AR24" s="10"/>
      <c r="AU24" s="6" t="s">
        <v>61</v>
      </c>
      <c r="AV24" s="6" t="s">
        <v>89</v>
      </c>
      <c r="AW24" s="10">
        <v>0.132442159</v>
      </c>
      <c r="AY24" s="10">
        <v>2.9017947999999998E-2</v>
      </c>
      <c r="BB24" s="6" t="s">
        <v>61</v>
      </c>
      <c r="BC24" s="6"/>
      <c r="BD24" s="6" t="s">
        <v>89</v>
      </c>
      <c r="BH24" s="19">
        <f>BH23/BH22</f>
        <v>0.87562846700432273</v>
      </c>
    </row>
    <row r="25" spans="1:60" x14ac:dyDescent="0.2">
      <c r="A25" s="6" t="s">
        <v>63</v>
      </c>
      <c r="B25" s="6" t="s">
        <v>91</v>
      </c>
      <c r="C25" s="10">
        <v>3.6545454550000001</v>
      </c>
      <c r="D25" s="10">
        <v>0.21794871800000001</v>
      </c>
      <c r="E25" s="10"/>
      <c r="F25" s="10">
        <v>0.14467866300000001</v>
      </c>
      <c r="G25" s="10"/>
      <c r="Q25" s="6" t="s">
        <v>62</v>
      </c>
      <c r="R25" s="6" t="s">
        <v>90</v>
      </c>
      <c r="S25" s="10">
        <v>0.14406169699999999</v>
      </c>
      <c r="T25" s="5"/>
      <c r="U25" s="10">
        <v>3.1563777000000001E-2</v>
      </c>
      <c r="W25" s="6" t="s">
        <v>62</v>
      </c>
      <c r="X25" s="6" t="s">
        <v>90</v>
      </c>
      <c r="Y25" s="10">
        <v>0.14406169699999999</v>
      </c>
      <c r="Z25" s="6"/>
      <c r="AA25" s="6">
        <v>2</v>
      </c>
      <c r="AB25" s="6">
        <v>78</v>
      </c>
      <c r="AC25" s="6">
        <v>89</v>
      </c>
      <c r="AD25" s="6">
        <v>104</v>
      </c>
      <c r="AE25" s="6">
        <v>112</v>
      </c>
      <c r="AF25" s="6"/>
      <c r="AG25" s="10">
        <v>5.1948050000000003E-3</v>
      </c>
      <c r="AH25" s="10">
        <v>0.20259740300000001</v>
      </c>
      <c r="AI25" s="10">
        <v>0.23116883099999999</v>
      </c>
      <c r="AJ25" s="10">
        <v>0.27012986999999999</v>
      </c>
      <c r="AK25" s="10">
        <v>0.29090909100000001</v>
      </c>
      <c r="AL25" s="7">
        <f t="shared" si="0"/>
        <v>1</v>
      </c>
      <c r="AM25" s="10"/>
      <c r="AN25" s="10"/>
      <c r="AO25" s="10"/>
      <c r="AP25" s="10"/>
      <c r="AQ25" s="10"/>
      <c r="AR25" s="10"/>
      <c r="AU25" s="6" t="s">
        <v>62</v>
      </c>
      <c r="AV25" s="6" t="s">
        <v>90</v>
      </c>
      <c r="AW25" s="10">
        <v>0.14406169699999999</v>
      </c>
      <c r="AY25" s="10">
        <v>3.1563777000000001E-2</v>
      </c>
      <c r="BB25" s="6" t="s">
        <v>62</v>
      </c>
      <c r="BC25" s="6"/>
      <c r="BD25" s="6" t="s">
        <v>90</v>
      </c>
    </row>
    <row r="26" spans="1:60" x14ac:dyDescent="0.2">
      <c r="A26" s="6" t="s">
        <v>64</v>
      </c>
      <c r="B26" s="6" t="s">
        <v>92</v>
      </c>
      <c r="C26" s="10">
        <v>3.672727273</v>
      </c>
      <c r="D26" s="10">
        <v>0.23076923099999999</v>
      </c>
      <c r="E26" s="10"/>
      <c r="F26" s="10">
        <v>0.14539845800000001</v>
      </c>
      <c r="G26" s="10"/>
      <c r="Q26" s="6" t="s">
        <v>63</v>
      </c>
      <c r="R26" s="6" t="s">
        <v>91</v>
      </c>
      <c r="S26" s="10">
        <v>0.14467866300000001</v>
      </c>
      <c r="T26" s="5"/>
      <c r="U26" s="10">
        <v>3.1698954000000001E-2</v>
      </c>
      <c r="W26" s="6" t="s">
        <v>63</v>
      </c>
      <c r="X26" s="6" t="s">
        <v>91</v>
      </c>
      <c r="Y26" s="10">
        <v>0.14467866300000001</v>
      </c>
      <c r="Z26" s="6"/>
      <c r="AA26" s="6">
        <v>1</v>
      </c>
      <c r="AB26" s="6">
        <v>78</v>
      </c>
      <c r="AC26" s="6">
        <v>83</v>
      </c>
      <c r="AD26" s="6">
        <v>114</v>
      </c>
      <c r="AE26" s="6">
        <v>109</v>
      </c>
      <c r="AF26" s="6"/>
      <c r="AG26" s="10">
        <v>2.5974029999999999E-3</v>
      </c>
      <c r="AH26" s="10">
        <v>0.20259740300000001</v>
      </c>
      <c r="AI26" s="10">
        <v>0.215584416</v>
      </c>
      <c r="AJ26" s="10">
        <v>0.29610389599999998</v>
      </c>
      <c r="AK26" s="10">
        <v>0.28311688299999999</v>
      </c>
      <c r="AL26" s="7">
        <f t="shared" si="0"/>
        <v>1.0000000009999999</v>
      </c>
      <c r="AM26" s="10"/>
      <c r="AN26" s="10"/>
      <c r="AO26" s="10"/>
      <c r="AP26" s="10"/>
      <c r="AQ26" s="10"/>
      <c r="AR26" s="10"/>
      <c r="AU26" s="6" t="s">
        <v>63</v>
      </c>
      <c r="AV26" s="6" t="s">
        <v>91</v>
      </c>
      <c r="AW26" s="10">
        <v>0.14467866300000001</v>
      </c>
      <c r="AY26" s="10">
        <v>3.1698954000000001E-2</v>
      </c>
      <c r="BB26" s="6" t="s">
        <v>63</v>
      </c>
      <c r="BC26" s="6"/>
      <c r="BD26" s="6" t="s">
        <v>91</v>
      </c>
    </row>
    <row r="27" spans="1:60" x14ac:dyDescent="0.2">
      <c r="A27" s="6" t="s">
        <v>65</v>
      </c>
      <c r="B27" s="6" t="s">
        <v>93</v>
      </c>
      <c r="C27" s="10">
        <v>3.5350649349999999</v>
      </c>
      <c r="D27" s="10">
        <v>0.13369963400000001</v>
      </c>
      <c r="E27" s="10">
        <v>25.259740260000001</v>
      </c>
      <c r="F27" s="10">
        <v>0.13994858600000001</v>
      </c>
      <c r="G27" s="10"/>
      <c r="Q27" s="6" t="s">
        <v>64</v>
      </c>
      <c r="R27" s="6" t="s">
        <v>92</v>
      </c>
      <c r="S27" s="10">
        <v>0.14539845800000001</v>
      </c>
      <c r="T27" s="5"/>
      <c r="U27" s="10">
        <v>3.1856660000000002E-2</v>
      </c>
      <c r="W27" s="6" t="s">
        <v>64</v>
      </c>
      <c r="X27" s="6" t="s">
        <v>92</v>
      </c>
      <c r="Y27" s="10">
        <v>0.14539845800000001</v>
      </c>
      <c r="Z27" s="6"/>
      <c r="AA27" s="6">
        <v>3</v>
      </c>
      <c r="AB27" s="6">
        <v>60</v>
      </c>
      <c r="AC27" s="6">
        <v>66</v>
      </c>
      <c r="AD27" s="6">
        <v>187</v>
      </c>
      <c r="AE27" s="6">
        <v>69</v>
      </c>
      <c r="AF27" s="6"/>
      <c r="AG27" s="10">
        <v>7.7922080000000001E-3</v>
      </c>
      <c r="AH27" s="10">
        <v>0.15584415600000001</v>
      </c>
      <c r="AI27" s="10">
        <v>0.171428571</v>
      </c>
      <c r="AJ27" s="10">
        <v>0.485714286</v>
      </c>
      <c r="AK27" s="10">
        <v>0.179220779</v>
      </c>
      <c r="AL27" s="7">
        <f t="shared" si="0"/>
        <v>1</v>
      </c>
      <c r="AM27" s="10"/>
      <c r="AN27" s="10"/>
      <c r="AO27" s="10"/>
      <c r="AP27" s="10"/>
      <c r="AQ27" s="10"/>
      <c r="AR27" s="10"/>
      <c r="AU27" s="6" t="s">
        <v>64</v>
      </c>
      <c r="AV27" s="6" t="s">
        <v>92</v>
      </c>
      <c r="AW27" s="10">
        <v>0.14539845800000001</v>
      </c>
      <c r="AY27" s="10">
        <v>3.1856660000000002E-2</v>
      </c>
      <c r="BB27" s="6" t="s">
        <v>64</v>
      </c>
      <c r="BC27" s="6"/>
      <c r="BD27" s="6" t="s">
        <v>92</v>
      </c>
    </row>
    <row r="28" spans="1:60" x14ac:dyDescent="0.2">
      <c r="A28" s="6" t="s">
        <v>105</v>
      </c>
      <c r="B28" s="6" t="s">
        <v>110</v>
      </c>
      <c r="C28" s="10"/>
      <c r="D28" s="10"/>
      <c r="E28" s="10" t="s">
        <v>42</v>
      </c>
      <c r="F28" s="10">
        <f>SUM(F21:F27)</f>
        <v>1</v>
      </c>
      <c r="G28" s="10">
        <v>0.85734751299520995</v>
      </c>
      <c r="Q28" s="6" t="s">
        <v>65</v>
      </c>
      <c r="R28" s="6" t="s">
        <v>93</v>
      </c>
      <c r="S28" s="10">
        <v>0.13994858600000001</v>
      </c>
      <c r="T28" s="5"/>
      <c r="U28" s="10">
        <v>3.0662598999999999E-2</v>
      </c>
      <c r="W28" s="6" t="s">
        <v>65</v>
      </c>
      <c r="X28" s="6" t="s">
        <v>93</v>
      </c>
      <c r="Y28" s="10">
        <v>0.13994858600000001</v>
      </c>
      <c r="Z28" s="6"/>
      <c r="AA28" s="6">
        <v>7</v>
      </c>
      <c r="AB28" s="6">
        <v>65</v>
      </c>
      <c r="AC28" s="6">
        <v>85</v>
      </c>
      <c r="AD28" s="6">
        <v>171</v>
      </c>
      <c r="AE28" s="6">
        <v>57</v>
      </c>
      <c r="AF28" s="6"/>
      <c r="AG28" s="10">
        <v>1.8181817999999999E-2</v>
      </c>
      <c r="AH28" s="10">
        <v>0.168831169</v>
      </c>
      <c r="AI28" s="10">
        <v>0.220779221</v>
      </c>
      <c r="AJ28" s="10">
        <v>0.44415584400000002</v>
      </c>
      <c r="AK28" s="10">
        <v>0.14805194799999999</v>
      </c>
      <c r="AL28" s="7">
        <f t="shared" si="0"/>
        <v>1</v>
      </c>
      <c r="AM28" s="10"/>
      <c r="AN28" s="10"/>
      <c r="AO28" s="10"/>
      <c r="AP28" s="10"/>
      <c r="AQ28" s="10"/>
      <c r="AR28" s="10"/>
      <c r="AU28" s="6" t="s">
        <v>65</v>
      </c>
      <c r="AV28" s="6" t="s">
        <v>93</v>
      </c>
      <c r="AW28" s="10">
        <v>0.13994858600000001</v>
      </c>
      <c r="AY28" s="10">
        <v>3.0662598999999999E-2</v>
      </c>
      <c r="BB28" s="6" t="s">
        <v>65</v>
      </c>
      <c r="BC28" s="6"/>
      <c r="BD28" s="6" t="s">
        <v>93</v>
      </c>
    </row>
    <row r="29" spans="1:60" x14ac:dyDescent="0.2">
      <c r="A29" s="6"/>
      <c r="B29" s="6"/>
      <c r="C29" s="10"/>
      <c r="D29" s="10"/>
      <c r="E29" s="10"/>
      <c r="F29" s="10"/>
      <c r="G29" s="10"/>
      <c r="Y29" s="10"/>
      <c r="Z29" s="6"/>
      <c r="AA29" s="6"/>
      <c r="AB29" s="6"/>
      <c r="AC29" s="6"/>
      <c r="AD29" s="6"/>
      <c r="AE29" s="6"/>
      <c r="AF29" s="6"/>
      <c r="AG29" s="10"/>
      <c r="AH29" s="10"/>
      <c r="AI29" s="10"/>
      <c r="AJ29" s="10"/>
      <c r="AK29" s="10"/>
      <c r="AL29" s="7"/>
      <c r="AM29" s="10"/>
      <c r="AN29" s="10"/>
      <c r="AO29" s="10"/>
      <c r="AP29" s="10"/>
      <c r="AQ29" s="10"/>
      <c r="AR29" s="10"/>
      <c r="AW29" s="10"/>
      <c r="AY29" s="10"/>
    </row>
    <row r="30" spans="1:60" x14ac:dyDescent="0.2">
      <c r="A30" s="6" t="s">
        <v>66</v>
      </c>
      <c r="B30" s="6" t="s">
        <v>94</v>
      </c>
      <c r="C30" s="10">
        <v>4.1792207790000004</v>
      </c>
      <c r="D30" s="10">
        <v>0.58791208800000005</v>
      </c>
      <c r="E30" s="10"/>
      <c r="F30" s="10">
        <v>0.14557133799999999</v>
      </c>
      <c r="G30" s="10"/>
      <c r="Q30" s="6" t="s">
        <v>106</v>
      </c>
      <c r="R30" s="6" t="s">
        <v>109</v>
      </c>
      <c r="S30" s="10">
        <f>SUM(S31:S37)</f>
        <v>1</v>
      </c>
      <c r="T30" s="10">
        <v>0.24917056700000001</v>
      </c>
      <c r="U30" s="6"/>
      <c r="W30" s="6" t="s">
        <v>106</v>
      </c>
      <c r="X30" s="6" t="s">
        <v>109</v>
      </c>
      <c r="Y30" s="10">
        <f>SUM(Y31:Y37)</f>
        <v>1</v>
      </c>
      <c r="Z30" s="6"/>
      <c r="AA30" s="6"/>
      <c r="AB30" s="6"/>
      <c r="AC30" s="6"/>
      <c r="AD30" s="6"/>
      <c r="AE30" s="6"/>
      <c r="AF30" s="6"/>
      <c r="AG30" s="10"/>
      <c r="AH30" s="10"/>
      <c r="AI30" s="10"/>
      <c r="AJ30" s="10"/>
      <c r="AK30" s="10"/>
      <c r="AL30" s="7"/>
      <c r="AM30" s="10"/>
      <c r="AN30" s="10"/>
      <c r="AO30" s="10"/>
      <c r="AP30" s="10"/>
      <c r="AQ30" s="10"/>
      <c r="AR30" s="10"/>
      <c r="AU30" s="6" t="s">
        <v>106</v>
      </c>
      <c r="AV30" s="6" t="s">
        <v>109</v>
      </c>
      <c r="AW30" s="10">
        <f>SUM(AW31:AW37)</f>
        <v>1</v>
      </c>
      <c r="AX30" s="10">
        <v>0.24917056700000001</v>
      </c>
      <c r="AY30" s="10"/>
      <c r="BB30" s="6" t="s">
        <v>106</v>
      </c>
      <c r="BC30" s="22" t="s">
        <v>109</v>
      </c>
      <c r="BD30" s="22"/>
    </row>
    <row r="31" spans="1:60" x14ac:dyDescent="0.2">
      <c r="A31" s="6" t="s">
        <v>67</v>
      </c>
      <c r="B31" s="6" t="s">
        <v>95</v>
      </c>
      <c r="C31" s="10">
        <v>4.2363636360000001</v>
      </c>
      <c r="D31" s="10">
        <v>0.62820512799999995</v>
      </c>
      <c r="E31" s="10"/>
      <c r="F31" s="10">
        <v>0.14756174799999999</v>
      </c>
      <c r="G31" s="10"/>
      <c r="Q31" s="6" t="s">
        <v>66</v>
      </c>
      <c r="R31" s="6" t="s">
        <v>94</v>
      </c>
      <c r="S31" s="10">
        <v>0.14557133799999999</v>
      </c>
      <c r="T31" s="5"/>
      <c r="U31" s="10">
        <v>3.6272092999999998E-2</v>
      </c>
      <c r="W31" s="6" t="s">
        <v>66</v>
      </c>
      <c r="X31" s="6" t="s">
        <v>94</v>
      </c>
      <c r="Y31" s="10">
        <v>0.14557133799999999</v>
      </c>
      <c r="Z31" s="6"/>
      <c r="AA31" s="6"/>
      <c r="AB31" s="6">
        <v>52</v>
      </c>
      <c r="AC31" s="6">
        <v>55</v>
      </c>
      <c r="AD31" s="6">
        <v>50</v>
      </c>
      <c r="AE31" s="6">
        <v>228</v>
      </c>
      <c r="AF31" s="6"/>
      <c r="AG31" s="10">
        <v>0</v>
      </c>
      <c r="AH31" s="10">
        <v>0.135064935</v>
      </c>
      <c r="AI31" s="10">
        <v>0.14285714299999999</v>
      </c>
      <c r="AJ31" s="10">
        <v>0.12987013</v>
      </c>
      <c r="AK31" s="10">
        <v>0.59220779199999996</v>
      </c>
      <c r="AL31" s="7">
        <f t="shared" si="0"/>
        <v>1</v>
      </c>
      <c r="AM31" s="10">
        <v>5.9155359999999999E-3</v>
      </c>
      <c r="AN31" s="10">
        <v>9.1126462000000005E-2</v>
      </c>
      <c r="AO31" s="10">
        <v>0.148603717</v>
      </c>
      <c r="AP31" s="10">
        <v>0.29669420400000002</v>
      </c>
      <c r="AQ31" s="10">
        <v>0.45766008200000002</v>
      </c>
      <c r="AR31" s="10"/>
      <c r="AU31" s="6" t="s">
        <v>66</v>
      </c>
      <c r="AV31" s="6" t="s">
        <v>94</v>
      </c>
      <c r="AW31" s="10">
        <v>0.14557133799999999</v>
      </c>
      <c r="AX31" s="10"/>
      <c r="AY31" s="10">
        <v>3.6272092999999998E-2</v>
      </c>
      <c r="BB31" s="6" t="s">
        <v>66</v>
      </c>
      <c r="BC31" s="6"/>
      <c r="BD31" s="6" t="s">
        <v>94</v>
      </c>
    </row>
    <row r="32" spans="1:60" x14ac:dyDescent="0.2">
      <c r="A32" s="6" t="s">
        <v>68</v>
      </c>
      <c r="B32" s="6" t="s">
        <v>96</v>
      </c>
      <c r="C32" s="10">
        <v>4.2155844159999996</v>
      </c>
      <c r="D32" s="10">
        <v>0.61355311400000001</v>
      </c>
      <c r="E32" s="10"/>
      <c r="F32" s="10">
        <v>0.14683796299999999</v>
      </c>
      <c r="G32" s="10"/>
      <c r="Q32" s="6" t="s">
        <v>67</v>
      </c>
      <c r="R32" s="6" t="s">
        <v>95</v>
      </c>
      <c r="S32" s="10">
        <v>0.14756174799999999</v>
      </c>
      <c r="T32" s="5"/>
      <c r="U32" s="10">
        <v>3.6768044E-2</v>
      </c>
      <c r="W32" s="6" t="s">
        <v>67</v>
      </c>
      <c r="X32" s="6" t="s">
        <v>95</v>
      </c>
      <c r="Y32" s="10">
        <v>0.14756174799999999</v>
      </c>
      <c r="Z32" s="6"/>
      <c r="AA32" s="6">
        <v>1</v>
      </c>
      <c r="AB32" s="6">
        <v>25</v>
      </c>
      <c r="AC32" s="6">
        <v>59</v>
      </c>
      <c r="AD32" s="6">
        <v>97</v>
      </c>
      <c r="AE32" s="6">
        <v>203</v>
      </c>
      <c r="AF32" s="6"/>
      <c r="AG32" s="10">
        <v>2.5974029999999999E-3</v>
      </c>
      <c r="AH32" s="10">
        <v>6.4935065E-2</v>
      </c>
      <c r="AI32" s="10">
        <v>0.15324675300000001</v>
      </c>
      <c r="AJ32" s="10">
        <v>0.25194805199999998</v>
      </c>
      <c r="AK32" s="10">
        <v>0.52727272700000005</v>
      </c>
      <c r="AL32" s="7">
        <f t="shared" si="0"/>
        <v>1</v>
      </c>
      <c r="AM32" s="10"/>
      <c r="AN32" s="10"/>
      <c r="AO32" s="10"/>
      <c r="AP32" s="10"/>
      <c r="AQ32" s="10"/>
      <c r="AR32" s="10">
        <v>4.1090568349999996</v>
      </c>
      <c r="AU32" s="6" t="s">
        <v>67</v>
      </c>
      <c r="AV32" s="6" t="s">
        <v>95</v>
      </c>
      <c r="AW32" s="10">
        <v>0.14756174799999999</v>
      </c>
      <c r="AY32" s="10">
        <v>3.6768044E-2</v>
      </c>
      <c r="BB32" s="6" t="s">
        <v>67</v>
      </c>
      <c r="BC32" s="6"/>
      <c r="BD32" s="6" t="s">
        <v>95</v>
      </c>
    </row>
    <row r="33" spans="1:56" x14ac:dyDescent="0.2">
      <c r="A33" s="6" t="s">
        <v>69</v>
      </c>
      <c r="B33" s="6" t="s">
        <v>97</v>
      </c>
      <c r="C33" s="10">
        <v>4.2311688309999997</v>
      </c>
      <c r="D33" s="10">
        <v>0.62454212499999995</v>
      </c>
      <c r="E33" s="10"/>
      <c r="F33" s="10">
        <v>0.14738080200000001</v>
      </c>
      <c r="G33" s="10"/>
      <c r="Q33" s="6" t="s">
        <v>68</v>
      </c>
      <c r="R33" s="6" t="s">
        <v>96</v>
      </c>
      <c r="S33" s="10">
        <v>0.14683796299999999</v>
      </c>
      <c r="T33" s="5"/>
      <c r="U33" s="10">
        <v>3.6587698000000002E-2</v>
      </c>
      <c r="W33" s="6" t="s">
        <v>68</v>
      </c>
      <c r="X33" s="6" t="s">
        <v>96</v>
      </c>
      <c r="Y33" s="10">
        <v>0.14683796299999999</v>
      </c>
      <c r="Z33" s="6"/>
      <c r="AA33" s="6"/>
      <c r="AB33" s="6">
        <v>24</v>
      </c>
      <c r="AC33" s="6">
        <v>41</v>
      </c>
      <c r="AD33" s="6">
        <v>148</v>
      </c>
      <c r="AE33" s="6">
        <v>172</v>
      </c>
      <c r="AF33" s="6"/>
      <c r="AG33" s="10">
        <v>0</v>
      </c>
      <c r="AH33" s="10">
        <v>6.2337662000000002E-2</v>
      </c>
      <c r="AI33" s="10">
        <v>0.106493506</v>
      </c>
      <c r="AJ33" s="10">
        <v>0.38441558399999998</v>
      </c>
      <c r="AK33" s="10">
        <v>0.44675324700000002</v>
      </c>
      <c r="AL33" s="7">
        <f t="shared" si="0"/>
        <v>0.99999999899999992</v>
      </c>
      <c r="AM33" s="10"/>
      <c r="AN33" s="10"/>
      <c r="AO33" s="10"/>
      <c r="AP33" s="10"/>
      <c r="AQ33" s="10"/>
      <c r="AR33" s="10"/>
      <c r="AU33" s="6" t="s">
        <v>68</v>
      </c>
      <c r="AV33" s="6" t="s">
        <v>96</v>
      </c>
      <c r="AW33" s="10">
        <v>0.14683796299999999</v>
      </c>
      <c r="AY33" s="10">
        <v>3.6587698000000002E-2</v>
      </c>
      <c r="BB33" s="6" t="s">
        <v>68</v>
      </c>
      <c r="BC33" s="6"/>
      <c r="BD33" s="6" t="s">
        <v>96</v>
      </c>
    </row>
    <row r="34" spans="1:56" x14ac:dyDescent="0.2">
      <c r="A34" s="6" t="s">
        <v>70</v>
      </c>
      <c r="B34" s="6" t="s">
        <v>98</v>
      </c>
      <c r="C34" s="10">
        <v>3.7090909089999999</v>
      </c>
      <c r="D34" s="10">
        <v>0.256410256</v>
      </c>
      <c r="E34" s="10"/>
      <c r="F34" s="10">
        <v>0.129195693</v>
      </c>
      <c r="G34" s="10"/>
      <c r="Q34" s="6" t="s">
        <v>69</v>
      </c>
      <c r="R34" s="6" t="s">
        <v>97</v>
      </c>
      <c r="S34" s="10">
        <v>0.14738080200000001</v>
      </c>
      <c r="T34" s="5"/>
      <c r="U34" s="10">
        <v>3.6722958E-2</v>
      </c>
      <c r="W34" s="6" t="s">
        <v>69</v>
      </c>
      <c r="X34" s="6" t="s">
        <v>97</v>
      </c>
      <c r="Y34" s="10">
        <v>0.14738080200000001</v>
      </c>
      <c r="Z34" s="6"/>
      <c r="AA34" s="6">
        <v>1</v>
      </c>
      <c r="AB34" s="6">
        <v>16</v>
      </c>
      <c r="AC34" s="6">
        <v>44</v>
      </c>
      <c r="AD34" s="6">
        <v>156</v>
      </c>
      <c r="AE34" s="6">
        <v>168</v>
      </c>
      <c r="AF34" s="6"/>
      <c r="AG34" s="10">
        <v>2.5974029999999999E-3</v>
      </c>
      <c r="AH34" s="10">
        <v>4.1558442000000001E-2</v>
      </c>
      <c r="AI34" s="10">
        <v>0.114285714</v>
      </c>
      <c r="AJ34" s="10">
        <v>0.40519480499999999</v>
      </c>
      <c r="AK34" s="10">
        <v>0.436363636</v>
      </c>
      <c r="AL34" s="7">
        <f t="shared" si="0"/>
        <v>1</v>
      </c>
      <c r="AM34" s="10"/>
      <c r="AN34" s="10"/>
      <c r="AO34" s="10"/>
      <c r="AP34" s="10"/>
      <c r="AQ34" s="10"/>
      <c r="AR34" s="10"/>
      <c r="AU34" s="6" t="s">
        <v>69</v>
      </c>
      <c r="AV34" s="6" t="s">
        <v>97</v>
      </c>
      <c r="AW34" s="10">
        <v>0.14738080200000001</v>
      </c>
      <c r="AY34" s="10">
        <v>3.6722958E-2</v>
      </c>
      <c r="BB34" s="6" t="s">
        <v>69</v>
      </c>
      <c r="BC34" s="6"/>
      <c r="BD34" s="6" t="s">
        <v>97</v>
      </c>
    </row>
    <row r="35" spans="1:56" x14ac:dyDescent="0.2">
      <c r="A35" s="6" t="s">
        <v>71</v>
      </c>
      <c r="B35" s="6" t="s">
        <v>99</v>
      </c>
      <c r="C35" s="10">
        <v>4.148051948</v>
      </c>
      <c r="D35" s="10">
        <v>0.56593406599999996</v>
      </c>
      <c r="E35" s="10"/>
      <c r="F35" s="10">
        <v>0.14448565999999999</v>
      </c>
      <c r="G35" s="10"/>
      <c r="Q35" s="6" t="s">
        <v>70</v>
      </c>
      <c r="R35" s="6" t="s">
        <v>98</v>
      </c>
      <c r="S35" s="10">
        <v>0.129195693</v>
      </c>
      <c r="T35" s="5"/>
      <c r="U35" s="10">
        <v>3.2191763999999998E-2</v>
      </c>
      <c r="W35" s="6" t="s">
        <v>70</v>
      </c>
      <c r="X35" s="6" t="s">
        <v>98</v>
      </c>
      <c r="Y35" s="10">
        <v>0.129195693</v>
      </c>
      <c r="Z35" s="6"/>
      <c r="AA35" s="6">
        <v>11</v>
      </c>
      <c r="AB35" s="6">
        <v>38</v>
      </c>
      <c r="AC35" s="6">
        <v>81</v>
      </c>
      <c r="AD35" s="6">
        <v>177</v>
      </c>
      <c r="AE35" s="6">
        <v>78</v>
      </c>
      <c r="AF35" s="6"/>
      <c r="AG35" s="10">
        <v>2.8571428999999999E-2</v>
      </c>
      <c r="AH35" s="10">
        <v>9.8701299000000006E-2</v>
      </c>
      <c r="AI35" s="10">
        <v>0.21038961</v>
      </c>
      <c r="AJ35" s="10">
        <v>0.45974026000000001</v>
      </c>
      <c r="AK35" s="10">
        <v>0.20259740300000001</v>
      </c>
      <c r="AL35" s="7">
        <f t="shared" si="0"/>
        <v>1.0000000010000001</v>
      </c>
      <c r="AM35" s="10"/>
      <c r="AN35" s="10"/>
      <c r="AO35" s="10"/>
      <c r="AP35" s="10"/>
      <c r="AQ35" s="10"/>
      <c r="AR35" s="10"/>
      <c r="AU35" s="6" t="s">
        <v>70</v>
      </c>
      <c r="AV35" s="6" t="s">
        <v>98</v>
      </c>
      <c r="AW35" s="10">
        <v>0.129195693</v>
      </c>
      <c r="AY35" s="10">
        <v>3.2191763999999998E-2</v>
      </c>
      <c r="BB35" s="6" t="s">
        <v>70</v>
      </c>
      <c r="BC35" s="6"/>
      <c r="BD35" s="6" t="s">
        <v>98</v>
      </c>
    </row>
    <row r="36" spans="1:56" x14ac:dyDescent="0.2">
      <c r="A36" s="6" t="s">
        <v>72</v>
      </c>
      <c r="B36" s="6" t="s">
        <v>100</v>
      </c>
      <c r="C36" s="10">
        <v>3.9896103900000002</v>
      </c>
      <c r="D36" s="10">
        <v>0.45421245399999999</v>
      </c>
      <c r="E36" s="10">
        <v>28.70909091</v>
      </c>
      <c r="F36" s="10">
        <v>0.138966796</v>
      </c>
      <c r="G36" s="10">
        <v>0.93388332096484294</v>
      </c>
      <c r="Q36" s="6" t="s">
        <v>71</v>
      </c>
      <c r="R36" s="6" t="s">
        <v>99</v>
      </c>
      <c r="S36" s="10">
        <v>0.14448565999999999</v>
      </c>
      <c r="T36" s="5"/>
      <c r="U36" s="10">
        <v>3.6001574000000001E-2</v>
      </c>
      <c r="W36" s="6" t="s">
        <v>71</v>
      </c>
      <c r="X36" s="6" t="s">
        <v>99</v>
      </c>
      <c r="Y36" s="10">
        <v>0.14448565999999999</v>
      </c>
      <c r="Z36" s="6"/>
      <c r="AA36" s="6">
        <v>1</v>
      </c>
      <c r="AB36" s="6">
        <v>45</v>
      </c>
      <c r="AC36" s="6">
        <v>54</v>
      </c>
      <c r="AD36" s="6">
        <v>81</v>
      </c>
      <c r="AE36" s="6">
        <v>204</v>
      </c>
      <c r="AF36" s="6"/>
      <c r="AG36" s="10">
        <v>2.5974029999999999E-3</v>
      </c>
      <c r="AH36" s="10">
        <v>0.11688311699999999</v>
      </c>
      <c r="AI36" s="10">
        <v>0.14025973999999999</v>
      </c>
      <c r="AJ36" s="10">
        <v>0.21038961</v>
      </c>
      <c r="AK36" s="10">
        <v>0.52987013000000005</v>
      </c>
      <c r="AL36" s="7">
        <f t="shared" si="0"/>
        <v>1</v>
      </c>
      <c r="AM36" s="10"/>
      <c r="AN36" s="10"/>
      <c r="AO36" s="10"/>
      <c r="AP36" s="10"/>
      <c r="AQ36" s="10"/>
      <c r="AR36" s="10"/>
      <c r="AU36" s="6" t="s">
        <v>71</v>
      </c>
      <c r="AV36" s="6" t="s">
        <v>99</v>
      </c>
      <c r="AW36" s="10">
        <v>0.14448565999999999</v>
      </c>
      <c r="AY36" s="10">
        <v>3.6001574000000001E-2</v>
      </c>
      <c r="BB36" s="6" t="s">
        <v>71</v>
      </c>
      <c r="BC36" s="6"/>
      <c r="BD36" s="6" t="s">
        <v>99</v>
      </c>
    </row>
    <row r="37" spans="1:56" x14ac:dyDescent="0.2">
      <c r="A37" s="8" t="s">
        <v>106</v>
      </c>
      <c r="B37" s="8" t="s">
        <v>109</v>
      </c>
      <c r="C37" s="11"/>
      <c r="D37" s="11"/>
      <c r="E37" s="11" t="s">
        <v>42</v>
      </c>
      <c r="F37" s="11">
        <f>SUM(F30:F36)</f>
        <v>1</v>
      </c>
      <c r="G37" s="11"/>
      <c r="Q37" s="6" t="s">
        <v>72</v>
      </c>
      <c r="R37" s="6" t="s">
        <v>100</v>
      </c>
      <c r="S37" s="10">
        <v>0.138966796</v>
      </c>
      <c r="T37" s="5"/>
      <c r="U37" s="10">
        <v>3.4626434999999997E-2</v>
      </c>
      <c r="W37" s="6" t="s">
        <v>72</v>
      </c>
      <c r="X37" s="6" t="s">
        <v>100</v>
      </c>
      <c r="Y37" s="10">
        <v>0.138966796</v>
      </c>
      <c r="Z37" s="6"/>
      <c r="AA37" s="6">
        <v>3</v>
      </c>
      <c r="AB37" s="6">
        <v>47</v>
      </c>
      <c r="AC37" s="6">
        <v>70</v>
      </c>
      <c r="AD37" s="6">
        <v>96</v>
      </c>
      <c r="AE37" s="6">
        <v>169</v>
      </c>
      <c r="AF37" s="6"/>
      <c r="AG37" s="10">
        <v>7.7922080000000001E-3</v>
      </c>
      <c r="AH37" s="10">
        <v>0.12207792200000001</v>
      </c>
      <c r="AI37" s="10">
        <v>0.18181818199999999</v>
      </c>
      <c r="AJ37" s="10">
        <v>0.24935064900000001</v>
      </c>
      <c r="AK37" s="10">
        <v>0.438961039</v>
      </c>
      <c r="AL37" s="7">
        <f t="shared" si="0"/>
        <v>1</v>
      </c>
      <c r="AM37" s="10"/>
      <c r="AN37" s="10"/>
      <c r="AO37" s="10"/>
      <c r="AP37" s="10"/>
      <c r="AQ37" s="10"/>
      <c r="AR37" s="10"/>
      <c r="AU37" s="6" t="s">
        <v>72</v>
      </c>
      <c r="AV37" s="6" t="s">
        <v>100</v>
      </c>
      <c r="AW37" s="10">
        <v>0.138966796</v>
      </c>
      <c r="AY37" s="10">
        <v>3.4626434999999997E-2</v>
      </c>
      <c r="BB37" s="8" t="s">
        <v>72</v>
      </c>
      <c r="BC37" s="8"/>
      <c r="BD37" s="8" t="s">
        <v>100</v>
      </c>
    </row>
    <row r="38" spans="1:56" x14ac:dyDescent="0.2">
      <c r="I38" s="9" t="s">
        <v>44</v>
      </c>
      <c r="J38" s="9" t="s">
        <v>111</v>
      </c>
      <c r="K38" s="9" t="s">
        <v>112</v>
      </c>
      <c r="L38" s="9" t="s">
        <v>113</v>
      </c>
      <c r="N38" t="s">
        <v>15</v>
      </c>
      <c r="O38" t="s">
        <v>16</v>
      </c>
      <c r="Q38" s="8"/>
      <c r="R38" s="8"/>
      <c r="S38" s="8"/>
      <c r="T38" s="8" t="s">
        <v>42</v>
      </c>
      <c r="U38" s="11">
        <f>SUM(U4:U37)</f>
        <v>0.99999999900000025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 t="s">
        <v>42</v>
      </c>
      <c r="AR38" s="11">
        <v>16.490939860000001</v>
      </c>
      <c r="AU38" s="8"/>
      <c r="AV38" s="8"/>
      <c r="AW38" s="8"/>
      <c r="AX38" s="8" t="s">
        <v>42</v>
      </c>
      <c r="AY38" s="11">
        <f>SUM(AY3:AY37)</f>
        <v>0.99999999900000025</v>
      </c>
    </row>
    <row r="39" spans="1:56" x14ac:dyDescent="0.2">
      <c r="I39" s="13" t="s">
        <v>103</v>
      </c>
      <c r="J39" s="13" t="s">
        <v>107</v>
      </c>
      <c r="K39" s="16">
        <v>4.4527178860000003</v>
      </c>
      <c r="L39" s="16">
        <v>0.270009952</v>
      </c>
      <c r="N39" s="1"/>
      <c r="O39" s="1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56" x14ac:dyDescent="0.2">
      <c r="I40" s="6" t="s">
        <v>104</v>
      </c>
      <c r="J40" s="6" t="s">
        <v>108</v>
      </c>
      <c r="K40" s="10">
        <v>4.3160162729999998</v>
      </c>
      <c r="L40" s="10">
        <v>0.26172045399999999</v>
      </c>
      <c r="N40" s="1">
        <v>4.4527178860000003</v>
      </c>
      <c r="O40" s="1">
        <v>0.270009952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56" x14ac:dyDescent="0.2">
      <c r="I41" s="6" t="s">
        <v>105</v>
      </c>
      <c r="J41" s="6" t="s">
        <v>110</v>
      </c>
      <c r="K41" s="10">
        <v>3.613148867</v>
      </c>
      <c r="L41" s="10">
        <v>0.219099026</v>
      </c>
      <c r="N41" s="1"/>
      <c r="O41" s="1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56" x14ac:dyDescent="0.2">
      <c r="I42" s="6" t="s">
        <v>106</v>
      </c>
      <c r="J42" s="6" t="s">
        <v>109</v>
      </c>
      <c r="K42" s="10">
        <v>4.1090568349999996</v>
      </c>
      <c r="L42" s="10">
        <v>0.24917056700000001</v>
      </c>
      <c r="N42" s="1"/>
      <c r="O42" s="1"/>
    </row>
    <row r="43" spans="1:56" x14ac:dyDescent="0.2">
      <c r="I43" s="14"/>
      <c r="J43" s="8" t="s">
        <v>42</v>
      </c>
      <c r="K43" s="11">
        <v>16.490939860000001</v>
      </c>
      <c r="L43" s="11"/>
      <c r="N43" s="1"/>
      <c r="O43" s="1"/>
    </row>
    <row r="44" spans="1:56" x14ac:dyDescent="0.2">
      <c r="N44" s="1"/>
      <c r="O44" s="1"/>
    </row>
    <row r="45" spans="1:56" x14ac:dyDescent="0.2">
      <c r="N45" s="1"/>
      <c r="O45" s="1"/>
    </row>
    <row r="46" spans="1:56" x14ac:dyDescent="0.2">
      <c r="N46" s="2"/>
      <c r="O46" s="2"/>
    </row>
    <row r="47" spans="1:56" x14ac:dyDescent="0.2">
      <c r="N47" s="2">
        <v>4.3160162729999998</v>
      </c>
      <c r="O47" s="2">
        <v>0.26172045399999999</v>
      </c>
    </row>
    <row r="48" spans="1:56" x14ac:dyDescent="0.2">
      <c r="N48" s="2"/>
      <c r="O48" s="2"/>
    </row>
    <row r="49" spans="14:15" x14ac:dyDescent="0.2">
      <c r="N49" s="2"/>
      <c r="O49" s="2"/>
    </row>
    <row r="50" spans="14:15" x14ac:dyDescent="0.2">
      <c r="N50" s="2"/>
      <c r="O50" s="2"/>
    </row>
    <row r="51" spans="14:15" x14ac:dyDescent="0.2">
      <c r="N51" s="2"/>
      <c r="O51" s="2"/>
    </row>
    <row r="52" spans="14:15" x14ac:dyDescent="0.2">
      <c r="N52" s="2"/>
      <c r="O52" s="2"/>
    </row>
    <row r="53" spans="14:15" x14ac:dyDescent="0.2">
      <c r="N53" s="3"/>
      <c r="O53" s="3"/>
    </row>
    <row r="54" spans="14:15" x14ac:dyDescent="0.2">
      <c r="N54" s="3">
        <v>3.613148867</v>
      </c>
      <c r="O54" s="3">
        <v>0.219099026</v>
      </c>
    </row>
    <row r="55" spans="14:15" x14ac:dyDescent="0.2">
      <c r="N55" s="3"/>
      <c r="O55" s="3"/>
    </row>
    <row r="56" spans="14:15" x14ac:dyDescent="0.2">
      <c r="N56" s="3"/>
      <c r="O56" s="3"/>
    </row>
    <row r="57" spans="14:15" x14ac:dyDescent="0.2">
      <c r="N57" s="3"/>
      <c r="O57" s="3"/>
    </row>
    <row r="58" spans="14:15" x14ac:dyDescent="0.2">
      <c r="N58" s="3"/>
      <c r="O58" s="3"/>
    </row>
    <row r="59" spans="14:15" x14ac:dyDescent="0.2">
      <c r="N59" s="3"/>
      <c r="O59" s="3"/>
    </row>
    <row r="60" spans="14:15" x14ac:dyDescent="0.2">
      <c r="N60" s="4"/>
      <c r="O60" s="4"/>
    </row>
    <row r="61" spans="14:15" x14ac:dyDescent="0.2">
      <c r="N61" s="4">
        <v>4.1090568349999996</v>
      </c>
      <c r="O61" s="4">
        <v>0.24917056700000001</v>
      </c>
    </row>
    <row r="62" spans="14:15" x14ac:dyDescent="0.2">
      <c r="N62" s="4"/>
      <c r="O62" s="4"/>
    </row>
    <row r="63" spans="14:15" x14ac:dyDescent="0.2">
      <c r="N63" s="4"/>
      <c r="O63" s="4"/>
    </row>
    <row r="64" spans="14:15" x14ac:dyDescent="0.2">
      <c r="N64" s="4"/>
      <c r="O64" s="4"/>
    </row>
    <row r="65" spans="14:15" x14ac:dyDescent="0.2">
      <c r="N65" s="4"/>
      <c r="O65" s="4"/>
    </row>
    <row r="66" spans="14:15" x14ac:dyDescent="0.2">
      <c r="N66" s="4"/>
      <c r="O66" s="4"/>
    </row>
    <row r="67" spans="14:15" x14ac:dyDescent="0.2">
      <c r="N67">
        <v>16.490939860000001</v>
      </c>
    </row>
  </sheetData>
  <mergeCells count="6">
    <mergeCell ref="BC30:BD30"/>
    <mergeCell ref="AG2:AK2"/>
    <mergeCell ref="AM2:AQ2"/>
    <mergeCell ref="BC3:BD3"/>
    <mergeCell ref="BC12:BD12"/>
    <mergeCell ref="BC21:BD2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Survey_results analysis final 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Aljaber</dc:creator>
  <cp:lastModifiedBy>Khaled Aljaber</cp:lastModifiedBy>
  <dcterms:created xsi:type="dcterms:W3CDTF">2024-08-21T11:25:08Z</dcterms:created>
  <dcterms:modified xsi:type="dcterms:W3CDTF">2024-11-20T10:38:40Z</dcterms:modified>
</cp:coreProperties>
</file>