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0" yWindow="60" windowWidth="16260" windowHeight="7680"/>
  </bookViews>
  <sheets>
    <sheet name="ลงทุน" sheetId="4" r:id="rId1"/>
    <sheet name="ไม่ลงทุน" sheetId="1" r:id="rId2"/>
  </sheets>
  <calcPr calcId="124519"/>
</workbook>
</file>

<file path=xl/calcChain.xml><?xml version="1.0" encoding="utf-8"?>
<calcChain xmlns="http://schemas.openxmlformats.org/spreadsheetml/2006/main">
  <c r="L126" i="4"/>
  <c r="E126"/>
  <c r="K126"/>
  <c r="C126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125"/>
  <c r="L125"/>
  <c r="K125"/>
  <c r="G11"/>
  <c r="F11"/>
  <c r="F34"/>
  <c r="F36" s="1"/>
  <c r="F37" s="1"/>
  <c r="F38" s="1"/>
  <c r="F39" s="1"/>
  <c r="F40" s="1"/>
  <c r="F41" s="1"/>
  <c r="F42" s="1"/>
  <c r="F43" s="1"/>
  <c r="F44" s="1"/>
  <c r="F45" s="1"/>
  <c r="F46" s="1"/>
  <c r="G22"/>
  <c r="G24" s="1"/>
  <c r="G25" s="1"/>
  <c r="G26" s="1"/>
  <c r="G27" s="1"/>
  <c r="G28" s="1"/>
  <c r="G29" s="1"/>
  <c r="G30" s="1"/>
  <c r="G31" s="1"/>
  <c r="G32" s="1"/>
  <c r="G33" s="1"/>
  <c r="G34" s="1"/>
  <c r="F22"/>
  <c r="F24" s="1"/>
  <c r="F25" s="1"/>
  <c r="F26" s="1"/>
  <c r="F27" s="1"/>
  <c r="F28" s="1"/>
  <c r="F29" s="1"/>
  <c r="F30" s="1"/>
  <c r="F31" s="1"/>
  <c r="F32" s="1"/>
  <c r="F33" s="1"/>
  <c r="G12"/>
  <c r="F12"/>
  <c r="E8"/>
  <c r="P123"/>
  <c r="O123"/>
  <c r="K123"/>
  <c r="P122"/>
  <c r="O122"/>
  <c r="K122"/>
  <c r="P121"/>
  <c r="O121"/>
  <c r="K121" s="1"/>
  <c r="P120"/>
  <c r="O120"/>
  <c r="K120"/>
  <c r="P119"/>
  <c r="O119"/>
  <c r="K119"/>
  <c r="P118"/>
  <c r="O118"/>
  <c r="K118" s="1"/>
  <c r="P117"/>
  <c r="O117"/>
  <c r="K117"/>
  <c r="P116"/>
  <c r="O116"/>
  <c r="K116"/>
  <c r="P115"/>
  <c r="O115"/>
  <c r="K115" s="1"/>
  <c r="P114"/>
  <c r="O114"/>
  <c r="K114"/>
  <c r="P113"/>
  <c r="O113"/>
  <c r="K113"/>
  <c r="P112"/>
  <c r="O112"/>
  <c r="K112" s="1"/>
  <c r="P111"/>
  <c r="O111"/>
  <c r="K111"/>
  <c r="P110"/>
  <c r="O110"/>
  <c r="K110"/>
  <c r="P109"/>
  <c r="O109"/>
  <c r="K109" s="1"/>
  <c r="P108"/>
  <c r="O108"/>
  <c r="K108"/>
  <c r="P107"/>
  <c r="O107"/>
  <c r="K107"/>
  <c r="P106"/>
  <c r="O106"/>
  <c r="K106" s="1"/>
  <c r="P105"/>
  <c r="O105"/>
  <c r="K105"/>
  <c r="P104"/>
  <c r="O104"/>
  <c r="K104"/>
  <c r="P103"/>
  <c r="O103"/>
  <c r="K103" s="1"/>
  <c r="P102"/>
  <c r="O102"/>
  <c r="K102"/>
  <c r="P101"/>
  <c r="O101"/>
  <c r="K101"/>
  <c r="P100"/>
  <c r="O100"/>
  <c r="K100" s="1"/>
  <c r="P99"/>
  <c r="O99"/>
  <c r="K99"/>
  <c r="P98"/>
  <c r="O98"/>
  <c r="K98"/>
  <c r="P97"/>
  <c r="O97"/>
  <c r="K97" s="1"/>
  <c r="P96"/>
  <c r="O96"/>
  <c r="K96" s="1"/>
  <c r="P95"/>
  <c r="O95"/>
  <c r="K95"/>
  <c r="P94"/>
  <c r="O94"/>
  <c r="K94" s="1"/>
  <c r="P93"/>
  <c r="O93"/>
  <c r="K93" s="1"/>
  <c r="P92"/>
  <c r="O92"/>
  <c r="K92"/>
  <c r="P91"/>
  <c r="O91"/>
  <c r="K91" s="1"/>
  <c r="P90"/>
  <c r="O90"/>
  <c r="K90" s="1"/>
  <c r="P89"/>
  <c r="O89"/>
  <c r="K89"/>
  <c r="P88"/>
  <c r="O88"/>
  <c r="K88" s="1"/>
  <c r="P87"/>
  <c r="O87"/>
  <c r="K87" s="1"/>
  <c r="P86"/>
  <c r="O86"/>
  <c r="K86"/>
  <c r="P85"/>
  <c r="O85"/>
  <c r="K85" s="1"/>
  <c r="P84"/>
  <c r="O84"/>
  <c r="K84" s="1"/>
  <c r="P83"/>
  <c r="O83"/>
  <c r="K83"/>
  <c r="P82"/>
  <c r="O82"/>
  <c r="P81"/>
  <c r="O81"/>
  <c r="K81" s="1"/>
  <c r="P80"/>
  <c r="O80"/>
  <c r="K80"/>
  <c r="P79"/>
  <c r="O79"/>
  <c r="P78"/>
  <c r="O78"/>
  <c r="K78" s="1"/>
  <c r="P77"/>
  <c r="O77"/>
  <c r="K77"/>
  <c r="P76"/>
  <c r="O76"/>
  <c r="P75"/>
  <c r="O75"/>
  <c r="K75" s="1"/>
  <c r="P74"/>
  <c r="O74"/>
  <c r="K74"/>
  <c r="P73"/>
  <c r="O73"/>
  <c r="P72"/>
  <c r="O72"/>
  <c r="K72" s="1"/>
  <c r="P71"/>
  <c r="O71"/>
  <c r="K71"/>
  <c r="P70"/>
  <c r="O70"/>
  <c r="P69"/>
  <c r="O69"/>
  <c r="K69" s="1"/>
  <c r="P68"/>
  <c r="O68"/>
  <c r="K68"/>
  <c r="P67"/>
  <c r="O67"/>
  <c r="K67" s="1"/>
  <c r="P66"/>
  <c r="O66"/>
  <c r="K66" s="1"/>
  <c r="P65"/>
  <c r="O65"/>
  <c r="K65"/>
  <c r="P64"/>
  <c r="O64"/>
  <c r="K64" s="1"/>
  <c r="P63"/>
  <c r="O63"/>
  <c r="K63" s="1"/>
  <c r="P62"/>
  <c r="O62"/>
  <c r="K62"/>
  <c r="P61"/>
  <c r="O61"/>
  <c r="K61" s="1"/>
  <c r="P60"/>
  <c r="O60"/>
  <c r="K60" s="1"/>
  <c r="P59"/>
  <c r="O59"/>
  <c r="K59"/>
  <c r="P58"/>
  <c r="O58"/>
  <c r="K58" s="1"/>
  <c r="P57"/>
  <c r="O57"/>
  <c r="K57" s="1"/>
  <c r="P56"/>
  <c r="O56"/>
  <c r="K56" s="1"/>
  <c r="P55"/>
  <c r="O55"/>
  <c r="P54"/>
  <c r="O54"/>
  <c r="K54" s="1"/>
  <c r="P53"/>
  <c r="O53"/>
  <c r="K53"/>
  <c r="P52"/>
  <c r="O52"/>
  <c r="K52" s="1"/>
  <c r="P51"/>
  <c r="O51"/>
  <c r="K51" s="1"/>
  <c r="P50"/>
  <c r="O50"/>
  <c r="K50" s="1"/>
  <c r="P49"/>
  <c r="O49"/>
  <c r="K49" s="1"/>
  <c r="P48"/>
  <c r="O48"/>
  <c r="K48" s="1"/>
  <c r="P47"/>
  <c r="O47"/>
  <c r="K47" s="1"/>
  <c r="P46"/>
  <c r="O46"/>
  <c r="K46" s="1"/>
  <c r="P45"/>
  <c r="O45"/>
  <c r="K45" s="1"/>
  <c r="P44"/>
  <c r="K44" s="1"/>
  <c r="O44"/>
  <c r="P43"/>
  <c r="O43"/>
  <c r="K43" s="1"/>
  <c r="P42"/>
  <c r="O42"/>
  <c r="K42"/>
  <c r="P41"/>
  <c r="O41"/>
  <c r="K41" s="1"/>
  <c r="P40"/>
  <c r="O40"/>
  <c r="K40" s="1"/>
  <c r="P39"/>
  <c r="O39"/>
  <c r="K39" s="1"/>
  <c r="P38"/>
  <c r="O38"/>
  <c r="K38"/>
  <c r="P37"/>
  <c r="O37"/>
  <c r="K37"/>
  <c r="P36"/>
  <c r="O36"/>
  <c r="K36" s="1"/>
  <c r="P35"/>
  <c r="O35"/>
  <c r="K35"/>
  <c r="P34"/>
  <c r="O34"/>
  <c r="K34"/>
  <c r="P33"/>
  <c r="O33"/>
  <c r="K33" s="1"/>
  <c r="P32"/>
  <c r="O32"/>
  <c r="K32"/>
  <c r="P31"/>
  <c r="O31"/>
  <c r="K31"/>
  <c r="P30"/>
  <c r="O30"/>
  <c r="K30" s="1"/>
  <c r="P29"/>
  <c r="O29"/>
  <c r="K29"/>
  <c r="P28"/>
  <c r="O28"/>
  <c r="K28"/>
  <c r="P27"/>
  <c r="O27"/>
  <c r="K27" s="1"/>
  <c r="P26"/>
  <c r="O26"/>
  <c r="K26"/>
  <c r="P25"/>
  <c r="O25"/>
  <c r="K25"/>
  <c r="P24"/>
  <c r="O24"/>
  <c r="K24" s="1"/>
  <c r="P23"/>
  <c r="O23"/>
  <c r="K23"/>
  <c r="P22"/>
  <c r="K22" s="1"/>
  <c r="O22"/>
  <c r="P21"/>
  <c r="O21"/>
  <c r="K21" s="1"/>
  <c r="P20"/>
  <c r="O20"/>
  <c r="K20"/>
  <c r="P19"/>
  <c r="K19" s="1"/>
  <c r="O19"/>
  <c r="P18"/>
  <c r="O18"/>
  <c r="K18" s="1"/>
  <c r="P17"/>
  <c r="O17"/>
  <c r="K17"/>
  <c r="P16"/>
  <c r="K16" s="1"/>
  <c r="O16"/>
  <c r="P15"/>
  <c r="O15"/>
  <c r="K15" s="1"/>
  <c r="P14"/>
  <c r="O14"/>
  <c r="K14"/>
  <c r="P13"/>
  <c r="K13" s="1"/>
  <c r="O13"/>
  <c r="P12"/>
  <c r="O12"/>
  <c r="K12" s="1"/>
  <c r="P11"/>
  <c r="O11"/>
  <c r="K11"/>
  <c r="P10"/>
  <c r="K10" s="1"/>
  <c r="O10"/>
  <c r="G10"/>
  <c r="E10" s="1"/>
  <c r="F10"/>
  <c r="P9"/>
  <c r="O9"/>
  <c r="K9" s="1"/>
  <c r="P8"/>
  <c r="O8"/>
  <c r="K8" s="1"/>
  <c r="P7"/>
  <c r="O7"/>
  <c r="K7" s="1"/>
  <c r="C7" s="1"/>
  <c r="E7"/>
  <c r="P6"/>
  <c r="O6"/>
  <c r="K6" s="1"/>
  <c r="C6" s="1"/>
  <c r="E6"/>
  <c r="P5"/>
  <c r="O5"/>
  <c r="K5" s="1"/>
  <c r="C5" s="1"/>
  <c r="E5"/>
  <c r="P4"/>
  <c r="O4"/>
  <c r="K4" s="1"/>
  <c r="C4" s="1"/>
  <c r="B4" s="1"/>
  <c r="E4"/>
  <c r="P123" i="1"/>
  <c r="O123"/>
  <c r="K123"/>
  <c r="P122"/>
  <c r="K122" s="1"/>
  <c r="O122"/>
  <c r="P121"/>
  <c r="O121"/>
  <c r="K121"/>
  <c r="P120"/>
  <c r="K120" s="1"/>
  <c r="O120"/>
  <c r="P119"/>
  <c r="K119" s="1"/>
  <c r="O119"/>
  <c r="P118"/>
  <c r="O118"/>
  <c r="K118"/>
  <c r="E118"/>
  <c r="P117"/>
  <c r="O117"/>
  <c r="K117"/>
  <c r="P116"/>
  <c r="K116" s="1"/>
  <c r="O116"/>
  <c r="P115"/>
  <c r="O115"/>
  <c r="K115"/>
  <c r="P114"/>
  <c r="O114"/>
  <c r="K114"/>
  <c r="P113"/>
  <c r="K113" s="1"/>
  <c r="O113"/>
  <c r="P112"/>
  <c r="O112"/>
  <c r="K112"/>
  <c r="P111"/>
  <c r="O111"/>
  <c r="K111"/>
  <c r="P110"/>
  <c r="O110"/>
  <c r="K110" s="1"/>
  <c r="P109"/>
  <c r="O109"/>
  <c r="K109"/>
  <c r="P108"/>
  <c r="O108"/>
  <c r="K108"/>
  <c r="P107"/>
  <c r="O107"/>
  <c r="K107" s="1"/>
  <c r="P106"/>
  <c r="O106"/>
  <c r="K106"/>
  <c r="E106"/>
  <c r="P105"/>
  <c r="K105" s="1"/>
  <c r="O105"/>
  <c r="P104"/>
  <c r="O104"/>
  <c r="K104" s="1"/>
  <c r="P103"/>
  <c r="O103"/>
  <c r="K103"/>
  <c r="P102"/>
  <c r="K102" s="1"/>
  <c r="O102"/>
  <c r="P101"/>
  <c r="O101"/>
  <c r="K101" s="1"/>
  <c r="P100"/>
  <c r="O100"/>
  <c r="K100"/>
  <c r="P99"/>
  <c r="K99" s="1"/>
  <c r="O99"/>
  <c r="P98"/>
  <c r="O98"/>
  <c r="K98" s="1"/>
  <c r="P97"/>
  <c r="O97"/>
  <c r="K97"/>
  <c r="P96"/>
  <c r="K96" s="1"/>
  <c r="O96"/>
  <c r="P95"/>
  <c r="O95"/>
  <c r="K95" s="1"/>
  <c r="P94"/>
  <c r="O94"/>
  <c r="K94"/>
  <c r="E94"/>
  <c r="P93"/>
  <c r="K93" s="1"/>
  <c r="O93"/>
  <c r="P92"/>
  <c r="O92"/>
  <c r="K92" s="1"/>
  <c r="P91"/>
  <c r="O91"/>
  <c r="K91"/>
  <c r="P90"/>
  <c r="K90" s="1"/>
  <c r="O90"/>
  <c r="P89"/>
  <c r="O89"/>
  <c r="K89" s="1"/>
  <c r="P88"/>
  <c r="O88"/>
  <c r="K88"/>
  <c r="P87"/>
  <c r="K87" s="1"/>
  <c r="O87"/>
  <c r="P86"/>
  <c r="O86"/>
  <c r="K86" s="1"/>
  <c r="P85"/>
  <c r="O85"/>
  <c r="K85"/>
  <c r="P84"/>
  <c r="K84" s="1"/>
  <c r="O84"/>
  <c r="P83"/>
  <c r="O83"/>
  <c r="K83" s="1"/>
  <c r="P82"/>
  <c r="O82"/>
  <c r="K82"/>
  <c r="E82"/>
  <c r="C82" s="1"/>
  <c r="P81"/>
  <c r="K81" s="1"/>
  <c r="O81"/>
  <c r="P80"/>
  <c r="O80"/>
  <c r="K80" s="1"/>
  <c r="P79"/>
  <c r="O79"/>
  <c r="K79"/>
  <c r="P78"/>
  <c r="K78" s="1"/>
  <c r="O78"/>
  <c r="P77"/>
  <c r="O77"/>
  <c r="K77" s="1"/>
  <c r="P76"/>
  <c r="O76"/>
  <c r="K76"/>
  <c r="P75"/>
  <c r="K75" s="1"/>
  <c r="O75"/>
  <c r="P74"/>
  <c r="O74"/>
  <c r="K74" s="1"/>
  <c r="P73"/>
  <c r="O73"/>
  <c r="K73"/>
  <c r="P72"/>
  <c r="K72" s="1"/>
  <c r="O72"/>
  <c r="P71"/>
  <c r="O71"/>
  <c r="K71" s="1"/>
  <c r="P70"/>
  <c r="O70"/>
  <c r="K70"/>
  <c r="E70"/>
  <c r="P69"/>
  <c r="K69" s="1"/>
  <c r="O69"/>
  <c r="P68"/>
  <c r="O68"/>
  <c r="K68" s="1"/>
  <c r="P67"/>
  <c r="O67"/>
  <c r="K67"/>
  <c r="P66"/>
  <c r="K66" s="1"/>
  <c r="O66"/>
  <c r="P65"/>
  <c r="O65"/>
  <c r="K65" s="1"/>
  <c r="P64"/>
  <c r="O64"/>
  <c r="K64"/>
  <c r="P63"/>
  <c r="K63" s="1"/>
  <c r="O63"/>
  <c r="P62"/>
  <c r="O62"/>
  <c r="K62" s="1"/>
  <c r="P61"/>
  <c r="O61"/>
  <c r="K61"/>
  <c r="P60"/>
  <c r="K60" s="1"/>
  <c r="O60"/>
  <c r="P59"/>
  <c r="O59"/>
  <c r="K59" s="1"/>
  <c r="P58"/>
  <c r="O58"/>
  <c r="K58"/>
  <c r="E58"/>
  <c r="P57"/>
  <c r="K57" s="1"/>
  <c r="O57"/>
  <c r="P56"/>
  <c r="O56"/>
  <c r="K56" s="1"/>
  <c r="P55"/>
  <c r="O55"/>
  <c r="K55"/>
  <c r="P54"/>
  <c r="K54" s="1"/>
  <c r="O54"/>
  <c r="P53"/>
  <c r="O53"/>
  <c r="K53" s="1"/>
  <c r="P52"/>
  <c r="O52"/>
  <c r="K52"/>
  <c r="P51"/>
  <c r="K51" s="1"/>
  <c r="O51"/>
  <c r="P50"/>
  <c r="O50"/>
  <c r="K50" s="1"/>
  <c r="P49"/>
  <c r="O49"/>
  <c r="K49"/>
  <c r="P48"/>
  <c r="K48" s="1"/>
  <c r="O48"/>
  <c r="P47"/>
  <c r="O47"/>
  <c r="K47" s="1"/>
  <c r="P46"/>
  <c r="O46"/>
  <c r="K46"/>
  <c r="E46"/>
  <c r="P45"/>
  <c r="K45" s="1"/>
  <c r="O45"/>
  <c r="P44"/>
  <c r="O44"/>
  <c r="K44" s="1"/>
  <c r="P43"/>
  <c r="O43"/>
  <c r="K43"/>
  <c r="P42"/>
  <c r="K42" s="1"/>
  <c r="O42"/>
  <c r="P41"/>
  <c r="O41"/>
  <c r="K41" s="1"/>
  <c r="P40"/>
  <c r="O40"/>
  <c r="K40"/>
  <c r="P39"/>
  <c r="K39" s="1"/>
  <c r="O39"/>
  <c r="P38"/>
  <c r="O38"/>
  <c r="K38" s="1"/>
  <c r="P37"/>
  <c r="O37"/>
  <c r="K37"/>
  <c r="P36"/>
  <c r="K36" s="1"/>
  <c r="O36"/>
  <c r="P35"/>
  <c r="O35"/>
  <c r="K35" s="1"/>
  <c r="P34"/>
  <c r="O34"/>
  <c r="K34"/>
  <c r="P33"/>
  <c r="K33" s="1"/>
  <c r="O33"/>
  <c r="P32"/>
  <c r="O32"/>
  <c r="K32" s="1"/>
  <c r="P31"/>
  <c r="O31"/>
  <c r="K31"/>
  <c r="P30"/>
  <c r="K30" s="1"/>
  <c r="O30"/>
  <c r="P29"/>
  <c r="O29"/>
  <c r="K29" s="1"/>
  <c r="P28"/>
  <c r="O28"/>
  <c r="K28"/>
  <c r="P27"/>
  <c r="K27" s="1"/>
  <c r="O27"/>
  <c r="P26"/>
  <c r="O26"/>
  <c r="K26" s="1"/>
  <c r="P25"/>
  <c r="O25"/>
  <c r="K25"/>
  <c r="P24"/>
  <c r="K24" s="1"/>
  <c r="O24"/>
  <c r="P23"/>
  <c r="O23"/>
  <c r="K23" s="1"/>
  <c r="P22"/>
  <c r="O22"/>
  <c r="K22"/>
  <c r="E22"/>
  <c r="C22" s="1"/>
  <c r="P21"/>
  <c r="K21" s="1"/>
  <c r="O21"/>
  <c r="P20"/>
  <c r="O20"/>
  <c r="K20" s="1"/>
  <c r="P19"/>
  <c r="O19"/>
  <c r="K19"/>
  <c r="P18"/>
  <c r="K18" s="1"/>
  <c r="O18"/>
  <c r="P17"/>
  <c r="O17"/>
  <c r="K17" s="1"/>
  <c r="P16"/>
  <c r="O16"/>
  <c r="K16"/>
  <c r="P15"/>
  <c r="K15" s="1"/>
  <c r="O15"/>
  <c r="P14"/>
  <c r="O14"/>
  <c r="K14" s="1"/>
  <c r="P13"/>
  <c r="O13"/>
  <c r="K13"/>
  <c r="P12"/>
  <c r="K12" s="1"/>
  <c r="O12"/>
  <c r="E12"/>
  <c r="P11"/>
  <c r="O11"/>
  <c r="K11" s="1"/>
  <c r="E11"/>
  <c r="P10"/>
  <c r="O10"/>
  <c r="K10"/>
  <c r="E10"/>
  <c r="P9"/>
  <c r="O9"/>
  <c r="K9" s="1"/>
  <c r="E9"/>
  <c r="P8"/>
  <c r="O8"/>
  <c r="K8" s="1"/>
  <c r="E8"/>
  <c r="P7"/>
  <c r="O7"/>
  <c r="K7"/>
  <c r="E7"/>
  <c r="C7" s="1"/>
  <c r="P6"/>
  <c r="O6"/>
  <c r="K6" s="1"/>
  <c r="E6"/>
  <c r="P5"/>
  <c r="O5"/>
  <c r="K5" s="1"/>
  <c r="E5"/>
  <c r="C5" s="1"/>
  <c r="P4"/>
  <c r="O4"/>
  <c r="K4" s="1"/>
  <c r="E4"/>
  <c r="E9" i="4" l="1"/>
  <c r="C9" s="1"/>
  <c r="C94" i="1"/>
  <c r="C6"/>
  <c r="C106"/>
  <c r="C8"/>
  <c r="C118"/>
  <c r="C4"/>
  <c r="B4" s="1"/>
  <c r="B5" s="1"/>
  <c r="B6" s="1"/>
  <c r="B7" s="1"/>
  <c r="B8" s="1"/>
  <c r="G36" i="4"/>
  <c r="G37" s="1"/>
  <c r="G38" s="1"/>
  <c r="G39" s="1"/>
  <c r="G40" s="1"/>
  <c r="G41" s="1"/>
  <c r="G42" s="1"/>
  <c r="G43" s="1"/>
  <c r="G44" s="1"/>
  <c r="G45" s="1"/>
  <c r="G46" s="1"/>
  <c r="G35"/>
  <c r="F48"/>
  <c r="F49" s="1"/>
  <c r="F50" s="1"/>
  <c r="F51" s="1"/>
  <c r="F52" s="1"/>
  <c r="F53" s="1"/>
  <c r="F54" s="1"/>
  <c r="F55" s="1"/>
  <c r="F56" s="1"/>
  <c r="F57" s="1"/>
  <c r="F58" s="1"/>
  <c r="F47"/>
  <c r="F23"/>
  <c r="G23"/>
  <c r="F35"/>
  <c r="C8"/>
  <c r="B5"/>
  <c r="B6" s="1"/>
  <c r="B7" s="1"/>
  <c r="B8" s="1"/>
  <c r="C10"/>
  <c r="G13"/>
  <c r="G14" s="1"/>
  <c r="G15" s="1"/>
  <c r="G16" s="1"/>
  <c r="G17" s="1"/>
  <c r="G18" s="1"/>
  <c r="G19" s="1"/>
  <c r="G20" s="1"/>
  <c r="G21" s="1"/>
  <c r="K70"/>
  <c r="K76"/>
  <c r="K82"/>
  <c r="K73"/>
  <c r="K79"/>
  <c r="K55"/>
  <c r="C46" i="1"/>
  <c r="C70"/>
  <c r="C58"/>
  <c r="C10"/>
  <c r="C9"/>
  <c r="E119"/>
  <c r="C119" s="1"/>
  <c r="E107"/>
  <c r="C107" s="1"/>
  <c r="E95"/>
  <c r="C95" s="1"/>
  <c r="E83"/>
  <c r="C83" s="1"/>
  <c r="E71"/>
  <c r="C71" s="1"/>
  <c r="E59"/>
  <c r="C59" s="1"/>
  <c r="E47"/>
  <c r="C47" s="1"/>
  <c r="E36"/>
  <c r="C36" s="1"/>
  <c r="E23"/>
  <c r="E24"/>
  <c r="C24" s="1"/>
  <c r="C23"/>
  <c r="E13"/>
  <c r="C13" s="1"/>
  <c r="C12"/>
  <c r="C11"/>
  <c r="B9" i="4" l="1"/>
  <c r="B10" s="1"/>
  <c r="F60"/>
  <c r="F61" s="1"/>
  <c r="F62" s="1"/>
  <c r="F63" s="1"/>
  <c r="F64" s="1"/>
  <c r="F65" s="1"/>
  <c r="F66" s="1"/>
  <c r="F67" s="1"/>
  <c r="F68" s="1"/>
  <c r="F69" s="1"/>
  <c r="F70" s="1"/>
  <c r="F59"/>
  <c r="G48"/>
  <c r="G49" s="1"/>
  <c r="G50" s="1"/>
  <c r="G51" s="1"/>
  <c r="G52" s="1"/>
  <c r="G53" s="1"/>
  <c r="G54" s="1"/>
  <c r="G55" s="1"/>
  <c r="G56" s="1"/>
  <c r="G57" s="1"/>
  <c r="G58" s="1"/>
  <c r="G47"/>
  <c r="F13"/>
  <c r="E12"/>
  <c r="C12" s="1"/>
  <c r="E11"/>
  <c r="C11" s="1"/>
  <c r="B9" i="1"/>
  <c r="B10" s="1"/>
  <c r="B11" s="1"/>
  <c r="B12" s="1"/>
  <c r="B13" s="1"/>
  <c r="E120"/>
  <c r="C120" s="1"/>
  <c r="E108"/>
  <c r="C108" s="1"/>
  <c r="E96"/>
  <c r="C96" s="1"/>
  <c r="E84"/>
  <c r="C84" s="1"/>
  <c r="E72"/>
  <c r="C72" s="1"/>
  <c r="E60"/>
  <c r="C60" s="1"/>
  <c r="E48"/>
  <c r="C48" s="1"/>
  <c r="E37"/>
  <c r="C37" s="1"/>
  <c r="E25"/>
  <c r="C25" s="1"/>
  <c r="E14"/>
  <c r="C14" s="1"/>
  <c r="B11" i="4" l="1"/>
  <c r="B12" s="1"/>
  <c r="B14" i="1"/>
  <c r="G60" i="4"/>
  <c r="G61" s="1"/>
  <c r="G62" s="1"/>
  <c r="G63" s="1"/>
  <c r="G64" s="1"/>
  <c r="G65" s="1"/>
  <c r="G66" s="1"/>
  <c r="G67" s="1"/>
  <c r="G68" s="1"/>
  <c r="G69" s="1"/>
  <c r="G70" s="1"/>
  <c r="G59"/>
  <c r="F72"/>
  <c r="F73" s="1"/>
  <c r="F74" s="1"/>
  <c r="F75" s="1"/>
  <c r="F76" s="1"/>
  <c r="F77" s="1"/>
  <c r="F78" s="1"/>
  <c r="F79" s="1"/>
  <c r="F80" s="1"/>
  <c r="F81" s="1"/>
  <c r="F82" s="1"/>
  <c r="F71"/>
  <c r="F14"/>
  <c r="E13"/>
  <c r="C13" s="1"/>
  <c r="E121" i="1"/>
  <c r="C121" s="1"/>
  <c r="E109"/>
  <c r="C109" s="1"/>
  <c r="E97"/>
  <c r="C97" s="1"/>
  <c r="E85"/>
  <c r="C85" s="1"/>
  <c r="E73"/>
  <c r="C73" s="1"/>
  <c r="E61"/>
  <c r="C61" s="1"/>
  <c r="E49"/>
  <c r="C49" s="1"/>
  <c r="E38"/>
  <c r="C38" s="1"/>
  <c r="E26"/>
  <c r="C26" s="1"/>
  <c r="E15"/>
  <c r="C15" s="1"/>
  <c r="B15" s="1"/>
  <c r="F84" i="4" l="1"/>
  <c r="F85" s="1"/>
  <c r="F86" s="1"/>
  <c r="F87" s="1"/>
  <c r="F88" s="1"/>
  <c r="F89" s="1"/>
  <c r="F90" s="1"/>
  <c r="F91" s="1"/>
  <c r="F92" s="1"/>
  <c r="F93" s="1"/>
  <c r="F94" s="1"/>
  <c r="F83"/>
  <c r="G72"/>
  <c r="G73" s="1"/>
  <c r="G74" s="1"/>
  <c r="G75" s="1"/>
  <c r="G76" s="1"/>
  <c r="G77" s="1"/>
  <c r="G78" s="1"/>
  <c r="G79" s="1"/>
  <c r="G80" s="1"/>
  <c r="G81" s="1"/>
  <c r="G82" s="1"/>
  <c r="G71"/>
  <c r="B13"/>
  <c r="E14"/>
  <c r="C14" s="1"/>
  <c r="F15"/>
  <c r="E122" i="1"/>
  <c r="C122" s="1"/>
  <c r="E110"/>
  <c r="C110" s="1"/>
  <c r="E98"/>
  <c r="C98" s="1"/>
  <c r="E86"/>
  <c r="C86" s="1"/>
  <c r="E74"/>
  <c r="C74" s="1"/>
  <c r="E62"/>
  <c r="C62" s="1"/>
  <c r="E50"/>
  <c r="C50" s="1"/>
  <c r="E39"/>
  <c r="C39" s="1"/>
  <c r="E27"/>
  <c r="C27" s="1"/>
  <c r="E16"/>
  <c r="C16" s="1"/>
  <c r="B16" s="1"/>
  <c r="B14" i="4" l="1"/>
  <c r="G84"/>
  <c r="G85" s="1"/>
  <c r="G86" s="1"/>
  <c r="G87" s="1"/>
  <c r="G88" s="1"/>
  <c r="G89" s="1"/>
  <c r="G90" s="1"/>
  <c r="G91" s="1"/>
  <c r="G92" s="1"/>
  <c r="G93" s="1"/>
  <c r="G94" s="1"/>
  <c r="G83"/>
  <c r="F96"/>
  <c r="F97" s="1"/>
  <c r="F98" s="1"/>
  <c r="F99" s="1"/>
  <c r="F100" s="1"/>
  <c r="F101" s="1"/>
  <c r="F102" s="1"/>
  <c r="F103" s="1"/>
  <c r="F104" s="1"/>
  <c r="F105" s="1"/>
  <c r="F106" s="1"/>
  <c r="F95"/>
  <c r="F16"/>
  <c r="E15"/>
  <c r="C15" s="1"/>
  <c r="E123" i="1"/>
  <c r="C123" s="1"/>
  <c r="E111"/>
  <c r="C111" s="1"/>
  <c r="E99"/>
  <c r="C99" s="1"/>
  <c r="E87"/>
  <c r="C87" s="1"/>
  <c r="E75"/>
  <c r="C75" s="1"/>
  <c r="E63"/>
  <c r="C63" s="1"/>
  <c r="E51"/>
  <c r="C51" s="1"/>
  <c r="E40"/>
  <c r="C40" s="1"/>
  <c r="E28"/>
  <c r="C28" s="1"/>
  <c r="E17"/>
  <c r="C17" s="1"/>
  <c r="B17" s="1"/>
  <c r="B15" i="4" l="1"/>
  <c r="F108"/>
  <c r="F109" s="1"/>
  <c r="F110" s="1"/>
  <c r="F111" s="1"/>
  <c r="F112" s="1"/>
  <c r="F113" s="1"/>
  <c r="F114" s="1"/>
  <c r="F115" s="1"/>
  <c r="F116" s="1"/>
  <c r="F117" s="1"/>
  <c r="F118" s="1"/>
  <c r="F107"/>
  <c r="G96"/>
  <c r="G97" s="1"/>
  <c r="G98" s="1"/>
  <c r="G99" s="1"/>
  <c r="G100" s="1"/>
  <c r="G101" s="1"/>
  <c r="G102" s="1"/>
  <c r="G103" s="1"/>
  <c r="G104" s="1"/>
  <c r="G105" s="1"/>
  <c r="G106" s="1"/>
  <c r="G95"/>
  <c r="E16"/>
  <c r="C16" s="1"/>
  <c r="F17"/>
  <c r="E112" i="1"/>
  <c r="C112" s="1"/>
  <c r="E100"/>
  <c r="C100" s="1"/>
  <c r="E88"/>
  <c r="C88" s="1"/>
  <c r="E76"/>
  <c r="C76" s="1"/>
  <c r="E64"/>
  <c r="C64" s="1"/>
  <c r="E52"/>
  <c r="C52" s="1"/>
  <c r="E41"/>
  <c r="C41" s="1"/>
  <c r="E29"/>
  <c r="C29" s="1"/>
  <c r="E18"/>
  <c r="C18" s="1"/>
  <c r="B18" s="1"/>
  <c r="B16" i="4" l="1"/>
  <c r="G108"/>
  <c r="G109" s="1"/>
  <c r="G110" s="1"/>
  <c r="G111" s="1"/>
  <c r="G112" s="1"/>
  <c r="G113" s="1"/>
  <c r="G114" s="1"/>
  <c r="G115" s="1"/>
  <c r="G116" s="1"/>
  <c r="G117" s="1"/>
  <c r="G118" s="1"/>
  <c r="G107"/>
  <c r="F120"/>
  <c r="F121" s="1"/>
  <c r="F122" s="1"/>
  <c r="F123" s="1"/>
  <c r="F119"/>
  <c r="E17"/>
  <c r="C17" s="1"/>
  <c r="B17" s="1"/>
  <c r="F18"/>
  <c r="E113" i="1"/>
  <c r="C113" s="1"/>
  <c r="E101"/>
  <c r="C101" s="1"/>
  <c r="E89"/>
  <c r="C89" s="1"/>
  <c r="E77"/>
  <c r="C77" s="1"/>
  <c r="E65"/>
  <c r="C65" s="1"/>
  <c r="E53"/>
  <c r="C53" s="1"/>
  <c r="E42"/>
  <c r="C42" s="1"/>
  <c r="E30"/>
  <c r="C30" s="1"/>
  <c r="E19"/>
  <c r="C19" s="1"/>
  <c r="B19" s="1"/>
  <c r="G120" i="4" l="1"/>
  <c r="G121" s="1"/>
  <c r="G122" s="1"/>
  <c r="G123" s="1"/>
  <c r="G119"/>
  <c r="F19"/>
  <c r="E18"/>
  <c r="C18" s="1"/>
  <c r="B18" s="1"/>
  <c r="E114" i="1"/>
  <c r="C114" s="1"/>
  <c r="E102"/>
  <c r="C102" s="1"/>
  <c r="E90"/>
  <c r="C90" s="1"/>
  <c r="E78"/>
  <c r="C78" s="1"/>
  <c r="E66"/>
  <c r="C66" s="1"/>
  <c r="E54"/>
  <c r="C54" s="1"/>
  <c r="E43"/>
  <c r="C43" s="1"/>
  <c r="E31"/>
  <c r="C31" s="1"/>
  <c r="E21"/>
  <c r="C21" s="1"/>
  <c r="E20"/>
  <c r="C20" s="1"/>
  <c r="B20" s="1"/>
  <c r="B21" s="1"/>
  <c r="B22" s="1"/>
  <c r="B23" s="1"/>
  <c r="B24" s="1"/>
  <c r="B25" s="1"/>
  <c r="B26" s="1"/>
  <c r="B27" s="1"/>
  <c r="B28" s="1"/>
  <c r="B29" s="1"/>
  <c r="B30" s="1"/>
  <c r="B31" s="1"/>
  <c r="E19" i="4" l="1"/>
  <c r="C19" s="1"/>
  <c r="B19" s="1"/>
  <c r="F20"/>
  <c r="E115" i="1"/>
  <c r="C115" s="1"/>
  <c r="E103"/>
  <c r="C103" s="1"/>
  <c r="E91"/>
  <c r="C91" s="1"/>
  <c r="E79"/>
  <c r="C79" s="1"/>
  <c r="E67"/>
  <c r="C67" s="1"/>
  <c r="E55"/>
  <c r="C55" s="1"/>
  <c r="E45"/>
  <c r="C45" s="1"/>
  <c r="E44"/>
  <c r="C44" s="1"/>
  <c r="E32"/>
  <c r="C32" s="1"/>
  <c r="B32" s="1"/>
  <c r="E20" i="4" l="1"/>
  <c r="C20" s="1"/>
  <c r="B20" s="1"/>
  <c r="F21"/>
  <c r="E117" i="1"/>
  <c r="C117" s="1"/>
  <c r="E116"/>
  <c r="C116" s="1"/>
  <c r="E104"/>
  <c r="C104" s="1"/>
  <c r="E105"/>
  <c r="C105" s="1"/>
  <c r="E93"/>
  <c r="C93" s="1"/>
  <c r="E92"/>
  <c r="C92" s="1"/>
  <c r="E81"/>
  <c r="C81" s="1"/>
  <c r="E80"/>
  <c r="C80" s="1"/>
  <c r="E68"/>
  <c r="C68" s="1"/>
  <c r="E69"/>
  <c r="C69" s="1"/>
  <c r="E57"/>
  <c r="C57" s="1"/>
  <c r="E56"/>
  <c r="C56" s="1"/>
  <c r="E33"/>
  <c r="C33" s="1"/>
  <c r="B33" s="1"/>
  <c r="E21" i="4" l="1"/>
  <c r="C21" s="1"/>
  <c r="B21" s="1"/>
  <c r="E35" i="1"/>
  <c r="C35" s="1"/>
  <c r="E34"/>
  <c r="C34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E22" i="4" l="1"/>
  <c r="C22" s="1"/>
  <c r="B22" s="1"/>
  <c r="E23" l="1"/>
  <c r="C23" s="1"/>
  <c r="B23" s="1"/>
  <c r="E24" l="1"/>
  <c r="C24" s="1"/>
  <c r="B24" s="1"/>
  <c r="E25" l="1"/>
  <c r="C25" s="1"/>
  <c r="B25" s="1"/>
  <c r="E26" l="1"/>
  <c r="C26" s="1"/>
  <c r="B26" s="1"/>
  <c r="E27" l="1"/>
  <c r="C27" s="1"/>
  <c r="B27" s="1"/>
  <c r="E28" l="1"/>
  <c r="C28" s="1"/>
  <c r="B28" s="1"/>
  <c r="E29" l="1"/>
  <c r="C29" s="1"/>
  <c r="B29" s="1"/>
  <c r="E30" l="1"/>
  <c r="C30" s="1"/>
  <c r="B30" s="1"/>
  <c r="E31" l="1"/>
  <c r="C31" s="1"/>
  <c r="B31" s="1"/>
  <c r="E32" l="1"/>
  <c r="C32" s="1"/>
  <c r="B32" s="1"/>
  <c r="E33" l="1"/>
  <c r="C33" s="1"/>
  <c r="B33" s="1"/>
  <c r="E34" l="1"/>
  <c r="C34" s="1"/>
  <c r="B34" s="1"/>
  <c r="E35" l="1"/>
  <c r="C35" s="1"/>
  <c r="B35" s="1"/>
  <c r="E36" l="1"/>
  <c r="C36" s="1"/>
  <c r="B36" s="1"/>
  <c r="E37" l="1"/>
  <c r="C37" s="1"/>
  <c r="B37" s="1"/>
  <c r="E38" l="1"/>
  <c r="C38" s="1"/>
  <c r="B38" s="1"/>
  <c r="E39" l="1"/>
  <c r="C39" s="1"/>
  <c r="B39" s="1"/>
  <c r="E40" l="1"/>
  <c r="C40" s="1"/>
  <c r="B40" s="1"/>
  <c r="E41" l="1"/>
  <c r="C41" s="1"/>
  <c r="B41" s="1"/>
  <c r="E42" l="1"/>
  <c r="C42" s="1"/>
  <c r="B42" s="1"/>
  <c r="E43" l="1"/>
  <c r="C43" s="1"/>
  <c r="B43" s="1"/>
  <c r="E44" l="1"/>
  <c r="C44" s="1"/>
  <c r="B44" s="1"/>
  <c r="E45" l="1"/>
  <c r="C45" s="1"/>
  <c r="B45" s="1"/>
  <c r="E46" l="1"/>
  <c r="C46" s="1"/>
  <c r="B46" s="1"/>
  <c r="E47" l="1"/>
  <c r="C47" s="1"/>
  <c r="B47" s="1"/>
  <c r="E48" l="1"/>
  <c r="C48" s="1"/>
  <c r="B48" s="1"/>
  <c r="E49" l="1"/>
  <c r="C49" s="1"/>
  <c r="B49" s="1"/>
  <c r="E50" l="1"/>
  <c r="C50" s="1"/>
  <c r="B50" s="1"/>
  <c r="E51" l="1"/>
  <c r="C51" s="1"/>
  <c r="B51" s="1"/>
  <c r="E52" l="1"/>
  <c r="C52" s="1"/>
  <c r="B52" s="1"/>
  <c r="E53" l="1"/>
  <c r="C53" s="1"/>
  <c r="B53" s="1"/>
  <c r="E54" l="1"/>
  <c r="C54" s="1"/>
  <c r="B54" s="1"/>
  <c r="E55" l="1"/>
  <c r="C55" s="1"/>
  <c r="B55" s="1"/>
  <c r="E56" l="1"/>
  <c r="C56" s="1"/>
  <c r="B56" s="1"/>
  <c r="E57" l="1"/>
  <c r="C57" s="1"/>
  <c r="B57" s="1"/>
  <c r="E58" l="1"/>
  <c r="C58" s="1"/>
  <c r="B58" s="1"/>
  <c r="E59" l="1"/>
  <c r="C59" s="1"/>
  <c r="B59" s="1"/>
  <c r="E60" l="1"/>
  <c r="C60" s="1"/>
  <c r="B60" s="1"/>
  <c r="E61" l="1"/>
  <c r="C61" s="1"/>
  <c r="B61" s="1"/>
  <c r="E62" l="1"/>
  <c r="C62" s="1"/>
  <c r="B62" s="1"/>
  <c r="E63" l="1"/>
  <c r="C63" s="1"/>
  <c r="B63" s="1"/>
  <c r="E64" l="1"/>
  <c r="C64" s="1"/>
  <c r="B64" s="1"/>
  <c r="E65" l="1"/>
  <c r="C65" s="1"/>
  <c r="B65" s="1"/>
  <c r="E66" l="1"/>
  <c r="C66" s="1"/>
  <c r="B66" s="1"/>
  <c r="E67" l="1"/>
  <c r="C67" s="1"/>
  <c r="B67" s="1"/>
  <c r="E68" l="1"/>
  <c r="C68" s="1"/>
  <c r="B68" s="1"/>
  <c r="E69" l="1"/>
  <c r="C69" s="1"/>
  <c r="B69" s="1"/>
  <c r="E70" l="1"/>
  <c r="C70" s="1"/>
  <c r="B70" s="1"/>
  <c r="E71" l="1"/>
  <c r="C71" s="1"/>
  <c r="B71" s="1"/>
  <c r="E72" l="1"/>
  <c r="C72" s="1"/>
  <c r="B72" s="1"/>
  <c r="E73" l="1"/>
  <c r="C73" s="1"/>
  <c r="B73" s="1"/>
  <c r="E74" l="1"/>
  <c r="C74" s="1"/>
  <c r="B74" s="1"/>
  <c r="E75" l="1"/>
  <c r="C75" s="1"/>
  <c r="B75" s="1"/>
  <c r="E76" l="1"/>
  <c r="C76" s="1"/>
  <c r="B76" s="1"/>
  <c r="E77" l="1"/>
  <c r="C77" s="1"/>
  <c r="B77" s="1"/>
  <c r="E78" l="1"/>
  <c r="C78" s="1"/>
  <c r="B78" s="1"/>
  <c r="E79" l="1"/>
  <c r="C79" s="1"/>
  <c r="B79" s="1"/>
  <c r="E80" l="1"/>
  <c r="C80" s="1"/>
  <c r="B80" s="1"/>
  <c r="E81" l="1"/>
  <c r="C81" s="1"/>
  <c r="B81" s="1"/>
  <c r="E82" l="1"/>
  <c r="C82" s="1"/>
  <c r="B82" s="1"/>
  <c r="E83" l="1"/>
  <c r="C83" s="1"/>
  <c r="B83" s="1"/>
  <c r="E84" l="1"/>
  <c r="C84" s="1"/>
  <c r="B84" s="1"/>
  <c r="E85" l="1"/>
  <c r="C85" s="1"/>
  <c r="B85" s="1"/>
  <c r="E86" l="1"/>
  <c r="C86" s="1"/>
  <c r="B86" s="1"/>
  <c r="E87" l="1"/>
  <c r="C87" s="1"/>
  <c r="B87" s="1"/>
  <c r="E88" l="1"/>
  <c r="C88" s="1"/>
  <c r="B88" s="1"/>
  <c r="E89" l="1"/>
  <c r="C89" s="1"/>
  <c r="B89" s="1"/>
  <c r="E90" l="1"/>
  <c r="C90" s="1"/>
  <c r="B90" s="1"/>
  <c r="E91" l="1"/>
  <c r="C91" s="1"/>
  <c r="B91" s="1"/>
  <c r="E92" l="1"/>
  <c r="C92" s="1"/>
  <c r="B92" s="1"/>
  <c r="E93" l="1"/>
  <c r="C93" s="1"/>
  <c r="B93" s="1"/>
  <c r="E94" l="1"/>
  <c r="C94" s="1"/>
  <c r="B94" s="1"/>
  <c r="E95" l="1"/>
  <c r="C95" s="1"/>
  <c r="B95" s="1"/>
  <c r="E96" l="1"/>
  <c r="C96" s="1"/>
  <c r="B96" s="1"/>
  <c r="E97" l="1"/>
  <c r="C97" s="1"/>
  <c r="B97" s="1"/>
  <c r="E98" l="1"/>
  <c r="C98" s="1"/>
  <c r="B98" s="1"/>
  <c r="E99" l="1"/>
  <c r="C99" s="1"/>
  <c r="B99" s="1"/>
  <c r="E100" l="1"/>
  <c r="C100" s="1"/>
  <c r="B100" s="1"/>
  <c r="E101" l="1"/>
  <c r="C101" s="1"/>
  <c r="B101" s="1"/>
  <c r="E102" l="1"/>
  <c r="C102" s="1"/>
  <c r="B102" s="1"/>
  <c r="E103" l="1"/>
  <c r="C103" s="1"/>
  <c r="B103" s="1"/>
  <c r="E104" l="1"/>
  <c r="C104" s="1"/>
  <c r="B104" s="1"/>
  <c r="E105" l="1"/>
  <c r="C105" s="1"/>
  <c r="B105" s="1"/>
  <c r="E106" l="1"/>
  <c r="C106" s="1"/>
  <c r="B106" s="1"/>
  <c r="E107" l="1"/>
  <c r="C107" s="1"/>
  <c r="B107" s="1"/>
  <c r="E108" l="1"/>
  <c r="C108" s="1"/>
  <c r="B108" s="1"/>
  <c r="E109" l="1"/>
  <c r="C109" s="1"/>
  <c r="B109" s="1"/>
  <c r="E110" l="1"/>
  <c r="C110" s="1"/>
  <c r="B110" s="1"/>
  <c r="E111" l="1"/>
  <c r="C111" s="1"/>
  <c r="B111" s="1"/>
  <c r="E112" l="1"/>
  <c r="C112" s="1"/>
  <c r="B112" s="1"/>
  <c r="E113" l="1"/>
  <c r="C113" s="1"/>
  <c r="B113" s="1"/>
  <c r="E114" l="1"/>
  <c r="C114" s="1"/>
  <c r="B114" s="1"/>
  <c r="E115" l="1"/>
  <c r="C115" s="1"/>
  <c r="B115" s="1"/>
  <c r="E116" l="1"/>
  <c r="C116" s="1"/>
  <c r="B116" s="1"/>
  <c r="E117" l="1"/>
  <c r="C117" s="1"/>
  <c r="B117" s="1"/>
  <c r="E118" l="1"/>
  <c r="C118" s="1"/>
  <c r="B118" s="1"/>
  <c r="E119" l="1"/>
  <c r="C119" s="1"/>
  <c r="B119" s="1"/>
  <c r="E120" l="1"/>
  <c r="C120" s="1"/>
  <c r="B120" s="1"/>
  <c r="E121" l="1"/>
  <c r="C121" s="1"/>
  <c r="B121" s="1"/>
  <c r="E122" l="1"/>
  <c r="C122" s="1"/>
  <c r="B122" s="1"/>
  <c r="E123"/>
  <c r="C123" l="1"/>
  <c r="E125"/>
  <c r="C125" s="1"/>
  <c r="B123"/>
</calcChain>
</file>

<file path=xl/comments1.xml><?xml version="1.0" encoding="utf-8"?>
<comments xmlns="http://schemas.openxmlformats.org/spreadsheetml/2006/main">
  <authors>
    <author>POR</author>
  </authors>
  <commentList>
    <comment ref="I1" authorId="0">
      <text>
        <r>
          <rPr>
            <sz val="9"/>
            <color indexed="81"/>
            <rFont val="Tahoma"/>
            <family val="2"/>
          </rPr>
          <t xml:space="preserve">เงินปันผล 6.5% / ปี
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กระแสเงินสด = เงินคลเหลือแต่ละเดือน + เงินสดที่ถืออยู่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คงเหลือ = รายจ่าย - รายรับ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ใส่ เงินสด ที่มีณ.ปัจจุบัน
(ในบัญชี ในกะเป๋า)</t>
        </r>
      </text>
    </comment>
    <comment ref="F1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11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11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2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23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3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3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35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35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ดาวน์รถใหม่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59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7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71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71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8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8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83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83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9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9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95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95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10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0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107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107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F11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1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119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  <comment ref="G119" authorId="0">
      <text>
        <r>
          <rPr>
            <sz val="9"/>
            <color indexed="81"/>
            <rFont val="Tahoma"/>
            <family val="2"/>
          </rPr>
          <t xml:space="preserve">Bonus 3 months
</t>
        </r>
      </text>
    </comment>
  </commentList>
</comments>
</file>

<file path=xl/comments2.xml><?xml version="1.0" encoding="utf-8"?>
<comments xmlns="http://schemas.openxmlformats.org/spreadsheetml/2006/main">
  <authors>
    <author>POR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กระแสเงินสด = เงินคลเหลือแต่ละเดือน + เงินสดที่ถืออยู่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คงเหลือ = รายจ่าย - รายรับ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ใส่ เงินสด ที่มีณ.ปัจจุบัน
(ในบัญชี ในกะเป๋า)</t>
        </r>
      </text>
    </comment>
    <comment ref="F1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2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3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3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7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8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82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9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94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10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06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F11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  <comment ref="G118" authorId="0">
      <text>
        <r>
          <rPr>
            <sz val="9"/>
            <color indexed="81"/>
            <rFont val="Tahoma"/>
            <family val="2"/>
          </rPr>
          <t xml:space="preserve">เงินเดือนใหม่ขึ้น 6%
</t>
        </r>
      </text>
    </comment>
  </commentList>
</comments>
</file>

<file path=xl/sharedStrings.xml><?xml version="1.0" encoding="utf-8"?>
<sst xmlns="http://schemas.openxmlformats.org/spreadsheetml/2006/main" count="48" uniqueCount="26">
  <si>
    <t>เดือน/ปี</t>
  </si>
  <si>
    <t>รวมรายรับ</t>
  </si>
  <si>
    <t>เงินเดือน1</t>
  </si>
  <si>
    <t>เงินเดือน2</t>
  </si>
  <si>
    <t>รับค่าเช่า</t>
  </si>
  <si>
    <t>รับปันผล</t>
  </si>
  <si>
    <t>รวมรายจ่าย</t>
  </si>
  <si>
    <t>น้ำไฟเน็ตโทสับ</t>
  </si>
  <si>
    <t xml:space="preserve">บ้าน </t>
  </si>
  <si>
    <t>รถ</t>
  </si>
  <si>
    <t>กิน/ค่าน้ำมัน</t>
  </si>
  <si>
    <t>ฟุ่มเฟือย</t>
  </si>
  <si>
    <t>อื่นๆ1</t>
  </si>
  <si>
    <t>อื่นๆ2</t>
  </si>
  <si>
    <t>อื่นๆ3</t>
  </si>
  <si>
    <t>อื่นๆ4</t>
  </si>
  <si>
    <t>อื่นๆ5</t>
  </si>
  <si>
    <t>ลงทุน</t>
  </si>
  <si>
    <t>กระแสเงินสด</t>
  </si>
  <si>
    <t>แผนการเงินส่วนบุคคล กรณีสามี-ภรรยา</t>
  </si>
  <si>
    <t>ผ่อนของ</t>
  </si>
  <si>
    <t>บัตรเครดิต</t>
  </si>
  <si>
    <t>คงเหลือ</t>
  </si>
  <si>
    <t>แผนการเงินส่วนบุคคล กรณีสามี-ภรรยา กรณีไม่มีการลงทุน</t>
  </si>
  <si>
    <t>กรณีลงทุน</t>
  </si>
  <si>
    <t>กรณีไม่ลงทุน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</si>
</sst>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2" fillId="0" borderId="0" xfId="0" applyFont="1"/>
    <xf numFmtId="165" fontId="0" fillId="0" borderId="0" xfId="1" applyNumberFormat="1" applyFont="1"/>
    <xf numFmtId="17" fontId="0" fillId="0" borderId="0" xfId="1" applyNumberFormat="1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166" fontId="0" fillId="0" borderId="0" xfId="0" applyNumberFormat="1"/>
    <xf numFmtId="17" fontId="0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/>
    <xf numFmtId="165" fontId="5" fillId="0" borderId="0" xfId="1" applyNumberFormat="1" applyFont="1"/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5"/>
  <sheetViews>
    <sheetView tabSelected="1" zoomScale="75" zoomScaleNormal="7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T2" sqref="T2"/>
    </sheetView>
  </sheetViews>
  <sheetFormatPr defaultRowHeight="14.5"/>
  <cols>
    <col min="1" max="1" width="7.6328125" customWidth="1"/>
    <col min="2" max="2" width="10.6328125" bestFit="1" customWidth="1"/>
    <col min="3" max="3" width="11.81640625" bestFit="1" customWidth="1"/>
    <col min="4" max="4" width="1.81640625" customWidth="1"/>
    <col min="5" max="5" width="11.81640625" bestFit="1" customWidth="1"/>
    <col min="6" max="7" width="9.1796875" bestFit="1" customWidth="1"/>
    <col min="8" max="8" width="7.36328125" bestFit="1" customWidth="1"/>
    <col min="9" max="9" width="10.81640625" bestFit="1" customWidth="1"/>
    <col min="10" max="10" width="2.81640625" customWidth="1"/>
    <col min="11" max="11" width="10.81640625" bestFit="1" customWidth="1"/>
    <col min="12" max="12" width="11.81640625" bestFit="1" customWidth="1"/>
    <col min="13" max="14" width="8.26953125" customWidth="1"/>
    <col min="15" max="15" width="8.453125" customWidth="1"/>
    <col min="16" max="16" width="9.26953125" customWidth="1"/>
    <col min="17" max="18" width="9.26953125" bestFit="1" customWidth="1"/>
    <col min="20" max="20" width="9.1796875" bestFit="1" customWidth="1"/>
  </cols>
  <sheetData>
    <row r="1" spans="1:24" ht="21">
      <c r="A1" s="5" t="s">
        <v>19</v>
      </c>
      <c r="I1" s="11">
        <v>7.4999999999999997E-2</v>
      </c>
    </row>
    <row r="2" spans="1:24">
      <c r="A2" t="s">
        <v>0</v>
      </c>
      <c r="B2" s="4" t="s">
        <v>18</v>
      </c>
      <c r="C2" s="2" t="s">
        <v>22</v>
      </c>
      <c r="E2" s="1" t="s">
        <v>1</v>
      </c>
      <c r="F2" s="8" t="s">
        <v>2</v>
      </c>
      <c r="G2" s="8" t="s">
        <v>3</v>
      </c>
      <c r="H2" s="8" t="s">
        <v>4</v>
      </c>
      <c r="I2" s="8" t="s">
        <v>5</v>
      </c>
      <c r="K2" s="3" t="s">
        <v>6</v>
      </c>
      <c r="L2" s="9" t="s">
        <v>17</v>
      </c>
      <c r="M2" s="9" t="s">
        <v>8</v>
      </c>
      <c r="N2" s="9" t="s">
        <v>9</v>
      </c>
      <c r="O2" s="10" t="s">
        <v>7</v>
      </c>
      <c r="P2" s="10" t="s">
        <v>10</v>
      </c>
      <c r="Q2" s="9" t="s">
        <v>11</v>
      </c>
      <c r="R2" s="9" t="s">
        <v>20</v>
      </c>
      <c r="S2" s="9" t="s">
        <v>21</v>
      </c>
      <c r="T2" s="9" t="s">
        <v>12</v>
      </c>
      <c r="U2" s="9" t="s">
        <v>13</v>
      </c>
      <c r="V2" s="9" t="s">
        <v>14</v>
      </c>
      <c r="W2" s="9" t="s">
        <v>15</v>
      </c>
      <c r="X2" s="9" t="s">
        <v>16</v>
      </c>
    </row>
    <row r="3" spans="1:24">
      <c r="A3" s="7">
        <v>21702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7">
        <v>21732</v>
      </c>
      <c r="B4" s="6">
        <f>B3+C4</f>
        <v>45510</v>
      </c>
      <c r="C4" s="6">
        <f>E4-K4</f>
        <v>45510</v>
      </c>
      <c r="D4" s="6"/>
      <c r="E4" s="6">
        <f>SUM(F4:I4)</f>
        <v>74000</v>
      </c>
      <c r="F4" s="6">
        <v>39000</v>
      </c>
      <c r="G4" s="6">
        <v>35000</v>
      </c>
      <c r="H4" s="6"/>
      <c r="I4" s="6"/>
      <c r="J4" s="6"/>
      <c r="K4" s="6">
        <f>SUM(L4:X4)</f>
        <v>28490</v>
      </c>
      <c r="L4" s="6">
        <v>0</v>
      </c>
      <c r="M4" s="6"/>
      <c r="N4" s="6"/>
      <c r="O4" s="6">
        <f>350+2500+740+500</f>
        <v>4090</v>
      </c>
      <c r="P4" s="6">
        <f>((80*3*30)*2)+5000</f>
        <v>19400</v>
      </c>
      <c r="Q4" s="6">
        <v>5000</v>
      </c>
      <c r="R4" s="6"/>
      <c r="S4" s="6"/>
      <c r="T4" s="6"/>
      <c r="U4" s="6"/>
      <c r="V4" s="6"/>
      <c r="W4" s="6"/>
      <c r="X4" s="6"/>
    </row>
    <row r="5" spans="1:24">
      <c r="A5" s="7">
        <v>21763</v>
      </c>
      <c r="B5" s="6">
        <f t="shared" ref="B5:B68" si="0">B4+C5</f>
        <v>91020</v>
      </c>
      <c r="C5" s="6">
        <f t="shared" ref="C5:C68" si="1">E5-K5</f>
        <v>45510</v>
      </c>
      <c r="D5" s="6"/>
      <c r="E5" s="6">
        <f t="shared" ref="E5:E68" si="2">SUM(F5:I5)</f>
        <v>74000</v>
      </c>
      <c r="F5" s="6">
        <v>39000</v>
      </c>
      <c r="G5" s="6">
        <v>35000</v>
      </c>
      <c r="H5" s="6"/>
      <c r="I5" s="6"/>
      <c r="J5" s="6"/>
      <c r="K5" s="6">
        <f t="shared" ref="K5:K68" si="3">SUM(L5:X5)</f>
        <v>28490</v>
      </c>
      <c r="L5" s="6">
        <v>0</v>
      </c>
      <c r="M5" s="6"/>
      <c r="N5" s="6"/>
      <c r="O5" s="6">
        <f t="shared" ref="O5:O68" si="4">350+2500+740+500</f>
        <v>4090</v>
      </c>
      <c r="P5" s="6">
        <f t="shared" ref="P5:P68" si="5">((80*3*30)*2)+5000</f>
        <v>19400</v>
      </c>
      <c r="Q5" s="6">
        <v>5000</v>
      </c>
      <c r="R5" s="6"/>
      <c r="S5" s="6"/>
      <c r="T5" s="6"/>
      <c r="U5" s="6"/>
      <c r="V5" s="6"/>
      <c r="W5" s="6"/>
      <c r="X5" s="6"/>
    </row>
    <row r="6" spans="1:24">
      <c r="A6" s="7">
        <v>21794</v>
      </c>
      <c r="B6" s="6">
        <f t="shared" si="0"/>
        <v>136530</v>
      </c>
      <c r="C6" s="6">
        <f t="shared" si="1"/>
        <v>45510</v>
      </c>
      <c r="D6" s="6"/>
      <c r="E6" s="6">
        <f t="shared" si="2"/>
        <v>74000</v>
      </c>
      <c r="F6" s="6">
        <v>39000</v>
      </c>
      <c r="G6" s="6">
        <v>35000</v>
      </c>
      <c r="H6" s="6"/>
      <c r="I6" s="6"/>
      <c r="J6" s="6"/>
      <c r="K6" s="6">
        <f t="shared" si="3"/>
        <v>28490</v>
      </c>
      <c r="L6" s="6">
        <v>0</v>
      </c>
      <c r="M6" s="6"/>
      <c r="N6" s="6"/>
      <c r="O6" s="6">
        <f t="shared" si="4"/>
        <v>4090</v>
      </c>
      <c r="P6" s="6">
        <f t="shared" si="5"/>
        <v>19400</v>
      </c>
      <c r="Q6" s="6">
        <v>5000</v>
      </c>
      <c r="R6" s="6"/>
      <c r="S6" s="6"/>
      <c r="T6" s="6"/>
      <c r="U6" s="6"/>
      <c r="V6" s="6"/>
      <c r="W6" s="6"/>
      <c r="X6" s="6"/>
    </row>
    <row r="7" spans="1:24">
      <c r="A7" s="7">
        <v>21824</v>
      </c>
      <c r="B7" s="6">
        <f t="shared" si="0"/>
        <v>182040</v>
      </c>
      <c r="C7" s="6">
        <f t="shared" si="1"/>
        <v>45510</v>
      </c>
      <c r="D7" s="6"/>
      <c r="E7" s="6">
        <f t="shared" si="2"/>
        <v>74000</v>
      </c>
      <c r="F7" s="6">
        <v>39000</v>
      </c>
      <c r="G7" s="6">
        <v>35000</v>
      </c>
      <c r="H7" s="6"/>
      <c r="I7" s="6"/>
      <c r="J7" s="6"/>
      <c r="K7" s="6">
        <f t="shared" si="3"/>
        <v>28490</v>
      </c>
      <c r="L7" s="6">
        <v>0</v>
      </c>
      <c r="M7" s="6"/>
      <c r="N7" s="6"/>
      <c r="O7" s="6">
        <f t="shared" si="4"/>
        <v>4090</v>
      </c>
      <c r="P7" s="6">
        <f t="shared" si="5"/>
        <v>19400</v>
      </c>
      <c r="Q7" s="6">
        <v>5000</v>
      </c>
      <c r="R7" s="6"/>
      <c r="S7" s="6"/>
      <c r="T7" s="6"/>
      <c r="U7" s="6"/>
      <c r="V7" s="6"/>
      <c r="W7" s="6"/>
      <c r="X7" s="6"/>
    </row>
    <row r="8" spans="1:24">
      <c r="A8" s="7">
        <v>21855</v>
      </c>
      <c r="B8" s="6">
        <f t="shared" si="0"/>
        <v>28800</v>
      </c>
      <c r="C8" s="6">
        <f t="shared" si="1"/>
        <v>-153240</v>
      </c>
      <c r="E8" s="6">
        <f t="shared" si="2"/>
        <v>75250</v>
      </c>
      <c r="F8" s="6">
        <v>39000</v>
      </c>
      <c r="G8" s="6">
        <v>35000</v>
      </c>
      <c r="H8" s="6"/>
      <c r="I8" s="6">
        <f>(SUM(L$4:L8))*I$1/12</f>
        <v>1250</v>
      </c>
      <c r="J8" s="6"/>
      <c r="K8" s="6">
        <f t="shared" si="3"/>
        <v>228490</v>
      </c>
      <c r="L8" s="6">
        <v>200000</v>
      </c>
      <c r="M8" s="6"/>
      <c r="N8" s="6"/>
      <c r="O8" s="6">
        <f t="shared" si="4"/>
        <v>4090</v>
      </c>
      <c r="P8" s="6">
        <f t="shared" si="5"/>
        <v>19400</v>
      </c>
      <c r="Q8" s="6">
        <v>5000</v>
      </c>
      <c r="R8" s="6"/>
      <c r="S8" s="6"/>
      <c r="T8" s="6"/>
      <c r="U8" s="6"/>
      <c r="V8" s="6"/>
      <c r="W8" s="6"/>
      <c r="X8" s="6"/>
    </row>
    <row r="9" spans="1:24" ht="15" thickBot="1">
      <c r="A9" s="12">
        <v>21885</v>
      </c>
      <c r="B9" s="13">
        <f t="shared" si="0"/>
        <v>75560</v>
      </c>
      <c r="C9" s="13">
        <f t="shared" si="1"/>
        <v>46760</v>
      </c>
      <c r="D9" s="14"/>
      <c r="E9" s="13">
        <f t="shared" si="2"/>
        <v>75250</v>
      </c>
      <c r="F9" s="13">
        <v>39000</v>
      </c>
      <c r="G9" s="13">
        <v>35000</v>
      </c>
      <c r="H9" s="13"/>
      <c r="I9" s="13">
        <f>(SUM(L$4:L9))*I$1/12</f>
        <v>1250</v>
      </c>
      <c r="J9" s="13"/>
      <c r="K9" s="13">
        <f t="shared" si="3"/>
        <v>28490</v>
      </c>
      <c r="L9" s="13">
        <v>0</v>
      </c>
      <c r="M9" s="13"/>
      <c r="N9" s="13"/>
      <c r="O9" s="13">
        <f t="shared" si="4"/>
        <v>4090</v>
      </c>
      <c r="P9" s="13">
        <f t="shared" si="5"/>
        <v>19400</v>
      </c>
      <c r="Q9" s="13">
        <v>5000</v>
      </c>
      <c r="R9" s="13"/>
      <c r="S9" s="13"/>
      <c r="T9" s="13"/>
      <c r="U9" s="13"/>
      <c r="V9" s="13"/>
      <c r="W9" s="13"/>
      <c r="X9" s="13"/>
    </row>
    <row r="10" spans="1:24" ht="15" thickTop="1">
      <c r="A10" s="7">
        <v>21916</v>
      </c>
      <c r="B10" s="6">
        <f t="shared" si="0"/>
        <v>126760</v>
      </c>
      <c r="C10" s="6">
        <f t="shared" si="1"/>
        <v>51200</v>
      </c>
      <c r="E10" s="6">
        <f t="shared" si="2"/>
        <v>79690</v>
      </c>
      <c r="F10" s="6">
        <f>F9+(F9*0.06)</f>
        <v>41340</v>
      </c>
      <c r="G10" s="6">
        <f>G9+(G9*0.06)</f>
        <v>37100</v>
      </c>
      <c r="H10" s="6"/>
      <c r="I10" s="6">
        <f>(SUM(L$4:L10))*I$1/12</f>
        <v>1250</v>
      </c>
      <c r="J10" s="6"/>
      <c r="K10" s="6">
        <f t="shared" si="3"/>
        <v>28490</v>
      </c>
      <c r="L10" s="6">
        <v>0</v>
      </c>
      <c r="M10" s="6"/>
      <c r="N10" s="6"/>
      <c r="O10" s="6">
        <f t="shared" si="4"/>
        <v>4090</v>
      </c>
      <c r="P10" s="6">
        <f t="shared" si="5"/>
        <v>19400</v>
      </c>
      <c r="Q10" s="6">
        <v>5000</v>
      </c>
      <c r="R10" s="6"/>
      <c r="S10" s="6"/>
      <c r="T10" s="6"/>
      <c r="U10" s="6"/>
      <c r="V10" s="6"/>
      <c r="W10" s="6"/>
      <c r="X10" s="6"/>
    </row>
    <row r="11" spans="1:24">
      <c r="A11" s="7">
        <v>21947</v>
      </c>
      <c r="B11" s="6">
        <f t="shared" si="0"/>
        <v>115155</v>
      </c>
      <c r="C11" s="6">
        <f t="shared" si="1"/>
        <v>-11605</v>
      </c>
      <c r="E11" s="6">
        <f t="shared" si="2"/>
        <v>316885</v>
      </c>
      <c r="F11" s="6">
        <f>F10*4</f>
        <v>165360</v>
      </c>
      <c r="G11" s="6">
        <f>G10*4</f>
        <v>148400</v>
      </c>
      <c r="H11" s="6"/>
      <c r="I11" s="6">
        <f>(SUM(L$4:L11))*I$1/12</f>
        <v>3125</v>
      </c>
      <c r="J11" s="6"/>
      <c r="K11" s="6">
        <f t="shared" si="3"/>
        <v>328490</v>
      </c>
      <c r="L11" s="6">
        <v>300000</v>
      </c>
      <c r="M11" s="6"/>
      <c r="N11" s="6"/>
      <c r="O11" s="6">
        <f t="shared" si="4"/>
        <v>4090</v>
      </c>
      <c r="P11" s="6">
        <f t="shared" si="5"/>
        <v>19400</v>
      </c>
      <c r="Q11" s="6">
        <v>5000</v>
      </c>
      <c r="R11" s="6"/>
      <c r="S11" s="6"/>
      <c r="T11" s="6"/>
      <c r="U11" s="6"/>
      <c r="V11" s="6"/>
      <c r="W11" s="6"/>
      <c r="X11" s="6"/>
    </row>
    <row r="12" spans="1:24">
      <c r="A12" s="7">
        <v>21976</v>
      </c>
      <c r="B12" s="6">
        <f t="shared" si="0"/>
        <v>168230</v>
      </c>
      <c r="C12" s="6">
        <f t="shared" si="1"/>
        <v>53075</v>
      </c>
      <c r="E12" s="6">
        <f t="shared" si="2"/>
        <v>81565</v>
      </c>
      <c r="F12" s="6">
        <f>F10</f>
        <v>41340</v>
      </c>
      <c r="G12" s="6">
        <f>G10</f>
        <v>37100</v>
      </c>
      <c r="H12" s="6"/>
      <c r="I12" s="6">
        <f>(SUM(L$4:L12))*I$1/12</f>
        <v>3125</v>
      </c>
      <c r="J12" s="6"/>
      <c r="K12" s="6">
        <f t="shared" si="3"/>
        <v>28490</v>
      </c>
      <c r="L12" s="6"/>
      <c r="M12" s="6"/>
      <c r="N12" s="6"/>
      <c r="O12" s="6">
        <f t="shared" si="4"/>
        <v>4090</v>
      </c>
      <c r="P12" s="6">
        <f t="shared" si="5"/>
        <v>19400</v>
      </c>
      <c r="Q12" s="6">
        <v>5000</v>
      </c>
      <c r="R12" s="6"/>
      <c r="S12" s="6"/>
      <c r="T12" s="6"/>
      <c r="U12" s="6"/>
      <c r="V12" s="6"/>
      <c r="W12" s="6"/>
      <c r="X12" s="6"/>
    </row>
    <row r="13" spans="1:24">
      <c r="A13" s="7">
        <v>22007</v>
      </c>
      <c r="B13" s="6">
        <f t="shared" si="0"/>
        <v>221305</v>
      </c>
      <c r="C13" s="6">
        <f t="shared" si="1"/>
        <v>53075</v>
      </c>
      <c r="E13" s="6">
        <f t="shared" si="2"/>
        <v>81565</v>
      </c>
      <c r="F13" s="6">
        <f t="shared" ref="F13:G21" si="6">F12</f>
        <v>41340</v>
      </c>
      <c r="G13" s="6">
        <f t="shared" si="6"/>
        <v>37100</v>
      </c>
      <c r="H13" s="6"/>
      <c r="I13" s="6">
        <f>(SUM(L$4:L13))*I$1/12</f>
        <v>3125</v>
      </c>
      <c r="J13" s="6"/>
      <c r="K13" s="6">
        <f t="shared" si="3"/>
        <v>28490</v>
      </c>
      <c r="L13" s="6">
        <v>0</v>
      </c>
      <c r="M13" s="6"/>
      <c r="N13" s="6"/>
      <c r="O13" s="6">
        <f t="shared" si="4"/>
        <v>4090</v>
      </c>
      <c r="P13" s="6">
        <f t="shared" si="5"/>
        <v>19400</v>
      </c>
      <c r="Q13" s="6">
        <v>5000</v>
      </c>
      <c r="R13" s="6"/>
      <c r="S13" s="6"/>
      <c r="T13" s="6"/>
      <c r="U13" s="6"/>
      <c r="V13" s="6"/>
      <c r="W13" s="6"/>
      <c r="X13" s="6"/>
    </row>
    <row r="14" spans="1:24">
      <c r="A14" s="7">
        <v>22037</v>
      </c>
      <c r="B14" s="6">
        <f t="shared" si="0"/>
        <v>175005</v>
      </c>
      <c r="C14" s="6">
        <f t="shared" si="1"/>
        <v>-46300</v>
      </c>
      <c r="E14" s="6">
        <f t="shared" si="2"/>
        <v>82190</v>
      </c>
      <c r="F14" s="6">
        <f t="shared" si="6"/>
        <v>41340</v>
      </c>
      <c r="G14" s="6">
        <f t="shared" si="6"/>
        <v>37100</v>
      </c>
      <c r="H14" s="6"/>
      <c r="I14" s="6">
        <f>(SUM(L$4:L14))*I$1/12</f>
        <v>3750</v>
      </c>
      <c r="J14" s="6"/>
      <c r="K14" s="6">
        <f t="shared" si="3"/>
        <v>128490</v>
      </c>
      <c r="L14" s="6">
        <v>100000</v>
      </c>
      <c r="M14" s="6"/>
      <c r="N14" s="6"/>
      <c r="O14" s="6">
        <f t="shared" si="4"/>
        <v>4090</v>
      </c>
      <c r="P14" s="6">
        <f t="shared" si="5"/>
        <v>19400</v>
      </c>
      <c r="Q14" s="6">
        <v>5000</v>
      </c>
      <c r="R14" s="6"/>
      <c r="S14" s="6"/>
      <c r="T14" s="6"/>
      <c r="U14" s="6"/>
      <c r="V14" s="6"/>
      <c r="W14" s="6"/>
      <c r="X14" s="6"/>
    </row>
    <row r="15" spans="1:24">
      <c r="A15" s="7">
        <v>22068</v>
      </c>
      <c r="B15" s="6">
        <f t="shared" si="0"/>
        <v>228705</v>
      </c>
      <c r="C15" s="6">
        <f t="shared" si="1"/>
        <v>53700</v>
      </c>
      <c r="E15" s="6">
        <f t="shared" si="2"/>
        <v>82190</v>
      </c>
      <c r="F15" s="6">
        <f t="shared" si="6"/>
        <v>41340</v>
      </c>
      <c r="G15" s="6">
        <f t="shared" si="6"/>
        <v>37100</v>
      </c>
      <c r="H15" s="6"/>
      <c r="I15" s="6">
        <f>(SUM(L$4:L15))*I$1/12</f>
        <v>3750</v>
      </c>
      <c r="J15" s="6"/>
      <c r="K15" s="6">
        <f t="shared" si="3"/>
        <v>28490</v>
      </c>
      <c r="L15" s="6"/>
      <c r="M15" s="6"/>
      <c r="N15" s="6"/>
      <c r="O15" s="6">
        <f t="shared" si="4"/>
        <v>4090</v>
      </c>
      <c r="P15" s="6">
        <f t="shared" si="5"/>
        <v>19400</v>
      </c>
      <c r="Q15" s="6">
        <v>5000</v>
      </c>
      <c r="R15" s="6"/>
      <c r="S15" s="6"/>
      <c r="T15" s="6"/>
      <c r="U15" s="6"/>
      <c r="V15" s="6"/>
      <c r="W15" s="6"/>
      <c r="X15" s="6"/>
    </row>
    <row r="16" spans="1:24">
      <c r="A16" s="7">
        <v>22098</v>
      </c>
      <c r="B16" s="6">
        <f t="shared" si="0"/>
        <v>282405</v>
      </c>
      <c r="C16" s="6">
        <f t="shared" si="1"/>
        <v>53700</v>
      </c>
      <c r="E16" s="6">
        <f t="shared" si="2"/>
        <v>82190</v>
      </c>
      <c r="F16" s="6">
        <f t="shared" si="6"/>
        <v>41340</v>
      </c>
      <c r="G16" s="6">
        <f t="shared" si="6"/>
        <v>37100</v>
      </c>
      <c r="H16" s="6"/>
      <c r="I16" s="6">
        <f>(SUM(L$4:L16))*I$1/12</f>
        <v>3750</v>
      </c>
      <c r="J16" s="6"/>
      <c r="K16" s="6">
        <f t="shared" si="3"/>
        <v>28490</v>
      </c>
      <c r="L16" s="6">
        <v>0</v>
      </c>
      <c r="M16" s="6"/>
      <c r="N16" s="6"/>
      <c r="O16" s="6">
        <f t="shared" si="4"/>
        <v>4090</v>
      </c>
      <c r="P16" s="6">
        <f t="shared" si="5"/>
        <v>19400</v>
      </c>
      <c r="Q16" s="6">
        <v>5000</v>
      </c>
      <c r="R16" s="6"/>
      <c r="S16" s="6"/>
      <c r="T16" s="6"/>
      <c r="U16" s="6"/>
      <c r="V16" s="6"/>
      <c r="W16" s="6"/>
      <c r="X16" s="6"/>
    </row>
    <row r="17" spans="1:24">
      <c r="A17" s="7">
        <v>22129</v>
      </c>
      <c r="B17" s="6">
        <f t="shared" si="0"/>
        <v>236730</v>
      </c>
      <c r="C17" s="6">
        <f t="shared" si="1"/>
        <v>-45675</v>
      </c>
      <c r="E17" s="6">
        <f t="shared" si="2"/>
        <v>82815</v>
      </c>
      <c r="F17" s="6">
        <f t="shared" si="6"/>
        <v>41340</v>
      </c>
      <c r="G17" s="6">
        <f t="shared" si="6"/>
        <v>37100</v>
      </c>
      <c r="H17" s="6"/>
      <c r="I17" s="6">
        <f>(SUM(L$4:L17))*I$1/12</f>
        <v>4375</v>
      </c>
      <c r="J17" s="6"/>
      <c r="K17" s="6">
        <f t="shared" si="3"/>
        <v>128490</v>
      </c>
      <c r="L17" s="6">
        <v>100000</v>
      </c>
      <c r="M17" s="6"/>
      <c r="N17" s="6"/>
      <c r="O17" s="6">
        <f t="shared" si="4"/>
        <v>4090</v>
      </c>
      <c r="P17" s="6">
        <f t="shared" si="5"/>
        <v>19400</v>
      </c>
      <c r="Q17" s="6">
        <v>5000</v>
      </c>
      <c r="R17" s="6"/>
      <c r="S17" s="6"/>
      <c r="T17" s="6"/>
      <c r="U17" s="6"/>
      <c r="V17" s="6"/>
      <c r="W17" s="6"/>
      <c r="X17" s="6"/>
    </row>
    <row r="18" spans="1:24">
      <c r="A18" s="7">
        <v>22160</v>
      </c>
      <c r="B18" s="6">
        <f t="shared" si="0"/>
        <v>291055</v>
      </c>
      <c r="C18" s="6">
        <f t="shared" si="1"/>
        <v>54325</v>
      </c>
      <c r="E18" s="6">
        <f t="shared" si="2"/>
        <v>82815</v>
      </c>
      <c r="F18" s="6">
        <f t="shared" si="6"/>
        <v>41340</v>
      </c>
      <c r="G18" s="6">
        <f t="shared" si="6"/>
        <v>37100</v>
      </c>
      <c r="H18" s="6"/>
      <c r="I18" s="6">
        <f>(SUM(L$4:L18))*I$1/12</f>
        <v>4375</v>
      </c>
      <c r="J18" s="6"/>
      <c r="K18" s="6">
        <f t="shared" si="3"/>
        <v>28490</v>
      </c>
      <c r="L18" s="6"/>
      <c r="M18" s="6"/>
      <c r="N18" s="6"/>
      <c r="O18" s="6">
        <f t="shared" si="4"/>
        <v>4090</v>
      </c>
      <c r="P18" s="6">
        <f t="shared" si="5"/>
        <v>19400</v>
      </c>
      <c r="Q18" s="6">
        <v>5000</v>
      </c>
      <c r="R18" s="6"/>
      <c r="S18" s="6"/>
      <c r="T18" s="6"/>
      <c r="U18" s="6"/>
      <c r="V18" s="6"/>
      <c r="W18" s="6"/>
      <c r="X18" s="6"/>
    </row>
    <row r="19" spans="1:24">
      <c r="A19" s="7">
        <v>22190</v>
      </c>
      <c r="B19" s="6">
        <f t="shared" si="0"/>
        <v>345380</v>
      </c>
      <c r="C19" s="6">
        <f t="shared" si="1"/>
        <v>54325</v>
      </c>
      <c r="E19" s="6">
        <f t="shared" si="2"/>
        <v>82815</v>
      </c>
      <c r="F19" s="6">
        <f t="shared" si="6"/>
        <v>41340</v>
      </c>
      <c r="G19" s="6">
        <f t="shared" si="6"/>
        <v>37100</v>
      </c>
      <c r="H19" s="6"/>
      <c r="I19" s="6">
        <f>(SUM(L$4:L19))*I$1/12</f>
        <v>4375</v>
      </c>
      <c r="J19" s="6"/>
      <c r="K19" s="6">
        <f t="shared" si="3"/>
        <v>28490</v>
      </c>
      <c r="L19" s="6">
        <v>0</v>
      </c>
      <c r="M19" s="6"/>
      <c r="N19" s="6"/>
      <c r="O19" s="6">
        <f t="shared" si="4"/>
        <v>4090</v>
      </c>
      <c r="P19" s="6">
        <f t="shared" si="5"/>
        <v>19400</v>
      </c>
      <c r="Q19" s="6">
        <v>5000</v>
      </c>
      <c r="R19" s="6"/>
      <c r="S19" s="6"/>
      <c r="T19" s="6"/>
      <c r="U19" s="6"/>
      <c r="V19" s="6"/>
      <c r="W19" s="6"/>
      <c r="X19" s="6"/>
    </row>
    <row r="20" spans="1:24">
      <c r="A20" s="7">
        <v>22221</v>
      </c>
      <c r="B20" s="6">
        <f t="shared" si="0"/>
        <v>300330</v>
      </c>
      <c r="C20" s="6">
        <f t="shared" si="1"/>
        <v>-45050</v>
      </c>
      <c r="E20" s="6">
        <f t="shared" si="2"/>
        <v>83440</v>
      </c>
      <c r="F20" s="6">
        <f t="shared" si="6"/>
        <v>41340</v>
      </c>
      <c r="G20" s="6">
        <f t="shared" si="6"/>
        <v>37100</v>
      </c>
      <c r="H20" s="6"/>
      <c r="I20" s="6">
        <f>(SUM(L$4:L20))*I$1/12</f>
        <v>5000</v>
      </c>
      <c r="J20" s="6"/>
      <c r="K20" s="6">
        <f t="shared" si="3"/>
        <v>128490</v>
      </c>
      <c r="L20" s="6">
        <v>100000</v>
      </c>
      <c r="M20" s="6"/>
      <c r="N20" s="6"/>
      <c r="O20" s="6">
        <f t="shared" si="4"/>
        <v>4090</v>
      </c>
      <c r="P20" s="6">
        <f t="shared" si="5"/>
        <v>19400</v>
      </c>
      <c r="Q20" s="6">
        <v>5000</v>
      </c>
      <c r="R20" s="6"/>
      <c r="S20" s="6"/>
      <c r="T20" s="6"/>
      <c r="U20" s="6"/>
      <c r="V20" s="6"/>
      <c r="W20" s="6"/>
      <c r="X20" s="6"/>
    </row>
    <row r="21" spans="1:24" ht="15" thickBot="1">
      <c r="A21" s="12">
        <v>22251</v>
      </c>
      <c r="B21" s="13">
        <f t="shared" si="0"/>
        <v>355280</v>
      </c>
      <c r="C21" s="13">
        <f t="shared" si="1"/>
        <v>54950</v>
      </c>
      <c r="D21" s="14"/>
      <c r="E21" s="13">
        <f t="shared" si="2"/>
        <v>83440</v>
      </c>
      <c r="F21" s="13">
        <f t="shared" si="6"/>
        <v>41340</v>
      </c>
      <c r="G21" s="13">
        <f t="shared" si="6"/>
        <v>37100</v>
      </c>
      <c r="H21" s="13"/>
      <c r="I21" s="13">
        <f>(SUM(L$4:L21))*I$1/12</f>
        <v>5000</v>
      </c>
      <c r="J21" s="13"/>
      <c r="K21" s="13">
        <f t="shared" si="3"/>
        <v>28490</v>
      </c>
      <c r="L21" s="13"/>
      <c r="M21" s="13"/>
      <c r="N21" s="13"/>
      <c r="O21" s="13">
        <f t="shared" si="4"/>
        <v>4090</v>
      </c>
      <c r="P21" s="13">
        <f t="shared" si="5"/>
        <v>19400</v>
      </c>
      <c r="Q21" s="13">
        <v>5000</v>
      </c>
      <c r="R21" s="13"/>
      <c r="S21" s="13"/>
      <c r="T21" s="13"/>
      <c r="U21" s="13"/>
      <c r="V21" s="13"/>
      <c r="W21" s="13"/>
      <c r="X21" s="13"/>
    </row>
    <row r="22" spans="1:24" ht="15" thickTop="1">
      <c r="A22" s="7">
        <v>22282</v>
      </c>
      <c r="B22" s="6">
        <f t="shared" si="0"/>
        <v>315561.40000000002</v>
      </c>
      <c r="C22" s="6">
        <f t="shared" si="1"/>
        <v>-39718.600000000006</v>
      </c>
      <c r="E22" s="6">
        <f t="shared" si="2"/>
        <v>88771.4</v>
      </c>
      <c r="F22" s="6">
        <f>F21+(F21*0.06)</f>
        <v>43820.4</v>
      </c>
      <c r="G22" s="6">
        <f>G21+(G21*0.06)</f>
        <v>39326</v>
      </c>
      <c r="H22" s="6"/>
      <c r="I22" s="6">
        <f>(SUM(L$4:L22))*I$1/12</f>
        <v>5625</v>
      </c>
      <c r="J22" s="6"/>
      <c r="K22" s="6">
        <f t="shared" si="3"/>
        <v>128490</v>
      </c>
      <c r="L22" s="6">
        <v>100000</v>
      </c>
      <c r="M22" s="6"/>
      <c r="N22" s="6"/>
      <c r="O22" s="6">
        <f t="shared" si="4"/>
        <v>4090</v>
      </c>
      <c r="P22" s="6">
        <f t="shared" si="5"/>
        <v>19400</v>
      </c>
      <c r="Q22" s="6">
        <v>5000</v>
      </c>
      <c r="R22" s="6"/>
      <c r="S22" s="6"/>
      <c r="T22" s="6"/>
      <c r="U22" s="6"/>
      <c r="V22" s="6"/>
      <c r="W22" s="6"/>
      <c r="X22" s="6"/>
    </row>
    <row r="23" spans="1:24">
      <c r="A23" s="7">
        <v>22313</v>
      </c>
      <c r="B23" s="6">
        <f t="shared" si="0"/>
        <v>327157</v>
      </c>
      <c r="C23" s="6">
        <f t="shared" si="1"/>
        <v>11595.599999999977</v>
      </c>
      <c r="E23" s="6">
        <f t="shared" si="2"/>
        <v>340085.6</v>
      </c>
      <c r="F23" s="6">
        <f>F22*4</f>
        <v>175281.6</v>
      </c>
      <c r="G23" s="6">
        <f>G22*4</f>
        <v>157304</v>
      </c>
      <c r="H23" s="6"/>
      <c r="I23" s="6">
        <f>(SUM(L$4:L23))*I$1/12</f>
        <v>7500</v>
      </c>
      <c r="J23" s="6"/>
      <c r="K23" s="6">
        <f t="shared" si="3"/>
        <v>328490</v>
      </c>
      <c r="L23" s="6">
        <v>300000</v>
      </c>
      <c r="M23" s="6"/>
      <c r="N23" s="6"/>
      <c r="O23" s="6">
        <f t="shared" si="4"/>
        <v>4090</v>
      </c>
      <c r="P23" s="6">
        <f t="shared" si="5"/>
        <v>19400</v>
      </c>
      <c r="Q23" s="6">
        <v>5000</v>
      </c>
      <c r="R23" s="6"/>
      <c r="S23" s="6"/>
      <c r="T23" s="6"/>
      <c r="U23" s="6"/>
      <c r="V23" s="6"/>
      <c r="W23" s="6"/>
      <c r="X23" s="6"/>
    </row>
    <row r="24" spans="1:24">
      <c r="A24" s="7">
        <v>22341</v>
      </c>
      <c r="B24" s="6">
        <f t="shared" si="0"/>
        <v>389313.4</v>
      </c>
      <c r="C24" s="6">
        <f t="shared" si="1"/>
        <v>62156.399999999994</v>
      </c>
      <c r="E24" s="6">
        <f t="shared" si="2"/>
        <v>90646.399999999994</v>
      </c>
      <c r="F24" s="6">
        <f>F22</f>
        <v>43820.4</v>
      </c>
      <c r="G24" s="6">
        <f>G22</f>
        <v>39326</v>
      </c>
      <c r="H24" s="6"/>
      <c r="I24" s="6">
        <f>(SUM(L$4:L24))*I$1/12</f>
        <v>7500</v>
      </c>
      <c r="J24" s="6"/>
      <c r="K24" s="6">
        <f t="shared" si="3"/>
        <v>28490</v>
      </c>
      <c r="L24" s="6">
        <v>0</v>
      </c>
      <c r="M24" s="6"/>
      <c r="N24" s="6"/>
      <c r="O24" s="6">
        <f t="shared" si="4"/>
        <v>4090</v>
      </c>
      <c r="P24" s="6">
        <f t="shared" si="5"/>
        <v>19400</v>
      </c>
      <c r="Q24" s="6">
        <v>5000</v>
      </c>
      <c r="R24" s="6"/>
      <c r="S24" s="6"/>
      <c r="T24" s="6"/>
      <c r="U24" s="6"/>
      <c r="V24" s="6"/>
      <c r="W24" s="6"/>
      <c r="X24" s="6"/>
    </row>
    <row r="25" spans="1:24">
      <c r="A25" s="7">
        <v>22372</v>
      </c>
      <c r="B25" s="6">
        <f t="shared" si="0"/>
        <v>451469.80000000005</v>
      </c>
      <c r="C25" s="6">
        <f t="shared" si="1"/>
        <v>62156.399999999994</v>
      </c>
      <c r="E25" s="6">
        <f t="shared" si="2"/>
        <v>90646.399999999994</v>
      </c>
      <c r="F25" s="6">
        <f t="shared" ref="F25:F33" si="7">F24</f>
        <v>43820.4</v>
      </c>
      <c r="G25" s="6">
        <f t="shared" ref="G25:G33" si="8">G24</f>
        <v>39326</v>
      </c>
      <c r="H25" s="6"/>
      <c r="I25" s="6">
        <f>(SUM(L$4:L25))*I$1/12</f>
        <v>7500</v>
      </c>
      <c r="J25" s="6"/>
      <c r="K25" s="6">
        <f t="shared" si="3"/>
        <v>28490</v>
      </c>
      <c r="L25" s="6">
        <v>0</v>
      </c>
      <c r="M25" s="6"/>
      <c r="N25" s="6"/>
      <c r="O25" s="6">
        <f t="shared" si="4"/>
        <v>4090</v>
      </c>
      <c r="P25" s="6">
        <f t="shared" si="5"/>
        <v>19400</v>
      </c>
      <c r="Q25" s="6">
        <v>5000</v>
      </c>
      <c r="R25" s="6"/>
      <c r="S25" s="6"/>
      <c r="T25" s="6"/>
      <c r="U25" s="6"/>
      <c r="V25" s="6"/>
      <c r="W25" s="6"/>
      <c r="X25" s="6"/>
    </row>
    <row r="26" spans="1:24">
      <c r="A26" s="7">
        <v>22402</v>
      </c>
      <c r="B26" s="6">
        <f t="shared" si="0"/>
        <v>414251.20000000007</v>
      </c>
      <c r="C26" s="6">
        <f t="shared" si="1"/>
        <v>-37218.600000000006</v>
      </c>
      <c r="E26" s="6">
        <f t="shared" si="2"/>
        <v>91271.4</v>
      </c>
      <c r="F26" s="6">
        <f t="shared" si="7"/>
        <v>43820.4</v>
      </c>
      <c r="G26" s="6">
        <f t="shared" si="8"/>
        <v>39326</v>
      </c>
      <c r="H26" s="6"/>
      <c r="I26" s="6">
        <f>(SUM(L$4:L26))*I$1/12</f>
        <v>8125</v>
      </c>
      <c r="J26" s="6"/>
      <c r="K26" s="6">
        <f t="shared" si="3"/>
        <v>128490</v>
      </c>
      <c r="L26" s="6">
        <v>100000</v>
      </c>
      <c r="M26" s="6"/>
      <c r="N26" s="6"/>
      <c r="O26" s="6">
        <f t="shared" si="4"/>
        <v>4090</v>
      </c>
      <c r="P26" s="6">
        <f t="shared" si="5"/>
        <v>19400</v>
      </c>
      <c r="Q26" s="6">
        <v>5000</v>
      </c>
      <c r="R26" s="6"/>
      <c r="S26" s="6"/>
      <c r="T26" s="6"/>
      <c r="U26" s="6"/>
      <c r="V26" s="6"/>
      <c r="W26" s="6"/>
      <c r="X26" s="6"/>
    </row>
    <row r="27" spans="1:24">
      <c r="A27" s="7">
        <v>22433</v>
      </c>
      <c r="B27" s="6">
        <f t="shared" si="0"/>
        <v>477032.60000000009</v>
      </c>
      <c r="C27" s="6">
        <f t="shared" si="1"/>
        <v>62781.399999999994</v>
      </c>
      <c r="E27" s="6">
        <f t="shared" si="2"/>
        <v>91271.4</v>
      </c>
      <c r="F27" s="6">
        <f t="shared" si="7"/>
        <v>43820.4</v>
      </c>
      <c r="G27" s="6">
        <f t="shared" si="8"/>
        <v>39326</v>
      </c>
      <c r="H27" s="6"/>
      <c r="I27" s="6">
        <f>(SUM(L$4:L27))*I$1/12</f>
        <v>8125</v>
      </c>
      <c r="J27" s="6"/>
      <c r="K27" s="6">
        <f t="shared" si="3"/>
        <v>28490</v>
      </c>
      <c r="L27" s="6">
        <v>0</v>
      </c>
      <c r="M27" s="6"/>
      <c r="N27" s="6"/>
      <c r="O27" s="6">
        <f t="shared" si="4"/>
        <v>4090</v>
      </c>
      <c r="P27" s="6">
        <f t="shared" si="5"/>
        <v>19400</v>
      </c>
      <c r="Q27" s="6">
        <v>5000</v>
      </c>
      <c r="R27" s="6"/>
      <c r="S27" s="6"/>
      <c r="T27" s="6"/>
      <c r="U27" s="6"/>
      <c r="V27" s="6"/>
      <c r="W27" s="6"/>
      <c r="X27" s="6"/>
    </row>
    <row r="28" spans="1:24">
      <c r="A28" s="7">
        <v>22463</v>
      </c>
      <c r="B28" s="6">
        <f t="shared" si="0"/>
        <v>440439.00000000012</v>
      </c>
      <c r="C28" s="6">
        <f t="shared" si="1"/>
        <v>-36593.600000000006</v>
      </c>
      <c r="E28" s="6">
        <f t="shared" si="2"/>
        <v>91896.4</v>
      </c>
      <c r="F28" s="6">
        <f t="shared" si="7"/>
        <v>43820.4</v>
      </c>
      <c r="G28" s="6">
        <f t="shared" si="8"/>
        <v>39326</v>
      </c>
      <c r="H28" s="6"/>
      <c r="I28" s="6">
        <f>(SUM(L$4:L28))*I$1/12</f>
        <v>8750</v>
      </c>
      <c r="J28" s="6"/>
      <c r="K28" s="6">
        <f t="shared" si="3"/>
        <v>128490</v>
      </c>
      <c r="L28" s="6">
        <v>100000</v>
      </c>
      <c r="M28" s="6"/>
      <c r="N28" s="6"/>
      <c r="O28" s="6">
        <f t="shared" si="4"/>
        <v>4090</v>
      </c>
      <c r="P28" s="6">
        <f t="shared" si="5"/>
        <v>19400</v>
      </c>
      <c r="Q28" s="6">
        <v>5000</v>
      </c>
      <c r="R28" s="6"/>
      <c r="S28" s="6"/>
      <c r="T28" s="6"/>
      <c r="U28" s="6"/>
      <c r="V28" s="6"/>
      <c r="W28" s="6"/>
      <c r="X28" s="6"/>
    </row>
    <row r="29" spans="1:24">
      <c r="A29" s="7">
        <v>22494</v>
      </c>
      <c r="B29" s="6">
        <f t="shared" si="0"/>
        <v>503845.40000000014</v>
      </c>
      <c r="C29" s="6">
        <f t="shared" si="1"/>
        <v>63406.399999999994</v>
      </c>
      <c r="E29" s="6">
        <f t="shared" si="2"/>
        <v>91896.4</v>
      </c>
      <c r="F29" s="6">
        <f t="shared" si="7"/>
        <v>43820.4</v>
      </c>
      <c r="G29" s="6">
        <f t="shared" si="8"/>
        <v>39326</v>
      </c>
      <c r="H29" s="6"/>
      <c r="I29" s="6">
        <f>(SUM(L$4:L29))*I$1/12</f>
        <v>8750</v>
      </c>
      <c r="J29" s="6"/>
      <c r="K29" s="6">
        <f t="shared" si="3"/>
        <v>28490</v>
      </c>
      <c r="L29" s="6">
        <v>0</v>
      </c>
      <c r="M29" s="6"/>
      <c r="N29" s="6"/>
      <c r="O29" s="6">
        <f t="shared" si="4"/>
        <v>4090</v>
      </c>
      <c r="P29" s="6">
        <f t="shared" si="5"/>
        <v>19400</v>
      </c>
      <c r="Q29" s="6">
        <v>5000</v>
      </c>
      <c r="R29" s="6"/>
      <c r="S29" s="6"/>
      <c r="T29" s="6"/>
      <c r="U29" s="6"/>
      <c r="V29" s="6"/>
      <c r="W29" s="6"/>
      <c r="X29" s="6"/>
    </row>
    <row r="30" spans="1:24">
      <c r="A30" s="7">
        <v>22525</v>
      </c>
      <c r="B30" s="6">
        <f t="shared" si="0"/>
        <v>467876.80000000016</v>
      </c>
      <c r="C30" s="6">
        <f t="shared" si="1"/>
        <v>-35968.600000000006</v>
      </c>
      <c r="E30" s="6">
        <f t="shared" si="2"/>
        <v>92521.4</v>
      </c>
      <c r="F30" s="6">
        <f t="shared" si="7"/>
        <v>43820.4</v>
      </c>
      <c r="G30" s="6">
        <f t="shared" si="8"/>
        <v>39326</v>
      </c>
      <c r="H30" s="6"/>
      <c r="I30" s="6">
        <f>(SUM(L$4:L30))*I$1/12</f>
        <v>9375</v>
      </c>
      <c r="J30" s="6"/>
      <c r="K30" s="6">
        <f t="shared" si="3"/>
        <v>128490</v>
      </c>
      <c r="L30" s="6">
        <v>100000</v>
      </c>
      <c r="M30" s="6"/>
      <c r="N30" s="6"/>
      <c r="O30" s="6">
        <f t="shared" si="4"/>
        <v>4090</v>
      </c>
      <c r="P30" s="6">
        <f t="shared" si="5"/>
        <v>19400</v>
      </c>
      <c r="Q30" s="6">
        <v>5000</v>
      </c>
      <c r="R30" s="6"/>
      <c r="S30" s="6"/>
      <c r="T30" s="6"/>
      <c r="U30" s="6"/>
      <c r="V30" s="6"/>
      <c r="W30" s="6"/>
      <c r="X30" s="6"/>
    </row>
    <row r="31" spans="1:24">
      <c r="A31" s="7">
        <v>22555</v>
      </c>
      <c r="B31" s="6">
        <f t="shared" si="0"/>
        <v>531908.20000000019</v>
      </c>
      <c r="C31" s="6">
        <f t="shared" si="1"/>
        <v>64031.399999999994</v>
      </c>
      <c r="E31" s="6">
        <f t="shared" si="2"/>
        <v>92521.4</v>
      </c>
      <c r="F31" s="6">
        <f t="shared" si="7"/>
        <v>43820.4</v>
      </c>
      <c r="G31" s="6">
        <f t="shared" si="8"/>
        <v>39326</v>
      </c>
      <c r="H31" s="6"/>
      <c r="I31" s="6">
        <f>(SUM(L$4:L31))*I$1/12</f>
        <v>9375</v>
      </c>
      <c r="J31" s="6"/>
      <c r="K31" s="6">
        <f t="shared" si="3"/>
        <v>28490</v>
      </c>
      <c r="L31" s="6">
        <v>0</v>
      </c>
      <c r="M31" s="6"/>
      <c r="N31" s="6"/>
      <c r="O31" s="6">
        <f t="shared" si="4"/>
        <v>4090</v>
      </c>
      <c r="P31" s="6">
        <f t="shared" si="5"/>
        <v>19400</v>
      </c>
      <c r="Q31" s="6">
        <v>5000</v>
      </c>
      <c r="R31" s="6"/>
      <c r="S31" s="6"/>
      <c r="T31" s="6"/>
      <c r="U31" s="6"/>
      <c r="V31" s="6"/>
      <c r="W31" s="6"/>
      <c r="X31" s="6"/>
    </row>
    <row r="32" spans="1:24">
      <c r="A32" s="7">
        <v>22586</v>
      </c>
      <c r="B32" s="6">
        <f t="shared" si="0"/>
        <v>595939.60000000021</v>
      </c>
      <c r="C32" s="6">
        <f t="shared" si="1"/>
        <v>64031.399999999994</v>
      </c>
      <c r="E32" s="6">
        <f t="shared" si="2"/>
        <v>92521.4</v>
      </c>
      <c r="F32" s="6">
        <f t="shared" si="7"/>
        <v>43820.4</v>
      </c>
      <c r="G32" s="6">
        <f t="shared" si="8"/>
        <v>39326</v>
      </c>
      <c r="H32" s="6"/>
      <c r="I32" s="6">
        <f>(SUM(L$4:L32))*I$1/12</f>
        <v>9375</v>
      </c>
      <c r="J32" s="6"/>
      <c r="K32" s="6">
        <f t="shared" si="3"/>
        <v>28490</v>
      </c>
      <c r="L32" s="6">
        <v>0</v>
      </c>
      <c r="M32" s="6"/>
      <c r="N32" s="6"/>
      <c r="O32" s="6">
        <f t="shared" si="4"/>
        <v>4090</v>
      </c>
      <c r="P32" s="6">
        <f t="shared" si="5"/>
        <v>19400</v>
      </c>
      <c r="Q32" s="6">
        <v>5000</v>
      </c>
      <c r="R32" s="6"/>
      <c r="S32" s="6"/>
      <c r="T32" s="6"/>
      <c r="U32" s="6"/>
      <c r="V32" s="6"/>
      <c r="W32" s="6"/>
      <c r="X32" s="6"/>
    </row>
    <row r="33" spans="1:24" ht="15" thickBot="1">
      <c r="A33" s="12">
        <v>22616</v>
      </c>
      <c r="B33" s="13">
        <f t="shared" si="0"/>
        <v>560596.00000000023</v>
      </c>
      <c r="C33" s="13">
        <f t="shared" si="1"/>
        <v>-35343.600000000006</v>
      </c>
      <c r="D33" s="14"/>
      <c r="E33" s="13">
        <f t="shared" si="2"/>
        <v>93146.4</v>
      </c>
      <c r="F33" s="13">
        <f t="shared" si="7"/>
        <v>43820.4</v>
      </c>
      <c r="G33" s="13">
        <f t="shared" si="8"/>
        <v>39326</v>
      </c>
      <c r="H33" s="13"/>
      <c r="I33" s="13">
        <f>(SUM(L$4:L33))*I$1/12</f>
        <v>10000</v>
      </c>
      <c r="J33" s="13"/>
      <c r="K33" s="13">
        <f t="shared" si="3"/>
        <v>128490</v>
      </c>
      <c r="L33" s="13">
        <v>100000</v>
      </c>
      <c r="M33" s="13"/>
      <c r="N33" s="13"/>
      <c r="O33" s="13">
        <f t="shared" si="4"/>
        <v>4090</v>
      </c>
      <c r="P33" s="13">
        <f t="shared" si="5"/>
        <v>19400</v>
      </c>
      <c r="Q33" s="13">
        <v>5000</v>
      </c>
      <c r="R33" s="13"/>
      <c r="S33" s="13"/>
      <c r="T33" s="13"/>
      <c r="U33" s="13"/>
      <c r="V33" s="13"/>
      <c r="W33" s="13"/>
      <c r="X33" s="13"/>
    </row>
    <row r="34" spans="1:24" ht="15" thickTop="1">
      <c r="A34" s="7">
        <v>22647</v>
      </c>
      <c r="B34" s="6">
        <f t="shared" si="0"/>
        <v>630241.18400000024</v>
      </c>
      <c r="C34" s="6">
        <f t="shared" si="1"/>
        <v>69645.184000000008</v>
      </c>
      <c r="E34" s="6">
        <f t="shared" si="2"/>
        <v>98135.184000000008</v>
      </c>
      <c r="F34" s="6">
        <f>F33+(F33*0.06)</f>
        <v>46449.624000000003</v>
      </c>
      <c r="G34" s="6">
        <f>G33+(G33*0.06)</f>
        <v>41685.56</v>
      </c>
      <c r="H34" s="6"/>
      <c r="I34" s="6">
        <f>(SUM(L$4:L34))*I$1/12</f>
        <v>10000</v>
      </c>
      <c r="J34" s="6"/>
      <c r="K34" s="6">
        <f t="shared" si="3"/>
        <v>28490</v>
      </c>
      <c r="L34" s="6">
        <v>0</v>
      </c>
      <c r="M34" s="6"/>
      <c r="N34" s="6"/>
      <c r="O34" s="6">
        <f t="shared" si="4"/>
        <v>4090</v>
      </c>
      <c r="P34" s="6">
        <f t="shared" si="5"/>
        <v>19400</v>
      </c>
      <c r="Q34" s="6">
        <v>5000</v>
      </c>
      <c r="R34" s="6"/>
      <c r="S34" s="6"/>
      <c r="T34" s="6"/>
      <c r="U34" s="6"/>
      <c r="V34" s="6"/>
      <c r="W34" s="6"/>
      <c r="X34" s="6"/>
    </row>
    <row r="35" spans="1:24">
      <c r="A35" s="7">
        <v>22678</v>
      </c>
      <c r="B35" s="6">
        <f t="shared" si="0"/>
        <v>566791.92000000027</v>
      </c>
      <c r="C35" s="6">
        <f t="shared" si="1"/>
        <v>-63449.263999999966</v>
      </c>
      <c r="E35" s="6">
        <f t="shared" si="2"/>
        <v>365040.73600000003</v>
      </c>
      <c r="F35" s="6">
        <f>F34*4</f>
        <v>185798.49600000001</v>
      </c>
      <c r="G35" s="6">
        <f>G34*4</f>
        <v>166742.24</v>
      </c>
      <c r="H35" s="6"/>
      <c r="I35" s="6">
        <f>(SUM(L$4:L35))*I$1/12</f>
        <v>12500</v>
      </c>
      <c r="J35" s="6"/>
      <c r="K35" s="6">
        <f t="shared" si="3"/>
        <v>428490</v>
      </c>
      <c r="L35" s="6">
        <v>400000</v>
      </c>
      <c r="M35" s="6"/>
      <c r="N35" s="6"/>
      <c r="O35" s="6">
        <f t="shared" si="4"/>
        <v>4090</v>
      </c>
      <c r="P35" s="6">
        <f t="shared" si="5"/>
        <v>19400</v>
      </c>
      <c r="Q35" s="6">
        <v>5000</v>
      </c>
      <c r="R35" s="6"/>
      <c r="S35" s="6"/>
      <c r="T35" s="6"/>
      <c r="U35" s="6"/>
      <c r="V35" s="6"/>
      <c r="W35" s="6"/>
      <c r="X35" s="6"/>
    </row>
    <row r="36" spans="1:24">
      <c r="A36" s="7">
        <v>22706</v>
      </c>
      <c r="B36" s="6">
        <f t="shared" si="0"/>
        <v>638937.10400000028</v>
      </c>
      <c r="C36" s="6">
        <f t="shared" si="1"/>
        <v>72145.184000000008</v>
      </c>
      <c r="E36" s="6">
        <f t="shared" si="2"/>
        <v>100635.18400000001</v>
      </c>
      <c r="F36" s="6">
        <f>F34</f>
        <v>46449.624000000003</v>
      </c>
      <c r="G36" s="6">
        <f>G34</f>
        <v>41685.56</v>
      </c>
      <c r="H36" s="6"/>
      <c r="I36" s="6">
        <f>(SUM(L$4:L36))*I$1/12</f>
        <v>12500</v>
      </c>
      <c r="J36" s="6"/>
      <c r="K36" s="6">
        <f t="shared" si="3"/>
        <v>28490</v>
      </c>
      <c r="L36" s="6">
        <v>0</v>
      </c>
      <c r="M36" s="6"/>
      <c r="N36" s="6"/>
      <c r="O36" s="6">
        <f t="shared" si="4"/>
        <v>4090</v>
      </c>
      <c r="P36" s="6">
        <f t="shared" si="5"/>
        <v>19400</v>
      </c>
      <c r="Q36" s="6">
        <v>5000</v>
      </c>
      <c r="R36" s="6"/>
      <c r="S36" s="6"/>
      <c r="T36" s="6"/>
      <c r="U36" s="6"/>
      <c r="V36" s="6"/>
      <c r="W36" s="6"/>
      <c r="X36" s="6"/>
    </row>
    <row r="37" spans="1:24">
      <c r="A37" s="7">
        <v>22737</v>
      </c>
      <c r="B37" s="6">
        <f t="shared" si="0"/>
        <v>611707.28800000029</v>
      </c>
      <c r="C37" s="6">
        <f t="shared" si="1"/>
        <v>-27229.815999999992</v>
      </c>
      <c r="E37" s="6">
        <f t="shared" si="2"/>
        <v>101260.18400000001</v>
      </c>
      <c r="F37" s="6">
        <f t="shared" ref="F37:F45" si="9">F36</f>
        <v>46449.624000000003</v>
      </c>
      <c r="G37" s="6">
        <f t="shared" ref="G37:G45" si="10">G36</f>
        <v>41685.56</v>
      </c>
      <c r="H37" s="6"/>
      <c r="I37" s="6">
        <f>(SUM(L$4:L37))*I$1/12</f>
        <v>13125</v>
      </c>
      <c r="J37" s="6"/>
      <c r="K37" s="6">
        <f t="shared" si="3"/>
        <v>128490</v>
      </c>
      <c r="L37" s="6">
        <v>100000</v>
      </c>
      <c r="M37" s="6"/>
      <c r="N37" s="6"/>
      <c r="O37" s="6">
        <f t="shared" si="4"/>
        <v>4090</v>
      </c>
      <c r="P37" s="6">
        <f t="shared" si="5"/>
        <v>19400</v>
      </c>
      <c r="Q37" s="6">
        <v>5000</v>
      </c>
      <c r="R37" s="6"/>
      <c r="S37" s="6"/>
      <c r="T37" s="6"/>
      <c r="U37" s="6"/>
      <c r="V37" s="6"/>
      <c r="W37" s="6"/>
      <c r="X37" s="6"/>
    </row>
    <row r="38" spans="1:24">
      <c r="A38" s="7">
        <v>22767</v>
      </c>
      <c r="B38" s="6">
        <f t="shared" si="0"/>
        <v>684477.4720000003</v>
      </c>
      <c r="C38" s="6">
        <f t="shared" si="1"/>
        <v>72770.184000000008</v>
      </c>
      <c r="E38" s="6">
        <f t="shared" si="2"/>
        <v>101260.18400000001</v>
      </c>
      <c r="F38" s="6">
        <f t="shared" si="9"/>
        <v>46449.624000000003</v>
      </c>
      <c r="G38" s="6">
        <f t="shared" si="10"/>
        <v>41685.56</v>
      </c>
      <c r="H38" s="6"/>
      <c r="I38" s="6">
        <f>(SUM(L$4:L38))*I$1/12</f>
        <v>13125</v>
      </c>
      <c r="J38" s="6"/>
      <c r="K38" s="6">
        <f t="shared" si="3"/>
        <v>28490</v>
      </c>
      <c r="L38" s="6">
        <v>0</v>
      </c>
      <c r="M38" s="6"/>
      <c r="N38" s="6"/>
      <c r="O38" s="6">
        <f t="shared" si="4"/>
        <v>4090</v>
      </c>
      <c r="P38" s="6">
        <f t="shared" si="5"/>
        <v>19400</v>
      </c>
      <c r="Q38" s="6">
        <v>5000</v>
      </c>
      <c r="R38" s="6"/>
      <c r="S38" s="6"/>
      <c r="T38" s="6"/>
      <c r="U38" s="6"/>
      <c r="V38" s="6"/>
      <c r="W38" s="6"/>
      <c r="X38" s="6"/>
    </row>
    <row r="39" spans="1:24">
      <c r="A39" s="7">
        <v>22798</v>
      </c>
      <c r="B39" s="6">
        <f t="shared" si="0"/>
        <v>757247.65600000031</v>
      </c>
      <c r="C39" s="6">
        <f t="shared" si="1"/>
        <v>72770.184000000008</v>
      </c>
      <c r="E39" s="6">
        <f t="shared" si="2"/>
        <v>101260.18400000001</v>
      </c>
      <c r="F39" s="6">
        <f t="shared" si="9"/>
        <v>46449.624000000003</v>
      </c>
      <c r="G39" s="6">
        <f t="shared" si="10"/>
        <v>41685.56</v>
      </c>
      <c r="H39" s="6"/>
      <c r="I39" s="6">
        <f>(SUM(L$4:L39))*I$1/12</f>
        <v>13125</v>
      </c>
      <c r="J39" s="6"/>
      <c r="K39" s="6">
        <f t="shared" si="3"/>
        <v>28490</v>
      </c>
      <c r="L39" s="6">
        <v>0</v>
      </c>
      <c r="M39" s="6"/>
      <c r="N39" s="6"/>
      <c r="O39" s="6">
        <f t="shared" si="4"/>
        <v>4090</v>
      </c>
      <c r="P39" s="6">
        <f t="shared" si="5"/>
        <v>19400</v>
      </c>
      <c r="Q39" s="6">
        <v>5000</v>
      </c>
      <c r="R39" s="6"/>
      <c r="S39" s="6"/>
      <c r="T39" s="6"/>
      <c r="U39" s="6"/>
      <c r="V39" s="6"/>
      <c r="W39" s="6"/>
      <c r="X39" s="6"/>
    </row>
    <row r="40" spans="1:24">
      <c r="A40" s="7">
        <v>22828</v>
      </c>
      <c r="B40" s="6">
        <f t="shared" si="0"/>
        <v>830017.84000000032</v>
      </c>
      <c r="C40" s="6">
        <f t="shared" si="1"/>
        <v>72770.184000000008</v>
      </c>
      <c r="E40" s="6">
        <f t="shared" si="2"/>
        <v>101260.18400000001</v>
      </c>
      <c r="F40" s="6">
        <f t="shared" si="9"/>
        <v>46449.624000000003</v>
      </c>
      <c r="G40" s="6">
        <f t="shared" si="10"/>
        <v>41685.56</v>
      </c>
      <c r="H40" s="6"/>
      <c r="I40" s="6">
        <f>(SUM(L$4:L40))*I$1/12</f>
        <v>13125</v>
      </c>
      <c r="J40" s="6"/>
      <c r="K40" s="6">
        <f t="shared" si="3"/>
        <v>28490</v>
      </c>
      <c r="L40" s="6">
        <v>0</v>
      </c>
      <c r="M40" s="6"/>
      <c r="N40" s="6"/>
      <c r="O40" s="6">
        <f t="shared" si="4"/>
        <v>4090</v>
      </c>
      <c r="P40" s="6">
        <f t="shared" si="5"/>
        <v>19400</v>
      </c>
      <c r="Q40" s="6">
        <v>5000</v>
      </c>
      <c r="R40" s="6"/>
      <c r="S40" s="6"/>
      <c r="T40" s="6"/>
      <c r="U40" s="6"/>
      <c r="V40" s="6"/>
      <c r="W40" s="6"/>
      <c r="X40" s="6"/>
    </row>
    <row r="41" spans="1:24">
      <c r="A41" s="7">
        <v>22859</v>
      </c>
      <c r="B41" s="6">
        <f t="shared" si="0"/>
        <v>702788.02400000033</v>
      </c>
      <c r="C41" s="6">
        <f t="shared" si="1"/>
        <v>-127229.81599999999</v>
      </c>
      <c r="E41" s="6">
        <f t="shared" si="2"/>
        <v>101260.18400000001</v>
      </c>
      <c r="F41" s="6">
        <f t="shared" si="9"/>
        <v>46449.624000000003</v>
      </c>
      <c r="G41" s="6">
        <f t="shared" si="10"/>
        <v>41685.56</v>
      </c>
      <c r="H41" s="6"/>
      <c r="I41" s="6">
        <f>(SUM(L$4:L41))*I$1/12</f>
        <v>13125</v>
      </c>
      <c r="J41" s="6"/>
      <c r="K41" s="6">
        <f t="shared" si="3"/>
        <v>228490</v>
      </c>
      <c r="L41" s="6"/>
      <c r="M41" s="6"/>
      <c r="N41" s="6"/>
      <c r="O41" s="6">
        <f t="shared" si="4"/>
        <v>4090</v>
      </c>
      <c r="P41" s="6">
        <f t="shared" si="5"/>
        <v>19400</v>
      </c>
      <c r="Q41" s="6">
        <v>5000</v>
      </c>
      <c r="R41" s="6"/>
      <c r="S41" s="6"/>
      <c r="T41" s="6">
        <v>200000</v>
      </c>
      <c r="U41" s="6"/>
      <c r="V41" s="6"/>
      <c r="W41" s="6"/>
      <c r="X41" s="6"/>
    </row>
    <row r="42" spans="1:24">
      <c r="A42" s="7">
        <v>22890</v>
      </c>
      <c r="B42" s="6">
        <f t="shared" si="0"/>
        <v>775558.20800000033</v>
      </c>
      <c r="C42" s="6">
        <f t="shared" si="1"/>
        <v>72770.184000000008</v>
      </c>
      <c r="E42" s="6">
        <f t="shared" si="2"/>
        <v>101260.18400000001</v>
      </c>
      <c r="F42" s="6">
        <f t="shared" si="9"/>
        <v>46449.624000000003</v>
      </c>
      <c r="G42" s="6">
        <f t="shared" si="10"/>
        <v>41685.56</v>
      </c>
      <c r="H42" s="6"/>
      <c r="I42" s="6">
        <f>(SUM(L$4:L42))*I$1/12</f>
        <v>13125</v>
      </c>
      <c r="J42" s="6"/>
      <c r="K42" s="6">
        <f t="shared" si="3"/>
        <v>28490</v>
      </c>
      <c r="L42" s="6"/>
      <c r="M42" s="6"/>
      <c r="N42" s="6"/>
      <c r="O42" s="6">
        <f t="shared" si="4"/>
        <v>4090</v>
      </c>
      <c r="P42" s="6">
        <f t="shared" si="5"/>
        <v>19400</v>
      </c>
      <c r="Q42" s="6">
        <v>5000</v>
      </c>
      <c r="R42" s="6"/>
      <c r="S42" s="6"/>
      <c r="T42" s="6"/>
      <c r="U42" s="6"/>
      <c r="V42" s="6"/>
      <c r="W42" s="6"/>
      <c r="X42" s="6"/>
    </row>
    <row r="43" spans="1:24">
      <c r="A43" s="7">
        <v>22920</v>
      </c>
      <c r="B43" s="6">
        <f t="shared" si="0"/>
        <v>748953.39200000034</v>
      </c>
      <c r="C43" s="6">
        <f t="shared" si="1"/>
        <v>-26604.815999999992</v>
      </c>
      <c r="E43" s="6">
        <f t="shared" si="2"/>
        <v>101885.18400000001</v>
      </c>
      <c r="F43" s="6">
        <f t="shared" si="9"/>
        <v>46449.624000000003</v>
      </c>
      <c r="G43" s="6">
        <f t="shared" si="10"/>
        <v>41685.56</v>
      </c>
      <c r="H43" s="6"/>
      <c r="I43" s="6">
        <f>(SUM(L$4:L43))*I$1/12</f>
        <v>13750</v>
      </c>
      <c r="J43" s="6"/>
      <c r="K43" s="6">
        <f t="shared" si="3"/>
        <v>128490</v>
      </c>
      <c r="L43" s="6">
        <v>100000</v>
      </c>
      <c r="M43" s="6"/>
      <c r="N43" s="6"/>
      <c r="O43" s="6">
        <f t="shared" si="4"/>
        <v>4090</v>
      </c>
      <c r="P43" s="6">
        <f t="shared" si="5"/>
        <v>19400</v>
      </c>
      <c r="Q43" s="6">
        <v>5000</v>
      </c>
      <c r="R43" s="6"/>
      <c r="S43" s="6"/>
      <c r="T43" s="6"/>
      <c r="U43" s="6"/>
      <c r="V43" s="6"/>
      <c r="W43" s="6"/>
      <c r="X43" s="6"/>
    </row>
    <row r="44" spans="1:24">
      <c r="A44" s="7">
        <v>22951</v>
      </c>
      <c r="B44" s="6">
        <f t="shared" si="0"/>
        <v>822348.57600000035</v>
      </c>
      <c r="C44" s="6">
        <f t="shared" si="1"/>
        <v>73395.184000000008</v>
      </c>
      <c r="E44" s="6">
        <f t="shared" si="2"/>
        <v>101885.18400000001</v>
      </c>
      <c r="F44" s="6">
        <f t="shared" si="9"/>
        <v>46449.624000000003</v>
      </c>
      <c r="G44" s="6">
        <f t="shared" si="10"/>
        <v>41685.56</v>
      </c>
      <c r="H44" s="6"/>
      <c r="I44" s="6">
        <f>(SUM(L$4:L44))*I$1/12</f>
        <v>13750</v>
      </c>
      <c r="J44" s="6"/>
      <c r="K44" s="6">
        <f t="shared" si="3"/>
        <v>28490</v>
      </c>
      <c r="L44" s="6"/>
      <c r="M44" s="6"/>
      <c r="N44" s="6"/>
      <c r="O44" s="6">
        <f t="shared" si="4"/>
        <v>4090</v>
      </c>
      <c r="P44" s="6">
        <f t="shared" si="5"/>
        <v>19400</v>
      </c>
      <c r="Q44" s="6">
        <v>5000</v>
      </c>
      <c r="R44" s="6"/>
      <c r="S44" s="6"/>
      <c r="T44" s="6"/>
      <c r="U44" s="6"/>
      <c r="V44" s="6"/>
      <c r="W44" s="6"/>
      <c r="X44" s="6"/>
    </row>
    <row r="45" spans="1:24" ht="15" thickBot="1">
      <c r="A45" s="12">
        <v>22981</v>
      </c>
      <c r="B45" s="13">
        <f t="shared" si="0"/>
        <v>895743.76000000036</v>
      </c>
      <c r="C45" s="13">
        <f t="shared" si="1"/>
        <v>73395.184000000008</v>
      </c>
      <c r="D45" s="14"/>
      <c r="E45" s="13">
        <f t="shared" si="2"/>
        <v>101885.18400000001</v>
      </c>
      <c r="F45" s="13">
        <f t="shared" si="9"/>
        <v>46449.624000000003</v>
      </c>
      <c r="G45" s="13">
        <f t="shared" si="10"/>
        <v>41685.56</v>
      </c>
      <c r="H45" s="13"/>
      <c r="I45" s="13">
        <f>(SUM(L$4:L45))*I$1/12</f>
        <v>13750</v>
      </c>
      <c r="J45" s="13"/>
      <c r="K45" s="13">
        <f t="shared" si="3"/>
        <v>28490</v>
      </c>
      <c r="L45" s="13">
        <v>0</v>
      </c>
      <c r="M45" s="13"/>
      <c r="N45" s="13"/>
      <c r="O45" s="13">
        <f t="shared" si="4"/>
        <v>4090</v>
      </c>
      <c r="P45" s="13">
        <f t="shared" si="5"/>
        <v>19400</v>
      </c>
      <c r="Q45" s="13">
        <v>5000</v>
      </c>
      <c r="R45" s="13"/>
      <c r="S45" s="13"/>
      <c r="T45" s="13"/>
      <c r="U45" s="13"/>
      <c r="V45" s="13"/>
      <c r="W45" s="13"/>
      <c r="X45" s="13"/>
    </row>
    <row r="46" spans="1:24" ht="15" thickTop="1">
      <c r="A46" s="7">
        <v>23012</v>
      </c>
      <c r="B46" s="6">
        <f t="shared" si="0"/>
        <v>875052.05504000036</v>
      </c>
      <c r="C46" s="6">
        <f t="shared" si="1"/>
        <v>-20691.704960000003</v>
      </c>
      <c r="E46" s="6">
        <f t="shared" si="2"/>
        <v>107798.29504</v>
      </c>
      <c r="F46" s="6">
        <f>F45+(F45*0.06)</f>
        <v>49236.601440000006</v>
      </c>
      <c r="G46" s="6">
        <f>G45+(G45*0.06)</f>
        <v>44186.693599999999</v>
      </c>
      <c r="H46" s="6"/>
      <c r="I46" s="6">
        <f>(SUM(L$4:L46))*I$1/12</f>
        <v>14375</v>
      </c>
      <c r="J46" s="6"/>
      <c r="K46" s="6">
        <f t="shared" si="3"/>
        <v>128490</v>
      </c>
      <c r="L46" s="6">
        <v>100000</v>
      </c>
      <c r="M46" s="6"/>
      <c r="N46" s="6"/>
      <c r="O46" s="6">
        <f t="shared" si="4"/>
        <v>4090</v>
      </c>
      <c r="P46" s="6">
        <f t="shared" si="5"/>
        <v>19400</v>
      </c>
      <c r="Q46" s="6">
        <v>5000</v>
      </c>
      <c r="R46" s="6"/>
      <c r="S46" s="6"/>
      <c r="T46" s="6"/>
      <c r="U46" s="6"/>
      <c r="V46" s="6"/>
      <c r="W46" s="6"/>
      <c r="X46" s="6"/>
    </row>
    <row r="47" spans="1:24">
      <c r="A47" s="7">
        <v>23043</v>
      </c>
      <c r="B47" s="6">
        <f t="shared" si="0"/>
        <v>936505.23520000034</v>
      </c>
      <c r="C47" s="6">
        <f t="shared" si="1"/>
        <v>61453.180159999989</v>
      </c>
      <c r="E47" s="6">
        <f t="shared" si="2"/>
        <v>389943.18015999999</v>
      </c>
      <c r="F47" s="6">
        <f>F46*4</f>
        <v>196946.40576000002</v>
      </c>
      <c r="G47" s="6">
        <f>G46*4</f>
        <v>176746.77439999999</v>
      </c>
      <c r="H47" s="6"/>
      <c r="I47" s="6">
        <f>(SUM(L$4:L47))*I$1/12</f>
        <v>16250</v>
      </c>
      <c r="J47" s="6"/>
      <c r="K47" s="6">
        <f t="shared" si="3"/>
        <v>328490</v>
      </c>
      <c r="L47" s="6">
        <v>300000</v>
      </c>
      <c r="M47" s="6"/>
      <c r="N47" s="6"/>
      <c r="O47" s="6">
        <f t="shared" si="4"/>
        <v>4090</v>
      </c>
      <c r="P47" s="6">
        <f t="shared" si="5"/>
        <v>19400</v>
      </c>
      <c r="Q47" s="6">
        <v>5000</v>
      </c>
      <c r="R47" s="6"/>
      <c r="S47" s="6"/>
      <c r="T47" s="6"/>
      <c r="U47" s="6"/>
      <c r="V47" s="6"/>
      <c r="W47" s="6"/>
      <c r="X47" s="6"/>
    </row>
    <row r="48" spans="1:24">
      <c r="A48" s="7">
        <v>23071</v>
      </c>
      <c r="B48" s="6">
        <f t="shared" si="0"/>
        <v>918313.53024000034</v>
      </c>
      <c r="C48" s="6">
        <f t="shared" si="1"/>
        <v>-18191.704960000003</v>
      </c>
      <c r="E48" s="6">
        <f t="shared" si="2"/>
        <v>110298.29504</v>
      </c>
      <c r="F48" s="6">
        <f>F46</f>
        <v>49236.601440000006</v>
      </c>
      <c r="G48" s="6">
        <f>G46</f>
        <v>44186.693599999999</v>
      </c>
      <c r="H48" s="6"/>
      <c r="I48" s="6">
        <f>(SUM(L$4:L48))*I$1/12</f>
        <v>16875</v>
      </c>
      <c r="J48" s="6"/>
      <c r="K48" s="6">
        <f t="shared" si="3"/>
        <v>128490</v>
      </c>
      <c r="L48" s="6">
        <v>100000</v>
      </c>
      <c r="M48" s="6"/>
      <c r="N48" s="6"/>
      <c r="O48" s="6">
        <f t="shared" si="4"/>
        <v>4090</v>
      </c>
      <c r="P48" s="6">
        <f t="shared" si="5"/>
        <v>19400</v>
      </c>
      <c r="Q48" s="6">
        <v>5000</v>
      </c>
      <c r="R48" s="6"/>
      <c r="S48" s="6"/>
      <c r="T48" s="6"/>
      <c r="U48" s="6"/>
      <c r="V48" s="6"/>
      <c r="W48" s="6"/>
      <c r="X48" s="6"/>
    </row>
    <row r="49" spans="1:24">
      <c r="A49" s="7">
        <v>23102</v>
      </c>
      <c r="B49" s="6">
        <f t="shared" si="0"/>
        <v>900746.82528000034</v>
      </c>
      <c r="C49" s="6">
        <f t="shared" si="1"/>
        <v>-17566.704960000003</v>
      </c>
      <c r="E49" s="6">
        <f t="shared" si="2"/>
        <v>110923.29504</v>
      </c>
      <c r="F49" s="6">
        <f t="shared" ref="F49:F57" si="11">F48</f>
        <v>49236.601440000006</v>
      </c>
      <c r="G49" s="6">
        <f t="shared" ref="G49:G57" si="12">G48</f>
        <v>44186.693599999999</v>
      </c>
      <c r="H49" s="6"/>
      <c r="I49" s="6">
        <f>(SUM(L$4:L49))*I$1/12</f>
        <v>17500</v>
      </c>
      <c r="J49" s="6"/>
      <c r="K49" s="6">
        <f t="shared" si="3"/>
        <v>128490</v>
      </c>
      <c r="L49" s="6">
        <v>100000</v>
      </c>
      <c r="M49" s="6"/>
      <c r="N49" s="6"/>
      <c r="O49" s="6">
        <f t="shared" si="4"/>
        <v>4090</v>
      </c>
      <c r="P49" s="6">
        <f t="shared" si="5"/>
        <v>19400</v>
      </c>
      <c r="Q49" s="6">
        <v>5000</v>
      </c>
      <c r="R49" s="6"/>
      <c r="S49" s="6"/>
      <c r="T49" s="6"/>
      <c r="U49" s="6"/>
      <c r="V49" s="6"/>
      <c r="W49" s="6"/>
      <c r="X49" s="6"/>
    </row>
    <row r="50" spans="1:24">
      <c r="A50" s="7">
        <v>23132</v>
      </c>
      <c r="B50" s="6">
        <f t="shared" si="0"/>
        <v>983180.12032000034</v>
      </c>
      <c r="C50" s="6">
        <f t="shared" si="1"/>
        <v>82433.295039999997</v>
      </c>
      <c r="E50" s="6">
        <f t="shared" si="2"/>
        <v>110923.29504</v>
      </c>
      <c r="F50" s="6">
        <f t="shared" si="11"/>
        <v>49236.601440000006</v>
      </c>
      <c r="G50" s="6">
        <f t="shared" si="12"/>
        <v>44186.693599999999</v>
      </c>
      <c r="H50" s="6"/>
      <c r="I50" s="6">
        <f>(SUM(L$4:L50))*I$1/12</f>
        <v>17500</v>
      </c>
      <c r="J50" s="6"/>
      <c r="K50" s="6">
        <f t="shared" si="3"/>
        <v>28490</v>
      </c>
      <c r="L50" s="6">
        <v>0</v>
      </c>
      <c r="M50" s="6"/>
      <c r="N50" s="6"/>
      <c r="O50" s="6">
        <f t="shared" si="4"/>
        <v>4090</v>
      </c>
      <c r="P50" s="6">
        <f t="shared" si="5"/>
        <v>19400</v>
      </c>
      <c r="Q50" s="6">
        <v>5000</v>
      </c>
      <c r="R50" s="6"/>
      <c r="S50" s="6"/>
      <c r="T50" s="6"/>
      <c r="U50" s="6"/>
      <c r="V50" s="6"/>
      <c r="W50" s="6"/>
      <c r="X50" s="6"/>
    </row>
    <row r="51" spans="1:24">
      <c r="A51" s="7">
        <v>23163</v>
      </c>
      <c r="B51" s="6">
        <f t="shared" si="0"/>
        <v>1065613.4153600005</v>
      </c>
      <c r="C51" s="6">
        <f t="shared" si="1"/>
        <v>82433.295039999997</v>
      </c>
      <c r="E51" s="6">
        <f t="shared" si="2"/>
        <v>110923.29504</v>
      </c>
      <c r="F51" s="6">
        <f t="shared" si="11"/>
        <v>49236.601440000006</v>
      </c>
      <c r="G51" s="6">
        <f t="shared" si="12"/>
        <v>44186.693599999999</v>
      </c>
      <c r="H51" s="6"/>
      <c r="I51" s="6">
        <f>(SUM(L$4:L51))*I$1/12</f>
        <v>17500</v>
      </c>
      <c r="J51" s="6"/>
      <c r="K51" s="6">
        <f t="shared" si="3"/>
        <v>28490</v>
      </c>
      <c r="L51" s="6">
        <v>0</v>
      </c>
      <c r="M51" s="6"/>
      <c r="N51" s="6"/>
      <c r="O51" s="6">
        <f t="shared" si="4"/>
        <v>4090</v>
      </c>
      <c r="P51" s="6">
        <f t="shared" si="5"/>
        <v>19400</v>
      </c>
      <c r="Q51" s="6">
        <v>5000</v>
      </c>
      <c r="R51" s="6"/>
      <c r="S51" s="6"/>
      <c r="T51" s="6"/>
      <c r="U51" s="6"/>
      <c r="V51" s="6"/>
      <c r="W51" s="6"/>
      <c r="X51" s="6"/>
    </row>
    <row r="52" spans="1:24">
      <c r="A52" s="7">
        <v>23193</v>
      </c>
      <c r="B52" s="6">
        <f t="shared" si="0"/>
        <v>1048671.7104000004</v>
      </c>
      <c r="C52" s="6">
        <f t="shared" si="1"/>
        <v>-16941.704960000003</v>
      </c>
      <c r="E52" s="6">
        <f t="shared" si="2"/>
        <v>111548.29504</v>
      </c>
      <c r="F52" s="6">
        <f t="shared" si="11"/>
        <v>49236.601440000006</v>
      </c>
      <c r="G52" s="6">
        <f t="shared" si="12"/>
        <v>44186.693599999999</v>
      </c>
      <c r="H52" s="6"/>
      <c r="I52" s="6">
        <f>(SUM(L$4:L52))*I$1/12</f>
        <v>18125</v>
      </c>
      <c r="J52" s="6"/>
      <c r="K52" s="6">
        <f t="shared" si="3"/>
        <v>128490</v>
      </c>
      <c r="L52" s="6">
        <v>100000</v>
      </c>
      <c r="M52" s="6"/>
      <c r="N52" s="6"/>
      <c r="O52" s="6">
        <f t="shared" si="4"/>
        <v>4090</v>
      </c>
      <c r="P52" s="6">
        <f t="shared" si="5"/>
        <v>19400</v>
      </c>
      <c r="Q52" s="6">
        <v>5000</v>
      </c>
      <c r="R52" s="6"/>
      <c r="S52" s="6"/>
      <c r="T52" s="6"/>
      <c r="U52" s="6"/>
      <c r="V52" s="6"/>
      <c r="W52" s="6"/>
      <c r="X52" s="6"/>
    </row>
    <row r="53" spans="1:24">
      <c r="A53" s="7">
        <v>23224</v>
      </c>
      <c r="B53" s="6">
        <f t="shared" si="0"/>
        <v>1032355.0054400004</v>
      </c>
      <c r="C53" s="6">
        <f t="shared" si="1"/>
        <v>-16316.704960000003</v>
      </c>
      <c r="E53" s="6">
        <f t="shared" si="2"/>
        <v>112173.29504</v>
      </c>
      <c r="F53" s="6">
        <f t="shared" si="11"/>
        <v>49236.601440000006</v>
      </c>
      <c r="G53" s="6">
        <f t="shared" si="12"/>
        <v>44186.693599999999</v>
      </c>
      <c r="H53" s="6"/>
      <c r="I53" s="6">
        <f>(SUM(L$4:L53))*I$1/12</f>
        <v>18750</v>
      </c>
      <c r="J53" s="6"/>
      <c r="K53" s="6">
        <f t="shared" si="3"/>
        <v>128490</v>
      </c>
      <c r="L53" s="6">
        <v>100000</v>
      </c>
      <c r="M53" s="6"/>
      <c r="N53" s="6"/>
      <c r="O53" s="6">
        <f t="shared" si="4"/>
        <v>4090</v>
      </c>
      <c r="P53" s="6">
        <f t="shared" si="5"/>
        <v>19400</v>
      </c>
      <c r="Q53" s="6">
        <v>5000</v>
      </c>
      <c r="R53" s="6"/>
      <c r="S53" s="6"/>
      <c r="T53" s="6"/>
      <c r="U53" s="6"/>
      <c r="V53" s="6"/>
      <c r="W53" s="6"/>
      <c r="X53" s="6"/>
    </row>
    <row r="54" spans="1:24">
      <c r="A54" s="7">
        <v>23255</v>
      </c>
      <c r="B54" s="6">
        <f t="shared" si="0"/>
        <v>1016663.3004800004</v>
      </c>
      <c r="C54" s="6">
        <f t="shared" si="1"/>
        <v>-15691.704960000003</v>
      </c>
      <c r="E54" s="6">
        <f t="shared" si="2"/>
        <v>112798.29504</v>
      </c>
      <c r="F54" s="6">
        <f t="shared" si="11"/>
        <v>49236.601440000006</v>
      </c>
      <c r="G54" s="6">
        <f t="shared" si="12"/>
        <v>44186.693599999999</v>
      </c>
      <c r="H54" s="6"/>
      <c r="I54" s="6">
        <f>(SUM(L$4:L54))*I$1/12</f>
        <v>19375</v>
      </c>
      <c r="J54" s="6"/>
      <c r="K54" s="6">
        <f t="shared" si="3"/>
        <v>128490</v>
      </c>
      <c r="L54" s="6">
        <v>100000</v>
      </c>
      <c r="M54" s="6"/>
      <c r="N54" s="6"/>
      <c r="O54" s="6">
        <f t="shared" si="4"/>
        <v>4090</v>
      </c>
      <c r="P54" s="6">
        <f t="shared" si="5"/>
        <v>19400</v>
      </c>
      <c r="Q54" s="6">
        <v>5000</v>
      </c>
      <c r="R54" s="6"/>
      <c r="S54" s="6"/>
      <c r="T54" s="6"/>
      <c r="U54" s="6"/>
      <c r="V54" s="6"/>
      <c r="W54" s="6"/>
      <c r="X54" s="6"/>
    </row>
    <row r="55" spans="1:24">
      <c r="A55" s="7">
        <v>23285</v>
      </c>
      <c r="B55" s="6">
        <f t="shared" si="0"/>
        <v>1100971.5955200004</v>
      </c>
      <c r="C55" s="6">
        <f t="shared" si="1"/>
        <v>84308.295039999997</v>
      </c>
      <c r="E55" s="6">
        <f t="shared" si="2"/>
        <v>112798.29504</v>
      </c>
      <c r="F55" s="6">
        <f t="shared" si="11"/>
        <v>49236.601440000006</v>
      </c>
      <c r="G55" s="6">
        <f t="shared" si="12"/>
        <v>44186.693599999999</v>
      </c>
      <c r="H55" s="6"/>
      <c r="I55" s="6">
        <f>(SUM(L$4:L55))*I$1/12</f>
        <v>19375</v>
      </c>
      <c r="J55" s="6"/>
      <c r="K55" s="6">
        <f t="shared" si="3"/>
        <v>28490</v>
      </c>
      <c r="L55" s="6">
        <v>0</v>
      </c>
      <c r="M55" s="6"/>
      <c r="N55" s="6"/>
      <c r="O55" s="6">
        <f t="shared" si="4"/>
        <v>4090</v>
      </c>
      <c r="P55" s="6">
        <f t="shared" si="5"/>
        <v>19400</v>
      </c>
      <c r="Q55" s="6">
        <v>5000</v>
      </c>
      <c r="R55" s="6"/>
      <c r="S55" s="6"/>
      <c r="T55" s="6"/>
      <c r="U55" s="6"/>
      <c r="V55" s="6"/>
      <c r="W55" s="6"/>
      <c r="X55" s="6"/>
    </row>
    <row r="56" spans="1:24">
      <c r="A56" s="7">
        <v>23316</v>
      </c>
      <c r="B56" s="6">
        <f t="shared" si="0"/>
        <v>1185279.8905600004</v>
      </c>
      <c r="C56" s="6">
        <f t="shared" si="1"/>
        <v>84308.295039999997</v>
      </c>
      <c r="E56" s="6">
        <f t="shared" si="2"/>
        <v>112798.29504</v>
      </c>
      <c r="F56" s="6">
        <f t="shared" si="11"/>
        <v>49236.601440000006</v>
      </c>
      <c r="G56" s="6">
        <f t="shared" si="12"/>
        <v>44186.693599999999</v>
      </c>
      <c r="H56" s="6"/>
      <c r="I56" s="6">
        <f>(SUM(L$4:L56))*I$1/12</f>
        <v>19375</v>
      </c>
      <c r="J56" s="6"/>
      <c r="K56" s="6">
        <f t="shared" si="3"/>
        <v>28490</v>
      </c>
      <c r="L56" s="6">
        <v>0</v>
      </c>
      <c r="M56" s="6"/>
      <c r="N56" s="6"/>
      <c r="O56" s="6">
        <f t="shared" si="4"/>
        <v>4090</v>
      </c>
      <c r="P56" s="6">
        <f t="shared" si="5"/>
        <v>19400</v>
      </c>
      <c r="Q56" s="6">
        <v>5000</v>
      </c>
      <c r="R56" s="6"/>
      <c r="S56" s="6"/>
      <c r="T56" s="6"/>
      <c r="U56" s="6"/>
      <c r="V56" s="6"/>
      <c r="W56" s="6"/>
      <c r="X56" s="6"/>
    </row>
    <row r="57" spans="1:24" ht="15" thickBot="1">
      <c r="A57" s="12">
        <v>23346</v>
      </c>
      <c r="B57" s="13">
        <f t="shared" si="0"/>
        <v>1170213.1856000004</v>
      </c>
      <c r="C57" s="13">
        <f t="shared" si="1"/>
        <v>-15066.704960000003</v>
      </c>
      <c r="D57" s="14"/>
      <c r="E57" s="13">
        <f t="shared" si="2"/>
        <v>113423.29504</v>
      </c>
      <c r="F57" s="13">
        <f t="shared" si="11"/>
        <v>49236.601440000006</v>
      </c>
      <c r="G57" s="13">
        <f t="shared" si="12"/>
        <v>44186.693599999999</v>
      </c>
      <c r="H57" s="13"/>
      <c r="I57" s="13">
        <f>(SUM(L$4:L57))*I$1/12</f>
        <v>20000</v>
      </c>
      <c r="J57" s="13"/>
      <c r="K57" s="13">
        <f t="shared" si="3"/>
        <v>128490</v>
      </c>
      <c r="L57" s="13">
        <v>100000</v>
      </c>
      <c r="M57" s="13"/>
      <c r="N57" s="13"/>
      <c r="O57" s="13">
        <f t="shared" si="4"/>
        <v>4090</v>
      </c>
      <c r="P57" s="13">
        <f t="shared" si="5"/>
        <v>19400</v>
      </c>
      <c r="Q57" s="13">
        <v>5000</v>
      </c>
      <c r="R57" s="13"/>
      <c r="S57" s="13"/>
      <c r="T57" s="13"/>
      <c r="U57" s="13"/>
      <c r="V57" s="13"/>
      <c r="W57" s="13"/>
      <c r="X57" s="13"/>
    </row>
    <row r="58" spans="1:24" ht="15" thickTop="1">
      <c r="A58" s="7">
        <v>23377</v>
      </c>
      <c r="B58" s="6">
        <f t="shared" si="0"/>
        <v>1161376.8783424005</v>
      </c>
      <c r="C58" s="6">
        <f t="shared" si="1"/>
        <v>-8836.3072575999977</v>
      </c>
      <c r="E58" s="6">
        <f t="shared" si="2"/>
        <v>119653.6927424</v>
      </c>
      <c r="F58" s="6">
        <f>F57+(F57*0.06)</f>
        <v>52190.797526400005</v>
      </c>
      <c r="G58" s="6">
        <f>G57+(G57*0.06)</f>
        <v>46837.895215999997</v>
      </c>
      <c r="H58" s="6"/>
      <c r="I58" s="6">
        <f>(SUM(L$4:L58))*I$1/12</f>
        <v>20625</v>
      </c>
      <c r="J58" s="6"/>
      <c r="K58" s="6">
        <f t="shared" si="3"/>
        <v>128490</v>
      </c>
      <c r="L58" s="6">
        <v>100000</v>
      </c>
      <c r="M58" s="6"/>
      <c r="N58" s="6"/>
      <c r="O58" s="6">
        <f t="shared" si="4"/>
        <v>4090</v>
      </c>
      <c r="P58" s="6">
        <f t="shared" si="5"/>
        <v>19400</v>
      </c>
      <c r="Q58" s="6">
        <v>5000</v>
      </c>
      <c r="R58" s="6"/>
      <c r="S58" s="6"/>
      <c r="T58" s="6"/>
      <c r="U58" s="6"/>
      <c r="V58" s="6"/>
      <c r="W58" s="6"/>
      <c r="X58" s="6"/>
    </row>
    <row r="59" spans="1:24">
      <c r="A59" s="7">
        <v>23408</v>
      </c>
      <c r="B59" s="6">
        <f t="shared" si="0"/>
        <v>1152126.6493120005</v>
      </c>
      <c r="C59" s="6">
        <f t="shared" si="1"/>
        <v>-9250.2290303999907</v>
      </c>
      <c r="E59" s="6">
        <f t="shared" si="2"/>
        <v>419239.77096960001</v>
      </c>
      <c r="F59" s="6">
        <f>F58*4</f>
        <v>208763.19010560002</v>
      </c>
      <c r="G59" s="6">
        <f>G58*4</f>
        <v>187351.58086399999</v>
      </c>
      <c r="H59" s="6"/>
      <c r="I59" s="6">
        <f>(SUM(L$4:L59))*I$1/12</f>
        <v>23125</v>
      </c>
      <c r="J59" s="6"/>
      <c r="K59" s="6">
        <f t="shared" si="3"/>
        <v>428490</v>
      </c>
      <c r="L59" s="6">
        <v>400000</v>
      </c>
      <c r="M59" s="6"/>
      <c r="N59" s="6"/>
      <c r="O59" s="6">
        <f t="shared" si="4"/>
        <v>4090</v>
      </c>
      <c r="P59" s="6">
        <f t="shared" si="5"/>
        <v>19400</v>
      </c>
      <c r="Q59" s="6">
        <v>5000</v>
      </c>
      <c r="R59" s="6"/>
      <c r="S59" s="6"/>
      <c r="T59" s="6"/>
      <c r="U59" s="6"/>
      <c r="V59" s="6"/>
      <c r="W59" s="6"/>
      <c r="X59" s="6"/>
    </row>
    <row r="60" spans="1:24">
      <c r="A60" s="7">
        <v>23437</v>
      </c>
      <c r="B60" s="6">
        <f t="shared" si="0"/>
        <v>1146415.3420544006</v>
      </c>
      <c r="C60" s="6">
        <f t="shared" si="1"/>
        <v>-5711.3072575999977</v>
      </c>
      <c r="E60" s="6">
        <f t="shared" si="2"/>
        <v>122778.6927424</v>
      </c>
      <c r="F60" s="6">
        <f>F58</f>
        <v>52190.797526400005</v>
      </c>
      <c r="G60" s="6">
        <f>G58</f>
        <v>46837.895215999997</v>
      </c>
      <c r="H60" s="6"/>
      <c r="I60" s="6">
        <f>(SUM(L$4:L60))*I$1/12</f>
        <v>23750</v>
      </c>
      <c r="J60" s="6"/>
      <c r="K60" s="6">
        <f t="shared" si="3"/>
        <v>128490</v>
      </c>
      <c r="L60" s="6">
        <v>100000</v>
      </c>
      <c r="M60" s="6"/>
      <c r="N60" s="6"/>
      <c r="O60" s="6">
        <f t="shared" si="4"/>
        <v>4090</v>
      </c>
      <c r="P60" s="6">
        <f t="shared" si="5"/>
        <v>19400</v>
      </c>
      <c r="Q60" s="6">
        <v>5000</v>
      </c>
      <c r="R60" s="6"/>
      <c r="S60" s="6"/>
      <c r="T60" s="6"/>
      <c r="U60" s="6"/>
      <c r="V60" s="6"/>
      <c r="W60" s="6"/>
      <c r="X60" s="6"/>
    </row>
    <row r="61" spans="1:24">
      <c r="A61" s="7">
        <v>23468</v>
      </c>
      <c r="B61" s="6">
        <f t="shared" si="0"/>
        <v>1240704.0347968007</v>
      </c>
      <c r="C61" s="6">
        <f t="shared" si="1"/>
        <v>94288.692742400002</v>
      </c>
      <c r="E61" s="6">
        <f t="shared" si="2"/>
        <v>122778.6927424</v>
      </c>
      <c r="F61" s="6">
        <f t="shared" ref="F61:F69" si="13">F60</f>
        <v>52190.797526400005</v>
      </c>
      <c r="G61" s="6">
        <f t="shared" ref="G61:G69" si="14">G60</f>
        <v>46837.895215999997</v>
      </c>
      <c r="H61" s="6"/>
      <c r="I61" s="6">
        <f>(SUM(L$4:L61))*I$1/12</f>
        <v>23750</v>
      </c>
      <c r="J61" s="6"/>
      <c r="K61" s="6">
        <f t="shared" si="3"/>
        <v>28490</v>
      </c>
      <c r="L61" s="6">
        <v>0</v>
      </c>
      <c r="M61" s="6"/>
      <c r="N61" s="6"/>
      <c r="O61" s="6">
        <f t="shared" si="4"/>
        <v>4090</v>
      </c>
      <c r="P61" s="6">
        <f t="shared" si="5"/>
        <v>19400</v>
      </c>
      <c r="Q61" s="6">
        <v>5000</v>
      </c>
      <c r="R61" s="6"/>
      <c r="S61" s="6"/>
      <c r="T61" s="6"/>
      <c r="U61" s="6"/>
      <c r="V61" s="6"/>
      <c r="W61" s="6"/>
      <c r="X61" s="6"/>
    </row>
    <row r="62" spans="1:24">
      <c r="A62" s="7">
        <v>23498</v>
      </c>
      <c r="B62" s="6">
        <f t="shared" si="0"/>
        <v>1235617.7275392008</v>
      </c>
      <c r="C62" s="6">
        <f t="shared" si="1"/>
        <v>-5086.3072575999977</v>
      </c>
      <c r="E62" s="6">
        <f t="shared" si="2"/>
        <v>123403.6927424</v>
      </c>
      <c r="F62" s="6">
        <f t="shared" si="13"/>
        <v>52190.797526400005</v>
      </c>
      <c r="G62" s="6">
        <f t="shared" si="14"/>
        <v>46837.895215999997</v>
      </c>
      <c r="H62" s="6"/>
      <c r="I62" s="6">
        <f>(SUM(L$4:L62))*I$1/12</f>
        <v>24375</v>
      </c>
      <c r="J62" s="6"/>
      <c r="K62" s="6">
        <f t="shared" si="3"/>
        <v>128490</v>
      </c>
      <c r="L62" s="6">
        <v>100000</v>
      </c>
      <c r="M62" s="6"/>
      <c r="N62" s="6"/>
      <c r="O62" s="6">
        <f t="shared" si="4"/>
        <v>4090</v>
      </c>
      <c r="P62" s="6">
        <f t="shared" si="5"/>
        <v>19400</v>
      </c>
      <c r="Q62" s="6">
        <v>5000</v>
      </c>
      <c r="R62" s="6"/>
      <c r="S62" s="6"/>
      <c r="T62" s="6"/>
      <c r="U62" s="6"/>
      <c r="V62" s="6"/>
      <c r="W62" s="6"/>
      <c r="X62" s="6"/>
    </row>
    <row r="63" spans="1:24">
      <c r="A63" s="7">
        <v>23529</v>
      </c>
      <c r="B63" s="6">
        <f t="shared" si="0"/>
        <v>1231156.4202816009</v>
      </c>
      <c r="C63" s="6">
        <f t="shared" si="1"/>
        <v>-4461.3072575999977</v>
      </c>
      <c r="E63" s="6">
        <f t="shared" si="2"/>
        <v>124028.6927424</v>
      </c>
      <c r="F63" s="6">
        <f t="shared" si="13"/>
        <v>52190.797526400005</v>
      </c>
      <c r="G63" s="6">
        <f t="shared" si="14"/>
        <v>46837.895215999997</v>
      </c>
      <c r="H63" s="6"/>
      <c r="I63" s="6">
        <f>(SUM(L$4:L63))*I$1/12</f>
        <v>25000</v>
      </c>
      <c r="J63" s="6"/>
      <c r="K63" s="6">
        <f t="shared" si="3"/>
        <v>128490</v>
      </c>
      <c r="L63" s="6">
        <v>100000</v>
      </c>
      <c r="M63" s="6"/>
      <c r="N63" s="6"/>
      <c r="O63" s="6">
        <f t="shared" si="4"/>
        <v>4090</v>
      </c>
      <c r="P63" s="6">
        <f t="shared" si="5"/>
        <v>19400</v>
      </c>
      <c r="Q63" s="6">
        <v>5000</v>
      </c>
      <c r="R63" s="6"/>
      <c r="S63" s="6"/>
      <c r="T63" s="6"/>
      <c r="U63" s="6"/>
      <c r="V63" s="6"/>
      <c r="W63" s="6"/>
      <c r="X63" s="6"/>
    </row>
    <row r="64" spans="1:24">
      <c r="A64" s="7">
        <v>23559</v>
      </c>
      <c r="B64" s="6">
        <f t="shared" si="0"/>
        <v>1326695.113024001</v>
      </c>
      <c r="C64" s="6">
        <f t="shared" si="1"/>
        <v>95538.692742400002</v>
      </c>
      <c r="E64" s="6">
        <f t="shared" si="2"/>
        <v>124028.6927424</v>
      </c>
      <c r="F64" s="6">
        <f t="shared" si="13"/>
        <v>52190.797526400005</v>
      </c>
      <c r="G64" s="6">
        <f t="shared" si="14"/>
        <v>46837.895215999997</v>
      </c>
      <c r="H64" s="6"/>
      <c r="I64" s="6">
        <f>(SUM(L$4:L64))*I$1/12</f>
        <v>25000</v>
      </c>
      <c r="J64" s="6"/>
      <c r="K64" s="6">
        <f t="shared" si="3"/>
        <v>28490</v>
      </c>
      <c r="L64" s="6">
        <v>0</v>
      </c>
      <c r="M64" s="6"/>
      <c r="N64" s="6"/>
      <c r="O64" s="6">
        <f t="shared" si="4"/>
        <v>4090</v>
      </c>
      <c r="P64" s="6">
        <f t="shared" si="5"/>
        <v>19400</v>
      </c>
      <c r="Q64" s="6">
        <v>5000</v>
      </c>
      <c r="R64" s="6"/>
      <c r="S64" s="6"/>
      <c r="T64" s="6"/>
      <c r="U64" s="6"/>
      <c r="V64" s="6"/>
      <c r="W64" s="6"/>
      <c r="X64" s="6"/>
    </row>
    <row r="65" spans="1:24">
      <c r="A65" s="7">
        <v>23590</v>
      </c>
      <c r="B65" s="6">
        <f t="shared" si="0"/>
        <v>1322858.8057664011</v>
      </c>
      <c r="C65" s="6">
        <f t="shared" si="1"/>
        <v>-3836.3072575999977</v>
      </c>
      <c r="E65" s="6">
        <f t="shared" si="2"/>
        <v>124653.6927424</v>
      </c>
      <c r="F65" s="6">
        <f t="shared" si="13"/>
        <v>52190.797526400005</v>
      </c>
      <c r="G65" s="6">
        <f t="shared" si="14"/>
        <v>46837.895215999997</v>
      </c>
      <c r="H65" s="6"/>
      <c r="I65" s="6">
        <f>(SUM(L$4:L65))*I$1/12</f>
        <v>25625</v>
      </c>
      <c r="J65" s="6"/>
      <c r="K65" s="6">
        <f t="shared" si="3"/>
        <v>128490</v>
      </c>
      <c r="L65" s="6">
        <v>100000</v>
      </c>
      <c r="M65" s="6"/>
      <c r="N65" s="6"/>
      <c r="O65" s="6">
        <f t="shared" si="4"/>
        <v>4090</v>
      </c>
      <c r="P65" s="6">
        <f t="shared" si="5"/>
        <v>19400</v>
      </c>
      <c r="Q65" s="6">
        <v>5000</v>
      </c>
      <c r="R65" s="6"/>
      <c r="S65" s="6"/>
      <c r="T65" s="6"/>
      <c r="U65" s="6"/>
      <c r="V65" s="6"/>
      <c r="W65" s="6"/>
      <c r="X65" s="6"/>
    </row>
    <row r="66" spans="1:24">
      <c r="A66" s="7">
        <v>23621</v>
      </c>
      <c r="B66" s="6">
        <f t="shared" si="0"/>
        <v>1319647.4985088012</v>
      </c>
      <c r="C66" s="6">
        <f t="shared" si="1"/>
        <v>-3211.3072575999977</v>
      </c>
      <c r="E66" s="6">
        <f t="shared" si="2"/>
        <v>125278.6927424</v>
      </c>
      <c r="F66" s="6">
        <f t="shared" si="13"/>
        <v>52190.797526400005</v>
      </c>
      <c r="G66" s="6">
        <f t="shared" si="14"/>
        <v>46837.895215999997</v>
      </c>
      <c r="H66" s="6"/>
      <c r="I66" s="6">
        <f>(SUM(L$4:L66))*I$1/12</f>
        <v>26250</v>
      </c>
      <c r="J66" s="6"/>
      <c r="K66" s="6">
        <f t="shared" si="3"/>
        <v>128490</v>
      </c>
      <c r="L66" s="6">
        <v>100000</v>
      </c>
      <c r="M66" s="6"/>
      <c r="N66" s="6"/>
      <c r="O66" s="6">
        <f t="shared" si="4"/>
        <v>4090</v>
      </c>
      <c r="P66" s="6">
        <f t="shared" si="5"/>
        <v>19400</v>
      </c>
      <c r="Q66" s="6">
        <v>5000</v>
      </c>
      <c r="R66" s="6"/>
      <c r="S66" s="6"/>
      <c r="T66" s="6"/>
      <c r="U66" s="6"/>
      <c r="V66" s="6"/>
      <c r="W66" s="6"/>
      <c r="X66" s="6"/>
    </row>
    <row r="67" spans="1:24">
      <c r="A67" s="7">
        <v>23651</v>
      </c>
      <c r="B67" s="6">
        <f t="shared" si="0"/>
        <v>1416436.1912512013</v>
      </c>
      <c r="C67" s="6">
        <f t="shared" si="1"/>
        <v>96788.692742400002</v>
      </c>
      <c r="E67" s="6">
        <f t="shared" si="2"/>
        <v>125278.6927424</v>
      </c>
      <c r="F67" s="6">
        <f t="shared" si="13"/>
        <v>52190.797526400005</v>
      </c>
      <c r="G67" s="6">
        <f t="shared" si="14"/>
        <v>46837.895215999997</v>
      </c>
      <c r="H67" s="6"/>
      <c r="I67" s="6">
        <f>(SUM(L$4:L67))*I$1/12</f>
        <v>26250</v>
      </c>
      <c r="J67" s="6"/>
      <c r="K67" s="6">
        <f t="shared" si="3"/>
        <v>28490</v>
      </c>
      <c r="L67" s="6">
        <v>0</v>
      </c>
      <c r="M67" s="6"/>
      <c r="N67" s="6"/>
      <c r="O67" s="6">
        <f t="shared" si="4"/>
        <v>4090</v>
      </c>
      <c r="P67" s="6">
        <f t="shared" si="5"/>
        <v>19400</v>
      </c>
      <c r="Q67" s="6">
        <v>5000</v>
      </c>
      <c r="R67" s="6"/>
      <c r="S67" s="6"/>
      <c r="T67" s="6"/>
      <c r="U67" s="6"/>
      <c r="V67" s="6"/>
      <c r="W67" s="6"/>
      <c r="X67" s="6"/>
    </row>
    <row r="68" spans="1:24">
      <c r="A68" s="7">
        <v>23682</v>
      </c>
      <c r="B68" s="6">
        <f t="shared" si="0"/>
        <v>1413849.8839936014</v>
      </c>
      <c r="C68" s="6">
        <f t="shared" si="1"/>
        <v>-2586.3072575999977</v>
      </c>
      <c r="E68" s="6">
        <f t="shared" si="2"/>
        <v>125903.6927424</v>
      </c>
      <c r="F68" s="6">
        <f t="shared" si="13"/>
        <v>52190.797526400005</v>
      </c>
      <c r="G68" s="6">
        <f t="shared" si="14"/>
        <v>46837.895215999997</v>
      </c>
      <c r="H68" s="6"/>
      <c r="I68" s="6">
        <f>(SUM(L$4:L68))*I$1/12</f>
        <v>26875</v>
      </c>
      <c r="J68" s="6"/>
      <c r="K68" s="6">
        <f t="shared" si="3"/>
        <v>128490</v>
      </c>
      <c r="L68" s="6">
        <v>100000</v>
      </c>
      <c r="M68" s="6"/>
      <c r="N68" s="6"/>
      <c r="O68" s="6">
        <f t="shared" si="4"/>
        <v>4090</v>
      </c>
      <c r="P68" s="6">
        <f t="shared" si="5"/>
        <v>19400</v>
      </c>
      <c r="Q68" s="6">
        <v>5000</v>
      </c>
      <c r="R68" s="6"/>
      <c r="S68" s="6"/>
      <c r="T68" s="6"/>
      <c r="U68" s="6"/>
      <c r="V68" s="6"/>
      <c r="W68" s="6"/>
      <c r="X68" s="6"/>
    </row>
    <row r="69" spans="1:24" ht="15" thickBot="1">
      <c r="A69" s="12">
        <v>23712</v>
      </c>
      <c r="B69" s="13">
        <f t="shared" ref="B69:B123" si="15">B68+C69</f>
        <v>1411888.5767360015</v>
      </c>
      <c r="C69" s="13">
        <f t="shared" ref="C69:C123" si="16">E69-K69</f>
        <v>-1961.3072575999977</v>
      </c>
      <c r="D69" s="14"/>
      <c r="E69" s="13">
        <f t="shared" ref="E69:E123" si="17">SUM(F69:I69)</f>
        <v>126528.6927424</v>
      </c>
      <c r="F69" s="13">
        <f t="shared" si="13"/>
        <v>52190.797526400005</v>
      </c>
      <c r="G69" s="13">
        <f t="shared" si="14"/>
        <v>46837.895215999997</v>
      </c>
      <c r="H69" s="13"/>
      <c r="I69" s="13">
        <f>(SUM(L$4:L69))*I$1/12</f>
        <v>27500</v>
      </c>
      <c r="J69" s="13"/>
      <c r="K69" s="13">
        <f t="shared" ref="K69:K123" si="18">SUM(L69:X69)</f>
        <v>128490</v>
      </c>
      <c r="L69" s="13">
        <v>100000</v>
      </c>
      <c r="M69" s="13"/>
      <c r="N69" s="13"/>
      <c r="O69" s="13">
        <f t="shared" ref="O69:O123" si="19">350+2500+740+500</f>
        <v>4090</v>
      </c>
      <c r="P69" s="13">
        <f t="shared" ref="P69:P123" si="20">((80*3*30)*2)+5000</f>
        <v>19400</v>
      </c>
      <c r="Q69" s="13">
        <v>5000</v>
      </c>
      <c r="R69" s="13"/>
      <c r="S69" s="13"/>
      <c r="T69" s="13"/>
      <c r="U69" s="13"/>
      <c r="V69" s="13"/>
      <c r="W69" s="13"/>
      <c r="X69" s="13"/>
    </row>
    <row r="70" spans="1:24" ht="15" thickTop="1">
      <c r="A70" s="7">
        <v>23743</v>
      </c>
      <c r="B70" s="6">
        <f t="shared" si="15"/>
        <v>1416493.9910429455</v>
      </c>
      <c r="C70" s="6">
        <f t="shared" si="16"/>
        <v>4605.4143069440033</v>
      </c>
      <c r="E70" s="6">
        <f t="shared" si="17"/>
        <v>133095.414306944</v>
      </c>
      <c r="F70" s="6">
        <f>F69+(F69*0.06)</f>
        <v>55322.245377984007</v>
      </c>
      <c r="G70" s="6">
        <f>G69+(G69*0.06)</f>
        <v>49648.168928959996</v>
      </c>
      <c r="H70" s="6"/>
      <c r="I70" s="6">
        <f>(SUM(L$4:L70))*I$1/12</f>
        <v>28125</v>
      </c>
      <c r="J70" s="6"/>
      <c r="K70" s="6">
        <f t="shared" si="18"/>
        <v>128490</v>
      </c>
      <c r="L70" s="6">
        <v>100000</v>
      </c>
      <c r="M70" s="6"/>
      <c r="N70" s="6"/>
      <c r="O70" s="6">
        <f t="shared" si="19"/>
        <v>4090</v>
      </c>
      <c r="P70" s="6">
        <f t="shared" si="20"/>
        <v>19400</v>
      </c>
      <c r="Q70" s="6">
        <v>5000</v>
      </c>
      <c r="R70" s="6"/>
      <c r="S70" s="6"/>
      <c r="T70" s="6"/>
      <c r="U70" s="6"/>
      <c r="V70" s="6"/>
      <c r="W70" s="6"/>
      <c r="X70" s="6"/>
    </row>
    <row r="71" spans="1:24">
      <c r="A71" s="7">
        <v>23774</v>
      </c>
      <c r="B71" s="6">
        <f t="shared" si="15"/>
        <v>1438510.6482707215</v>
      </c>
      <c r="C71" s="6">
        <f t="shared" si="16"/>
        <v>22016.657227776013</v>
      </c>
      <c r="E71" s="6">
        <f t="shared" si="17"/>
        <v>450506.65722777601</v>
      </c>
      <c r="F71" s="6">
        <f>F70*4</f>
        <v>221288.98151193603</v>
      </c>
      <c r="G71" s="6">
        <f>G70*4</f>
        <v>198592.67571583999</v>
      </c>
      <c r="H71" s="6"/>
      <c r="I71" s="6">
        <f>(SUM(L$4:L71))*I$1/12</f>
        <v>30625</v>
      </c>
      <c r="J71" s="6"/>
      <c r="K71" s="6">
        <f t="shared" si="18"/>
        <v>428490</v>
      </c>
      <c r="L71" s="6">
        <v>400000</v>
      </c>
      <c r="M71" s="6"/>
      <c r="N71" s="6"/>
      <c r="O71" s="6">
        <f t="shared" si="19"/>
        <v>4090</v>
      </c>
      <c r="P71" s="6">
        <f t="shared" si="20"/>
        <v>19400</v>
      </c>
      <c r="Q71" s="6">
        <v>5000</v>
      </c>
      <c r="R71" s="6"/>
      <c r="S71" s="6"/>
      <c r="T71" s="6"/>
      <c r="U71" s="6"/>
      <c r="V71" s="6"/>
      <c r="W71" s="6"/>
      <c r="X71" s="6"/>
    </row>
    <row r="72" spans="1:24">
      <c r="A72" s="7">
        <v>23802</v>
      </c>
      <c r="B72" s="6">
        <f t="shared" si="15"/>
        <v>1446241.0625776656</v>
      </c>
      <c r="C72" s="6">
        <f t="shared" si="16"/>
        <v>7730.4143069440033</v>
      </c>
      <c r="E72" s="6">
        <f t="shared" si="17"/>
        <v>136220.414306944</v>
      </c>
      <c r="F72" s="6">
        <f>F70</f>
        <v>55322.245377984007</v>
      </c>
      <c r="G72" s="6">
        <f>G70</f>
        <v>49648.168928959996</v>
      </c>
      <c r="H72" s="6"/>
      <c r="I72" s="6">
        <f>(SUM(L$4:L72))*I$1/12</f>
        <v>31250</v>
      </c>
      <c r="J72" s="6"/>
      <c r="K72" s="6">
        <f t="shared" si="18"/>
        <v>128490</v>
      </c>
      <c r="L72" s="6">
        <v>100000</v>
      </c>
      <c r="M72" s="6"/>
      <c r="N72" s="6"/>
      <c r="O72" s="6">
        <f t="shared" si="19"/>
        <v>4090</v>
      </c>
      <c r="P72" s="6">
        <f t="shared" si="20"/>
        <v>19400</v>
      </c>
      <c r="Q72" s="6">
        <v>5000</v>
      </c>
      <c r="R72" s="6"/>
      <c r="S72" s="6"/>
      <c r="T72" s="6"/>
      <c r="U72" s="6"/>
      <c r="V72" s="6"/>
      <c r="W72" s="6"/>
      <c r="X72" s="6"/>
    </row>
    <row r="73" spans="1:24">
      <c r="A73" s="7">
        <v>23833</v>
      </c>
      <c r="B73" s="6">
        <f t="shared" si="15"/>
        <v>1454596.4768846096</v>
      </c>
      <c r="C73" s="6">
        <f t="shared" si="16"/>
        <v>8355.4143069440033</v>
      </c>
      <c r="E73" s="6">
        <f t="shared" si="17"/>
        <v>136845.414306944</v>
      </c>
      <c r="F73" s="6">
        <f t="shared" ref="F73:F81" si="21">F72</f>
        <v>55322.245377984007</v>
      </c>
      <c r="G73" s="6">
        <f t="shared" ref="G73:G81" si="22">G72</f>
        <v>49648.168928959996</v>
      </c>
      <c r="H73" s="6"/>
      <c r="I73" s="6">
        <f>(SUM(L$4:L73))*I$1/12</f>
        <v>31875</v>
      </c>
      <c r="J73" s="6"/>
      <c r="K73" s="6">
        <f t="shared" si="18"/>
        <v>128490</v>
      </c>
      <c r="L73" s="6">
        <v>100000</v>
      </c>
      <c r="M73" s="6"/>
      <c r="N73" s="6"/>
      <c r="O73" s="6">
        <f t="shared" si="19"/>
        <v>4090</v>
      </c>
      <c r="P73" s="6">
        <f t="shared" si="20"/>
        <v>19400</v>
      </c>
      <c r="Q73" s="6">
        <v>5000</v>
      </c>
      <c r="R73" s="6"/>
      <c r="S73" s="6"/>
      <c r="T73" s="6"/>
      <c r="U73" s="6"/>
      <c r="V73" s="6"/>
      <c r="W73" s="6"/>
      <c r="X73" s="6"/>
    </row>
    <row r="74" spans="1:24">
      <c r="A74" s="7">
        <v>23863</v>
      </c>
      <c r="B74" s="6">
        <f t="shared" si="15"/>
        <v>1562951.8911915536</v>
      </c>
      <c r="C74" s="6">
        <f t="shared" si="16"/>
        <v>108355.414306944</v>
      </c>
      <c r="E74" s="6">
        <f t="shared" si="17"/>
        <v>136845.414306944</v>
      </c>
      <c r="F74" s="6">
        <f t="shared" si="21"/>
        <v>55322.245377984007</v>
      </c>
      <c r="G74" s="6">
        <f t="shared" si="22"/>
        <v>49648.168928959996</v>
      </c>
      <c r="H74" s="6"/>
      <c r="I74" s="6">
        <f>(SUM(L$4:L74))*I$1/12</f>
        <v>31875</v>
      </c>
      <c r="J74" s="6"/>
      <c r="K74" s="6">
        <f t="shared" si="18"/>
        <v>28490</v>
      </c>
      <c r="L74" s="6">
        <v>0</v>
      </c>
      <c r="M74" s="6"/>
      <c r="N74" s="6"/>
      <c r="O74" s="6">
        <f t="shared" si="19"/>
        <v>4090</v>
      </c>
      <c r="P74" s="6">
        <f t="shared" si="20"/>
        <v>19400</v>
      </c>
      <c r="Q74" s="6">
        <v>5000</v>
      </c>
      <c r="R74" s="6"/>
      <c r="S74" s="6"/>
      <c r="T74" s="6"/>
      <c r="U74" s="6"/>
      <c r="V74" s="6"/>
      <c r="W74" s="6"/>
      <c r="X74" s="6"/>
    </row>
    <row r="75" spans="1:24">
      <c r="A75" s="7">
        <v>23894</v>
      </c>
      <c r="B75" s="6">
        <f t="shared" si="15"/>
        <v>1571932.3054984976</v>
      </c>
      <c r="C75" s="6">
        <f t="shared" si="16"/>
        <v>8980.4143069440033</v>
      </c>
      <c r="E75" s="6">
        <f t="shared" si="17"/>
        <v>137470.414306944</v>
      </c>
      <c r="F75" s="6">
        <f t="shared" si="21"/>
        <v>55322.245377984007</v>
      </c>
      <c r="G75" s="6">
        <f t="shared" si="22"/>
        <v>49648.168928959996</v>
      </c>
      <c r="H75" s="6"/>
      <c r="I75" s="6">
        <f>(SUM(L$4:L75))*I$1/12</f>
        <v>32500</v>
      </c>
      <c r="J75" s="6"/>
      <c r="K75" s="6">
        <f t="shared" si="18"/>
        <v>128490</v>
      </c>
      <c r="L75" s="6">
        <v>100000</v>
      </c>
      <c r="M75" s="6"/>
      <c r="N75" s="6"/>
      <c r="O75" s="6">
        <f t="shared" si="19"/>
        <v>4090</v>
      </c>
      <c r="P75" s="6">
        <f t="shared" si="20"/>
        <v>19400</v>
      </c>
      <c r="Q75" s="6">
        <v>5000</v>
      </c>
      <c r="R75" s="6"/>
      <c r="S75" s="6"/>
      <c r="T75" s="6"/>
      <c r="U75" s="6"/>
      <c r="V75" s="6"/>
      <c r="W75" s="6"/>
      <c r="X75" s="6"/>
    </row>
    <row r="76" spans="1:24">
      <c r="A76" s="7">
        <v>23924</v>
      </c>
      <c r="B76" s="6">
        <f t="shared" si="15"/>
        <v>1581537.7198054416</v>
      </c>
      <c r="C76" s="6">
        <f t="shared" si="16"/>
        <v>9605.4143069440033</v>
      </c>
      <c r="E76" s="6">
        <f t="shared" si="17"/>
        <v>138095.414306944</v>
      </c>
      <c r="F76" s="6">
        <f t="shared" si="21"/>
        <v>55322.245377984007</v>
      </c>
      <c r="G76" s="6">
        <f t="shared" si="22"/>
        <v>49648.168928959996</v>
      </c>
      <c r="H76" s="6"/>
      <c r="I76" s="6">
        <f>(SUM(L$4:L76))*I$1/12</f>
        <v>33125</v>
      </c>
      <c r="J76" s="6"/>
      <c r="K76" s="6">
        <f t="shared" si="18"/>
        <v>128490</v>
      </c>
      <c r="L76" s="6">
        <v>100000</v>
      </c>
      <c r="M76" s="6"/>
      <c r="N76" s="6"/>
      <c r="O76" s="6">
        <f t="shared" si="19"/>
        <v>4090</v>
      </c>
      <c r="P76" s="6">
        <f t="shared" si="20"/>
        <v>19400</v>
      </c>
      <c r="Q76" s="6">
        <v>5000</v>
      </c>
      <c r="R76" s="6"/>
      <c r="S76" s="6"/>
      <c r="T76" s="6"/>
      <c r="U76" s="6"/>
      <c r="V76" s="6"/>
      <c r="W76" s="6"/>
      <c r="X76" s="6"/>
    </row>
    <row r="77" spans="1:24">
      <c r="A77" s="7">
        <v>23955</v>
      </c>
      <c r="B77" s="6">
        <f t="shared" si="15"/>
        <v>1591768.1341123856</v>
      </c>
      <c r="C77" s="6">
        <f t="shared" si="16"/>
        <v>10230.414306944003</v>
      </c>
      <c r="E77" s="6">
        <f t="shared" si="17"/>
        <v>138720.414306944</v>
      </c>
      <c r="F77" s="6">
        <f t="shared" si="21"/>
        <v>55322.245377984007</v>
      </c>
      <c r="G77" s="6">
        <f t="shared" si="22"/>
        <v>49648.168928959996</v>
      </c>
      <c r="H77" s="6"/>
      <c r="I77" s="6">
        <f>(SUM(L$4:L77))*I$1/12</f>
        <v>33750</v>
      </c>
      <c r="J77" s="6"/>
      <c r="K77" s="6">
        <f t="shared" si="18"/>
        <v>128490</v>
      </c>
      <c r="L77" s="6">
        <v>100000</v>
      </c>
      <c r="M77" s="6"/>
      <c r="N77" s="6"/>
      <c r="O77" s="6">
        <f t="shared" si="19"/>
        <v>4090</v>
      </c>
      <c r="P77" s="6">
        <f t="shared" si="20"/>
        <v>19400</v>
      </c>
      <c r="Q77" s="6">
        <v>5000</v>
      </c>
      <c r="R77" s="6"/>
      <c r="S77" s="6"/>
      <c r="T77" s="6"/>
      <c r="U77" s="6"/>
      <c r="V77" s="6"/>
      <c r="W77" s="6"/>
      <c r="X77" s="6"/>
    </row>
    <row r="78" spans="1:24">
      <c r="A78" s="7">
        <v>23986</v>
      </c>
      <c r="B78" s="6">
        <f t="shared" si="15"/>
        <v>1602623.5484193296</v>
      </c>
      <c r="C78" s="6">
        <f t="shared" si="16"/>
        <v>10855.414306944003</v>
      </c>
      <c r="E78" s="6">
        <f t="shared" si="17"/>
        <v>139345.414306944</v>
      </c>
      <c r="F78" s="6">
        <f t="shared" si="21"/>
        <v>55322.245377984007</v>
      </c>
      <c r="G78" s="6">
        <f t="shared" si="22"/>
        <v>49648.168928959996</v>
      </c>
      <c r="H78" s="6"/>
      <c r="I78" s="6">
        <f>(SUM(L$4:L78))*I$1/12</f>
        <v>34375</v>
      </c>
      <c r="J78" s="6"/>
      <c r="K78" s="6">
        <f t="shared" si="18"/>
        <v>128490</v>
      </c>
      <c r="L78" s="6">
        <v>100000</v>
      </c>
      <c r="M78" s="6"/>
      <c r="N78" s="6"/>
      <c r="O78" s="6">
        <f t="shared" si="19"/>
        <v>4090</v>
      </c>
      <c r="P78" s="6">
        <f t="shared" si="20"/>
        <v>19400</v>
      </c>
      <c r="Q78" s="6">
        <v>5000</v>
      </c>
      <c r="R78" s="6"/>
      <c r="S78" s="6"/>
      <c r="T78" s="6"/>
      <c r="U78" s="6"/>
      <c r="V78" s="6"/>
      <c r="W78" s="6"/>
      <c r="X78" s="6"/>
    </row>
    <row r="79" spans="1:24">
      <c r="A79" s="7">
        <v>24016</v>
      </c>
      <c r="B79" s="6">
        <f t="shared" si="15"/>
        <v>1614103.9627262736</v>
      </c>
      <c r="C79" s="6">
        <f t="shared" si="16"/>
        <v>11480.414306944003</v>
      </c>
      <c r="E79" s="6">
        <f t="shared" si="17"/>
        <v>139970.414306944</v>
      </c>
      <c r="F79" s="6">
        <f t="shared" si="21"/>
        <v>55322.245377984007</v>
      </c>
      <c r="G79" s="6">
        <f t="shared" si="22"/>
        <v>49648.168928959996</v>
      </c>
      <c r="H79" s="6"/>
      <c r="I79" s="6">
        <f>(SUM(L$4:L79))*I$1/12</f>
        <v>35000</v>
      </c>
      <c r="J79" s="6"/>
      <c r="K79" s="6">
        <f t="shared" si="18"/>
        <v>128490</v>
      </c>
      <c r="L79" s="6">
        <v>100000</v>
      </c>
      <c r="M79" s="6"/>
      <c r="N79" s="6"/>
      <c r="O79" s="6">
        <f t="shared" si="19"/>
        <v>4090</v>
      </c>
      <c r="P79" s="6">
        <f t="shared" si="20"/>
        <v>19400</v>
      </c>
      <c r="Q79" s="6">
        <v>5000</v>
      </c>
      <c r="R79" s="6"/>
      <c r="S79" s="6"/>
      <c r="T79" s="6"/>
      <c r="U79" s="6"/>
      <c r="V79" s="6"/>
      <c r="W79" s="6"/>
      <c r="X79" s="6"/>
    </row>
    <row r="80" spans="1:24">
      <c r="A80" s="7">
        <v>24047</v>
      </c>
      <c r="B80" s="6">
        <f t="shared" si="15"/>
        <v>1626209.3770332176</v>
      </c>
      <c r="C80" s="6">
        <f t="shared" si="16"/>
        <v>12105.414306944003</v>
      </c>
      <c r="E80" s="6">
        <f t="shared" si="17"/>
        <v>140595.414306944</v>
      </c>
      <c r="F80" s="6">
        <f t="shared" si="21"/>
        <v>55322.245377984007</v>
      </c>
      <c r="G80" s="6">
        <f t="shared" si="22"/>
        <v>49648.168928959996</v>
      </c>
      <c r="H80" s="6"/>
      <c r="I80" s="6">
        <f>(SUM(L$4:L80))*I$1/12</f>
        <v>35625</v>
      </c>
      <c r="J80" s="6"/>
      <c r="K80" s="6">
        <f t="shared" si="18"/>
        <v>128490</v>
      </c>
      <c r="L80" s="6">
        <v>100000</v>
      </c>
      <c r="M80" s="6"/>
      <c r="N80" s="6"/>
      <c r="O80" s="6">
        <f t="shared" si="19"/>
        <v>4090</v>
      </c>
      <c r="P80" s="6">
        <f t="shared" si="20"/>
        <v>19400</v>
      </c>
      <c r="Q80" s="6">
        <v>5000</v>
      </c>
      <c r="R80" s="6"/>
      <c r="S80" s="6"/>
      <c r="T80" s="6"/>
      <c r="U80" s="6"/>
      <c r="V80" s="6"/>
      <c r="W80" s="6"/>
      <c r="X80" s="6"/>
    </row>
    <row r="81" spans="1:24" ht="15" thickBot="1">
      <c r="A81" s="12">
        <v>24077</v>
      </c>
      <c r="B81" s="13">
        <f t="shared" si="15"/>
        <v>1738314.7913401616</v>
      </c>
      <c r="C81" s="13">
        <f t="shared" si="16"/>
        <v>112105.414306944</v>
      </c>
      <c r="D81" s="14"/>
      <c r="E81" s="13">
        <f t="shared" si="17"/>
        <v>140595.414306944</v>
      </c>
      <c r="F81" s="13">
        <f t="shared" si="21"/>
        <v>55322.245377984007</v>
      </c>
      <c r="G81" s="13">
        <f t="shared" si="22"/>
        <v>49648.168928959996</v>
      </c>
      <c r="H81" s="13"/>
      <c r="I81" s="13">
        <f>(SUM(L$4:L81))*I$1/12</f>
        <v>35625</v>
      </c>
      <c r="J81" s="13"/>
      <c r="K81" s="13">
        <f t="shared" si="18"/>
        <v>28490</v>
      </c>
      <c r="L81" s="13"/>
      <c r="M81" s="13"/>
      <c r="N81" s="13"/>
      <c r="O81" s="13">
        <f t="shared" si="19"/>
        <v>4090</v>
      </c>
      <c r="P81" s="13">
        <f t="shared" si="20"/>
        <v>19400</v>
      </c>
      <c r="Q81" s="13">
        <v>5000</v>
      </c>
      <c r="R81" s="13"/>
      <c r="S81" s="13"/>
      <c r="T81" s="13"/>
      <c r="U81" s="13"/>
      <c r="V81" s="13"/>
      <c r="W81" s="13"/>
      <c r="X81" s="13"/>
    </row>
    <row r="82" spans="1:24" ht="15" thickTop="1">
      <c r="A82" s="7">
        <v>24108</v>
      </c>
      <c r="B82" s="6">
        <f t="shared" si="15"/>
        <v>1757343.4305055223</v>
      </c>
      <c r="C82" s="6">
        <f t="shared" si="16"/>
        <v>19028.639165360655</v>
      </c>
      <c r="E82" s="6">
        <f t="shared" si="17"/>
        <v>147518.63916536066</v>
      </c>
      <c r="F82" s="6">
        <f>F81+(F81*0.06)</f>
        <v>58641.58010066305</v>
      </c>
      <c r="G82" s="6">
        <f>G81+(G81*0.06)</f>
        <v>52627.059064697598</v>
      </c>
      <c r="H82" s="6"/>
      <c r="I82" s="6">
        <f>(SUM(L$4:L82))*I$1/12</f>
        <v>36250</v>
      </c>
      <c r="J82" s="6"/>
      <c r="K82" s="6">
        <f t="shared" si="18"/>
        <v>128490</v>
      </c>
      <c r="L82" s="6">
        <v>100000</v>
      </c>
      <c r="M82" s="6"/>
      <c r="N82" s="6"/>
      <c r="O82" s="6">
        <f t="shared" si="19"/>
        <v>4090</v>
      </c>
      <c r="P82" s="6">
        <f t="shared" si="20"/>
        <v>19400</v>
      </c>
      <c r="Q82" s="6">
        <v>5000</v>
      </c>
      <c r="R82" s="6"/>
      <c r="S82" s="6"/>
      <c r="T82" s="6"/>
      <c r="U82" s="6"/>
      <c r="V82" s="6"/>
      <c r="W82" s="6"/>
      <c r="X82" s="6"/>
    </row>
    <row r="83" spans="1:24">
      <c r="A83" s="7">
        <v>24139</v>
      </c>
      <c r="B83" s="6">
        <f t="shared" si="15"/>
        <v>1713302.9871669649</v>
      </c>
      <c r="C83" s="6">
        <f t="shared" si="16"/>
        <v>-44040.443338557379</v>
      </c>
      <c r="E83" s="6">
        <f t="shared" si="17"/>
        <v>484449.55666144262</v>
      </c>
      <c r="F83" s="6">
        <f>F82*4</f>
        <v>234566.3204026522</v>
      </c>
      <c r="G83" s="6">
        <f>G82*4</f>
        <v>210508.23625879039</v>
      </c>
      <c r="H83" s="6"/>
      <c r="I83" s="6">
        <f>(SUM(L$4:L83))*I$1/12</f>
        <v>39375</v>
      </c>
      <c r="J83" s="6"/>
      <c r="K83" s="6">
        <f t="shared" si="18"/>
        <v>528490</v>
      </c>
      <c r="L83" s="6">
        <v>500000</v>
      </c>
      <c r="M83" s="6"/>
      <c r="N83" s="6"/>
      <c r="O83" s="6">
        <f t="shared" si="19"/>
        <v>4090</v>
      </c>
      <c r="P83" s="6">
        <f t="shared" si="20"/>
        <v>19400</v>
      </c>
      <c r="Q83" s="6">
        <v>5000</v>
      </c>
      <c r="R83" s="6"/>
      <c r="S83" s="6"/>
      <c r="T83" s="6"/>
      <c r="U83" s="6"/>
      <c r="V83" s="6"/>
      <c r="W83" s="6"/>
      <c r="X83" s="6"/>
    </row>
    <row r="84" spans="1:24">
      <c r="A84" s="7">
        <v>24167</v>
      </c>
      <c r="B84" s="6">
        <f t="shared" si="15"/>
        <v>1736081.6263323256</v>
      </c>
      <c r="C84" s="6">
        <f t="shared" si="16"/>
        <v>22778.639165360655</v>
      </c>
      <c r="E84" s="6">
        <f t="shared" si="17"/>
        <v>151268.63916536066</v>
      </c>
      <c r="F84" s="6">
        <f>F82</f>
        <v>58641.58010066305</v>
      </c>
      <c r="G84" s="6">
        <f>G82</f>
        <v>52627.059064697598</v>
      </c>
      <c r="H84" s="6"/>
      <c r="I84" s="6">
        <f>(SUM(L$4:L84))*I$1/12</f>
        <v>40000</v>
      </c>
      <c r="J84" s="6"/>
      <c r="K84" s="6">
        <f t="shared" si="18"/>
        <v>128490</v>
      </c>
      <c r="L84" s="6">
        <v>100000</v>
      </c>
      <c r="M84" s="6"/>
      <c r="N84" s="6"/>
      <c r="O84" s="6">
        <f t="shared" si="19"/>
        <v>4090</v>
      </c>
      <c r="P84" s="6">
        <f t="shared" si="20"/>
        <v>19400</v>
      </c>
      <c r="Q84" s="6">
        <v>5000</v>
      </c>
      <c r="R84" s="6"/>
      <c r="S84" s="6"/>
      <c r="T84" s="6"/>
      <c r="U84" s="6"/>
      <c r="V84" s="6"/>
      <c r="W84" s="6"/>
      <c r="X84" s="6"/>
    </row>
    <row r="85" spans="1:24">
      <c r="A85" s="7">
        <v>24198</v>
      </c>
      <c r="B85" s="6">
        <f t="shared" si="15"/>
        <v>1759485.2654976863</v>
      </c>
      <c r="C85" s="6">
        <f t="shared" si="16"/>
        <v>23403.639165360655</v>
      </c>
      <c r="E85" s="6">
        <f t="shared" si="17"/>
        <v>151893.63916536066</v>
      </c>
      <c r="F85" s="6">
        <f t="shared" ref="F85:F93" si="23">F84</f>
        <v>58641.58010066305</v>
      </c>
      <c r="G85" s="6">
        <f t="shared" ref="G85:G93" si="24">G84</f>
        <v>52627.059064697598</v>
      </c>
      <c r="H85" s="6"/>
      <c r="I85" s="6">
        <f>(SUM(L$4:L85))*I$1/12</f>
        <v>40625</v>
      </c>
      <c r="J85" s="6"/>
      <c r="K85" s="6">
        <f t="shared" si="18"/>
        <v>128490</v>
      </c>
      <c r="L85" s="6">
        <v>100000</v>
      </c>
      <c r="M85" s="6"/>
      <c r="N85" s="6"/>
      <c r="O85" s="6">
        <f t="shared" si="19"/>
        <v>4090</v>
      </c>
      <c r="P85" s="6">
        <f t="shared" si="20"/>
        <v>19400</v>
      </c>
      <c r="Q85" s="6">
        <v>5000</v>
      </c>
      <c r="R85" s="6"/>
      <c r="S85" s="6"/>
      <c r="T85" s="6"/>
      <c r="U85" s="6"/>
      <c r="V85" s="6"/>
      <c r="W85" s="6"/>
      <c r="X85" s="6"/>
    </row>
    <row r="86" spans="1:24">
      <c r="A86" s="7">
        <v>24228</v>
      </c>
      <c r="B86" s="6">
        <f t="shared" si="15"/>
        <v>1783513.9046630471</v>
      </c>
      <c r="C86" s="6">
        <f t="shared" si="16"/>
        <v>24028.639165360655</v>
      </c>
      <c r="E86" s="6">
        <f t="shared" si="17"/>
        <v>152518.63916536066</v>
      </c>
      <c r="F86" s="6">
        <f t="shared" si="23"/>
        <v>58641.58010066305</v>
      </c>
      <c r="G86" s="6">
        <f t="shared" si="24"/>
        <v>52627.059064697598</v>
      </c>
      <c r="H86" s="6"/>
      <c r="I86" s="6">
        <f>(SUM(L$4:L86))*I$1/12</f>
        <v>41250</v>
      </c>
      <c r="J86" s="6"/>
      <c r="K86" s="6">
        <f t="shared" si="18"/>
        <v>128490</v>
      </c>
      <c r="L86" s="6">
        <v>100000</v>
      </c>
      <c r="M86" s="6"/>
      <c r="N86" s="6"/>
      <c r="O86" s="6">
        <f t="shared" si="19"/>
        <v>4090</v>
      </c>
      <c r="P86" s="6">
        <f t="shared" si="20"/>
        <v>19400</v>
      </c>
      <c r="Q86" s="6">
        <v>5000</v>
      </c>
      <c r="R86" s="6"/>
      <c r="S86" s="6"/>
      <c r="T86" s="6"/>
      <c r="U86" s="6"/>
      <c r="V86" s="6"/>
      <c r="W86" s="6"/>
      <c r="X86" s="6"/>
    </row>
    <row r="87" spans="1:24">
      <c r="A87" s="7">
        <v>24259</v>
      </c>
      <c r="B87" s="6">
        <f t="shared" si="15"/>
        <v>1808167.5438284078</v>
      </c>
      <c r="C87" s="6">
        <f t="shared" si="16"/>
        <v>24653.639165360655</v>
      </c>
      <c r="E87" s="6">
        <f t="shared" si="17"/>
        <v>153143.63916536066</v>
      </c>
      <c r="F87" s="6">
        <f t="shared" si="23"/>
        <v>58641.58010066305</v>
      </c>
      <c r="G87" s="6">
        <f t="shared" si="24"/>
        <v>52627.059064697598</v>
      </c>
      <c r="H87" s="6"/>
      <c r="I87" s="6">
        <f>(SUM(L$4:L87))*I$1/12</f>
        <v>41875</v>
      </c>
      <c r="J87" s="6"/>
      <c r="K87" s="6">
        <f t="shared" si="18"/>
        <v>128490</v>
      </c>
      <c r="L87" s="6">
        <v>100000</v>
      </c>
      <c r="M87" s="6"/>
      <c r="N87" s="6"/>
      <c r="O87" s="6">
        <f t="shared" si="19"/>
        <v>4090</v>
      </c>
      <c r="P87" s="6">
        <f t="shared" si="20"/>
        <v>19400</v>
      </c>
      <c r="Q87" s="6">
        <v>5000</v>
      </c>
      <c r="R87" s="6"/>
      <c r="S87" s="6"/>
      <c r="T87" s="6"/>
      <c r="U87" s="6"/>
      <c r="V87" s="6"/>
      <c r="W87" s="6"/>
      <c r="X87" s="6"/>
    </row>
    <row r="88" spans="1:24">
      <c r="A88" s="7">
        <v>24289</v>
      </c>
      <c r="B88" s="6">
        <f t="shared" si="15"/>
        <v>1833446.1829937685</v>
      </c>
      <c r="C88" s="6">
        <f t="shared" si="16"/>
        <v>25278.639165360655</v>
      </c>
      <c r="E88" s="6">
        <f t="shared" si="17"/>
        <v>153768.63916536066</v>
      </c>
      <c r="F88" s="6">
        <f t="shared" si="23"/>
        <v>58641.58010066305</v>
      </c>
      <c r="G88" s="6">
        <f t="shared" si="24"/>
        <v>52627.059064697598</v>
      </c>
      <c r="H88" s="6"/>
      <c r="I88" s="6">
        <f>(SUM(L$4:L88))*I$1/12</f>
        <v>42500</v>
      </c>
      <c r="J88" s="6"/>
      <c r="K88" s="6">
        <f t="shared" si="18"/>
        <v>128490</v>
      </c>
      <c r="L88" s="6">
        <v>100000</v>
      </c>
      <c r="M88" s="6"/>
      <c r="N88" s="6"/>
      <c r="O88" s="6">
        <f t="shared" si="19"/>
        <v>4090</v>
      </c>
      <c r="P88" s="6">
        <f t="shared" si="20"/>
        <v>19400</v>
      </c>
      <c r="Q88" s="6">
        <v>5000</v>
      </c>
      <c r="R88" s="6"/>
      <c r="S88" s="6"/>
      <c r="T88" s="6"/>
      <c r="U88" s="6"/>
      <c r="V88" s="6"/>
      <c r="W88" s="6"/>
      <c r="X88" s="6"/>
    </row>
    <row r="89" spans="1:24">
      <c r="A89" s="7">
        <v>24320</v>
      </c>
      <c r="B89" s="6">
        <f t="shared" si="15"/>
        <v>1859349.8221591292</v>
      </c>
      <c r="C89" s="6">
        <f t="shared" si="16"/>
        <v>25903.639165360655</v>
      </c>
      <c r="E89" s="6">
        <f t="shared" si="17"/>
        <v>154393.63916536066</v>
      </c>
      <c r="F89" s="6">
        <f t="shared" si="23"/>
        <v>58641.58010066305</v>
      </c>
      <c r="G89" s="6">
        <f t="shared" si="24"/>
        <v>52627.059064697598</v>
      </c>
      <c r="H89" s="6"/>
      <c r="I89" s="6">
        <f>(SUM(L$4:L89))*I$1/12</f>
        <v>43125</v>
      </c>
      <c r="J89" s="6"/>
      <c r="K89" s="6">
        <f t="shared" si="18"/>
        <v>128490</v>
      </c>
      <c r="L89" s="6">
        <v>100000</v>
      </c>
      <c r="M89" s="6"/>
      <c r="N89" s="6"/>
      <c r="O89" s="6">
        <f t="shared" si="19"/>
        <v>4090</v>
      </c>
      <c r="P89" s="6">
        <f t="shared" si="20"/>
        <v>19400</v>
      </c>
      <c r="Q89" s="6">
        <v>5000</v>
      </c>
      <c r="R89" s="6"/>
      <c r="S89" s="6"/>
      <c r="T89" s="6"/>
      <c r="U89" s="6"/>
      <c r="V89" s="6"/>
      <c r="W89" s="6"/>
      <c r="X89" s="6"/>
    </row>
    <row r="90" spans="1:24">
      <c r="A90" s="7">
        <v>24351</v>
      </c>
      <c r="B90" s="6">
        <f t="shared" si="15"/>
        <v>1885878.4613244899</v>
      </c>
      <c r="C90" s="6">
        <f t="shared" si="16"/>
        <v>26528.639165360655</v>
      </c>
      <c r="E90" s="6">
        <f t="shared" si="17"/>
        <v>155018.63916536066</v>
      </c>
      <c r="F90" s="6">
        <f t="shared" si="23"/>
        <v>58641.58010066305</v>
      </c>
      <c r="G90" s="6">
        <f t="shared" si="24"/>
        <v>52627.059064697598</v>
      </c>
      <c r="H90" s="6"/>
      <c r="I90" s="6">
        <f>(SUM(L$4:L90))*I$1/12</f>
        <v>43750</v>
      </c>
      <c r="J90" s="6"/>
      <c r="K90" s="6">
        <f t="shared" si="18"/>
        <v>128490</v>
      </c>
      <c r="L90" s="6">
        <v>100000</v>
      </c>
      <c r="M90" s="6"/>
      <c r="N90" s="6"/>
      <c r="O90" s="6">
        <f t="shared" si="19"/>
        <v>4090</v>
      </c>
      <c r="P90" s="6">
        <f t="shared" si="20"/>
        <v>19400</v>
      </c>
      <c r="Q90" s="6">
        <v>5000</v>
      </c>
      <c r="R90" s="6"/>
      <c r="S90" s="6"/>
      <c r="T90" s="6"/>
      <c r="U90" s="6"/>
      <c r="V90" s="6"/>
      <c r="W90" s="6"/>
      <c r="X90" s="6"/>
    </row>
    <row r="91" spans="1:24">
      <c r="A91" s="7">
        <v>24381</v>
      </c>
      <c r="B91" s="6">
        <f t="shared" si="15"/>
        <v>1913032.1004898506</v>
      </c>
      <c r="C91" s="6">
        <f t="shared" si="16"/>
        <v>27153.639165360655</v>
      </c>
      <c r="E91" s="6">
        <f t="shared" si="17"/>
        <v>155643.63916536066</v>
      </c>
      <c r="F91" s="6">
        <f t="shared" si="23"/>
        <v>58641.58010066305</v>
      </c>
      <c r="G91" s="6">
        <f t="shared" si="24"/>
        <v>52627.059064697598</v>
      </c>
      <c r="H91" s="6"/>
      <c r="I91" s="6">
        <f>(SUM(L$4:L91))*I$1/12</f>
        <v>44375</v>
      </c>
      <c r="J91" s="6"/>
      <c r="K91" s="6">
        <f t="shared" si="18"/>
        <v>128490</v>
      </c>
      <c r="L91" s="6">
        <v>100000</v>
      </c>
      <c r="M91" s="6"/>
      <c r="N91" s="6"/>
      <c r="O91" s="6">
        <f t="shared" si="19"/>
        <v>4090</v>
      </c>
      <c r="P91" s="6">
        <f t="shared" si="20"/>
        <v>19400</v>
      </c>
      <c r="Q91" s="6">
        <v>5000</v>
      </c>
      <c r="R91" s="6"/>
      <c r="S91" s="6"/>
      <c r="T91" s="6"/>
      <c r="U91" s="6"/>
      <c r="V91" s="6"/>
      <c r="W91" s="6"/>
      <c r="X91" s="6"/>
    </row>
    <row r="92" spans="1:24">
      <c r="A92" s="7">
        <v>24412</v>
      </c>
      <c r="B92" s="6">
        <f t="shared" si="15"/>
        <v>1940810.7396552113</v>
      </c>
      <c r="C92" s="6">
        <f t="shared" si="16"/>
        <v>27778.639165360655</v>
      </c>
      <c r="E92" s="6">
        <f t="shared" si="17"/>
        <v>156268.63916536066</v>
      </c>
      <c r="F92" s="6">
        <f t="shared" si="23"/>
        <v>58641.58010066305</v>
      </c>
      <c r="G92" s="6">
        <f t="shared" si="24"/>
        <v>52627.059064697598</v>
      </c>
      <c r="H92" s="6"/>
      <c r="I92" s="6">
        <f>(SUM(L$4:L92))*I$1/12</f>
        <v>45000</v>
      </c>
      <c r="J92" s="6"/>
      <c r="K92" s="6">
        <f t="shared" si="18"/>
        <v>128490</v>
      </c>
      <c r="L92" s="6">
        <v>100000</v>
      </c>
      <c r="M92" s="6"/>
      <c r="N92" s="6"/>
      <c r="O92" s="6">
        <f t="shared" si="19"/>
        <v>4090</v>
      </c>
      <c r="P92" s="6">
        <f t="shared" si="20"/>
        <v>19400</v>
      </c>
      <c r="Q92" s="6">
        <v>5000</v>
      </c>
      <c r="R92" s="6"/>
      <c r="S92" s="6"/>
      <c r="T92" s="6"/>
      <c r="U92" s="6"/>
      <c r="V92" s="6"/>
      <c r="W92" s="6"/>
      <c r="X92" s="6"/>
    </row>
    <row r="93" spans="1:24" ht="15" thickBot="1">
      <c r="A93" s="12">
        <v>24442</v>
      </c>
      <c r="B93" s="13">
        <f t="shared" si="15"/>
        <v>1969214.378820572</v>
      </c>
      <c r="C93" s="13">
        <f t="shared" si="16"/>
        <v>28403.639165360655</v>
      </c>
      <c r="D93" s="14"/>
      <c r="E93" s="13">
        <f t="shared" si="17"/>
        <v>156893.63916536066</v>
      </c>
      <c r="F93" s="13">
        <f t="shared" si="23"/>
        <v>58641.58010066305</v>
      </c>
      <c r="G93" s="13">
        <f t="shared" si="24"/>
        <v>52627.059064697598</v>
      </c>
      <c r="H93" s="13"/>
      <c r="I93" s="13">
        <f>(SUM(L$4:L93))*I$1/12</f>
        <v>45625</v>
      </c>
      <c r="J93" s="13"/>
      <c r="K93" s="13">
        <f t="shared" si="18"/>
        <v>128490</v>
      </c>
      <c r="L93" s="13">
        <v>100000</v>
      </c>
      <c r="M93" s="13"/>
      <c r="N93" s="13"/>
      <c r="O93" s="13">
        <f t="shared" si="19"/>
        <v>4090</v>
      </c>
      <c r="P93" s="13">
        <f t="shared" si="20"/>
        <v>19400</v>
      </c>
      <c r="Q93" s="13">
        <v>5000</v>
      </c>
      <c r="R93" s="13"/>
      <c r="S93" s="13"/>
      <c r="T93" s="13"/>
      <c r="U93" s="13"/>
      <c r="V93" s="13"/>
      <c r="W93" s="13"/>
      <c r="X93" s="13"/>
    </row>
    <row r="94" spans="1:24" ht="15" thickTop="1">
      <c r="A94" s="7">
        <v>24473</v>
      </c>
      <c r="B94" s="6">
        <f t="shared" si="15"/>
        <v>2004919.1363358544</v>
      </c>
      <c r="C94" s="6">
        <f t="shared" si="16"/>
        <v>35704.757515282283</v>
      </c>
      <c r="E94" s="6">
        <f t="shared" si="17"/>
        <v>164194.75751528228</v>
      </c>
      <c r="F94" s="6">
        <f>F93+(F93*0.06)</f>
        <v>62160.07490670283</v>
      </c>
      <c r="G94" s="6">
        <f>G93+(G93*0.06)</f>
        <v>55784.682608579453</v>
      </c>
      <c r="H94" s="6"/>
      <c r="I94" s="6">
        <f>(SUM(L$4:L94))*I$1/12</f>
        <v>46250</v>
      </c>
      <c r="J94" s="6"/>
      <c r="K94" s="6">
        <f t="shared" si="18"/>
        <v>128490</v>
      </c>
      <c r="L94" s="6">
        <v>100000</v>
      </c>
      <c r="M94" s="6"/>
      <c r="N94" s="6"/>
      <c r="O94" s="6">
        <f t="shared" si="19"/>
        <v>4090</v>
      </c>
      <c r="P94" s="6">
        <f t="shared" si="20"/>
        <v>19400</v>
      </c>
      <c r="Q94" s="6">
        <v>5000</v>
      </c>
      <c r="R94" s="6"/>
      <c r="S94" s="6"/>
      <c r="T94" s="6"/>
      <c r="U94" s="6"/>
      <c r="V94" s="6"/>
      <c r="W94" s="6"/>
      <c r="X94" s="6"/>
    </row>
    <row r="95" spans="1:24">
      <c r="A95" s="7">
        <v>24504</v>
      </c>
      <c r="B95" s="6">
        <f t="shared" si="15"/>
        <v>1997583.1663969834</v>
      </c>
      <c r="C95" s="6">
        <f t="shared" si="16"/>
        <v>-7335.9699388708686</v>
      </c>
      <c r="E95" s="6">
        <f t="shared" si="17"/>
        <v>521154.03006112913</v>
      </c>
      <c r="F95" s="6">
        <f>F94*4</f>
        <v>248640.29962681132</v>
      </c>
      <c r="G95" s="6">
        <f>G94*4</f>
        <v>223138.73043431781</v>
      </c>
      <c r="H95" s="6"/>
      <c r="I95" s="6">
        <f>(SUM(L$4:L95))*I$1/12</f>
        <v>49375</v>
      </c>
      <c r="J95" s="6"/>
      <c r="K95" s="6">
        <f t="shared" si="18"/>
        <v>528490</v>
      </c>
      <c r="L95" s="6">
        <v>500000</v>
      </c>
      <c r="M95" s="6"/>
      <c r="N95" s="6"/>
      <c r="O95" s="6">
        <f t="shared" si="19"/>
        <v>4090</v>
      </c>
      <c r="P95" s="6">
        <f t="shared" si="20"/>
        <v>19400</v>
      </c>
      <c r="Q95" s="6">
        <v>5000</v>
      </c>
      <c r="R95" s="6"/>
      <c r="S95" s="6"/>
      <c r="T95" s="6"/>
      <c r="U95" s="6"/>
      <c r="V95" s="6"/>
      <c r="W95" s="6"/>
      <c r="X95" s="6"/>
    </row>
    <row r="96" spans="1:24">
      <c r="A96" s="7">
        <v>24532</v>
      </c>
      <c r="B96" s="6">
        <f t="shared" si="15"/>
        <v>2037037.9239122658</v>
      </c>
      <c r="C96" s="6">
        <f t="shared" si="16"/>
        <v>39454.757515282283</v>
      </c>
      <c r="E96" s="6">
        <f t="shared" si="17"/>
        <v>167944.75751528228</v>
      </c>
      <c r="F96" s="6">
        <f>F94</f>
        <v>62160.07490670283</v>
      </c>
      <c r="G96" s="6">
        <f>G94</f>
        <v>55784.682608579453</v>
      </c>
      <c r="H96" s="6"/>
      <c r="I96" s="6">
        <f>(SUM(L$4:L96))*I$1/12</f>
        <v>50000</v>
      </c>
      <c r="J96" s="6"/>
      <c r="K96" s="6">
        <f t="shared" si="18"/>
        <v>128490</v>
      </c>
      <c r="L96" s="6">
        <v>100000</v>
      </c>
      <c r="M96" s="6"/>
      <c r="N96" s="6"/>
      <c r="O96" s="6">
        <f t="shared" si="19"/>
        <v>4090</v>
      </c>
      <c r="P96" s="6">
        <f t="shared" si="20"/>
        <v>19400</v>
      </c>
      <c r="Q96" s="6">
        <v>5000</v>
      </c>
      <c r="R96" s="6"/>
      <c r="S96" s="6"/>
      <c r="T96" s="6"/>
      <c r="U96" s="6"/>
      <c r="V96" s="6"/>
      <c r="W96" s="6"/>
      <c r="X96" s="6"/>
    </row>
    <row r="97" spans="1:24">
      <c r="A97" s="7">
        <v>24563</v>
      </c>
      <c r="B97" s="6">
        <f t="shared" si="15"/>
        <v>2077117.6814275482</v>
      </c>
      <c r="C97" s="6">
        <f t="shared" si="16"/>
        <v>40079.757515282283</v>
      </c>
      <c r="E97" s="6">
        <f t="shared" si="17"/>
        <v>168569.75751528228</v>
      </c>
      <c r="F97" s="6">
        <f t="shared" ref="F97:F105" si="25">F96</f>
        <v>62160.07490670283</v>
      </c>
      <c r="G97" s="6">
        <f t="shared" ref="G97:G105" si="26">G96</f>
        <v>55784.682608579453</v>
      </c>
      <c r="H97" s="6"/>
      <c r="I97" s="6">
        <f>(SUM(L$4:L97))*I$1/12</f>
        <v>50625</v>
      </c>
      <c r="J97" s="6"/>
      <c r="K97" s="6">
        <f t="shared" si="18"/>
        <v>128490</v>
      </c>
      <c r="L97" s="6">
        <v>100000</v>
      </c>
      <c r="M97" s="6"/>
      <c r="N97" s="6"/>
      <c r="O97" s="6">
        <f t="shared" si="19"/>
        <v>4090</v>
      </c>
      <c r="P97" s="6">
        <f t="shared" si="20"/>
        <v>19400</v>
      </c>
      <c r="Q97" s="6">
        <v>5000</v>
      </c>
      <c r="R97" s="6"/>
      <c r="S97" s="6"/>
      <c r="T97" s="6"/>
      <c r="U97" s="6"/>
      <c r="V97" s="6"/>
      <c r="W97" s="6"/>
      <c r="X97" s="6"/>
    </row>
    <row r="98" spans="1:24">
      <c r="A98" s="7">
        <v>24593</v>
      </c>
      <c r="B98" s="6">
        <f t="shared" si="15"/>
        <v>2117822.4389428305</v>
      </c>
      <c r="C98" s="6">
        <f t="shared" si="16"/>
        <v>40704.757515282283</v>
      </c>
      <c r="E98" s="6">
        <f t="shared" si="17"/>
        <v>169194.75751528228</v>
      </c>
      <c r="F98" s="6">
        <f t="shared" si="25"/>
        <v>62160.07490670283</v>
      </c>
      <c r="G98" s="6">
        <f t="shared" si="26"/>
        <v>55784.682608579453</v>
      </c>
      <c r="H98" s="6"/>
      <c r="I98" s="6">
        <f>(SUM(L$4:L98))*I$1/12</f>
        <v>51250</v>
      </c>
      <c r="J98" s="6"/>
      <c r="K98" s="6">
        <f t="shared" si="18"/>
        <v>128490</v>
      </c>
      <c r="L98" s="6">
        <v>100000</v>
      </c>
      <c r="M98" s="6"/>
      <c r="N98" s="6"/>
      <c r="O98" s="6">
        <f t="shared" si="19"/>
        <v>4090</v>
      </c>
      <c r="P98" s="6">
        <f t="shared" si="20"/>
        <v>19400</v>
      </c>
      <c r="Q98" s="6">
        <v>5000</v>
      </c>
      <c r="R98" s="6"/>
      <c r="S98" s="6"/>
      <c r="T98" s="6"/>
      <c r="U98" s="6"/>
      <c r="V98" s="6"/>
      <c r="W98" s="6"/>
      <c r="X98" s="6"/>
    </row>
    <row r="99" spans="1:24">
      <c r="A99" s="7">
        <v>24624</v>
      </c>
      <c r="B99" s="6">
        <f t="shared" si="15"/>
        <v>2159152.1964581129</v>
      </c>
      <c r="C99" s="6">
        <f t="shared" si="16"/>
        <v>41329.757515282283</v>
      </c>
      <c r="E99" s="6">
        <f t="shared" si="17"/>
        <v>169819.75751528228</v>
      </c>
      <c r="F99" s="6">
        <f t="shared" si="25"/>
        <v>62160.07490670283</v>
      </c>
      <c r="G99" s="6">
        <f t="shared" si="26"/>
        <v>55784.682608579453</v>
      </c>
      <c r="H99" s="6"/>
      <c r="I99" s="6">
        <f>(SUM(L$4:L99))*I$1/12</f>
        <v>51875</v>
      </c>
      <c r="J99" s="6"/>
      <c r="K99" s="6">
        <f t="shared" si="18"/>
        <v>128490</v>
      </c>
      <c r="L99" s="6">
        <v>100000</v>
      </c>
      <c r="M99" s="6"/>
      <c r="N99" s="6"/>
      <c r="O99" s="6">
        <f t="shared" si="19"/>
        <v>4090</v>
      </c>
      <c r="P99" s="6">
        <f t="shared" si="20"/>
        <v>19400</v>
      </c>
      <c r="Q99" s="6">
        <v>5000</v>
      </c>
      <c r="R99" s="6"/>
      <c r="S99" s="6"/>
      <c r="T99" s="6"/>
      <c r="U99" s="6"/>
      <c r="V99" s="6"/>
      <c r="W99" s="6"/>
      <c r="X99" s="6"/>
    </row>
    <row r="100" spans="1:24">
      <c r="A100" s="7">
        <v>24654</v>
      </c>
      <c r="B100" s="6">
        <f t="shared" si="15"/>
        <v>2201106.9539733953</v>
      </c>
      <c r="C100" s="6">
        <f t="shared" si="16"/>
        <v>41954.757515282283</v>
      </c>
      <c r="E100" s="6">
        <f t="shared" si="17"/>
        <v>170444.75751528228</v>
      </c>
      <c r="F100" s="6">
        <f t="shared" si="25"/>
        <v>62160.07490670283</v>
      </c>
      <c r="G100" s="6">
        <f t="shared" si="26"/>
        <v>55784.682608579453</v>
      </c>
      <c r="H100" s="6"/>
      <c r="I100" s="6">
        <f>(SUM(L$4:L100))*I$1/12</f>
        <v>52500</v>
      </c>
      <c r="J100" s="6"/>
      <c r="K100" s="6">
        <f t="shared" si="18"/>
        <v>128490</v>
      </c>
      <c r="L100" s="6">
        <v>100000</v>
      </c>
      <c r="M100" s="6"/>
      <c r="N100" s="6"/>
      <c r="O100" s="6">
        <f t="shared" si="19"/>
        <v>4090</v>
      </c>
      <c r="P100" s="6">
        <f t="shared" si="20"/>
        <v>19400</v>
      </c>
      <c r="Q100" s="6">
        <v>5000</v>
      </c>
      <c r="R100" s="6"/>
      <c r="S100" s="6"/>
      <c r="T100" s="6"/>
      <c r="U100" s="6"/>
      <c r="V100" s="6"/>
      <c r="W100" s="6"/>
      <c r="X100" s="6"/>
    </row>
    <row r="101" spans="1:24">
      <c r="A101" s="7">
        <v>24685</v>
      </c>
      <c r="B101" s="6">
        <f t="shared" si="15"/>
        <v>2144311.7114886777</v>
      </c>
      <c r="C101" s="6">
        <f t="shared" si="16"/>
        <v>-56795.242484717717</v>
      </c>
      <c r="E101" s="6">
        <f t="shared" si="17"/>
        <v>171694.75751528228</v>
      </c>
      <c r="F101" s="6">
        <f t="shared" si="25"/>
        <v>62160.07490670283</v>
      </c>
      <c r="G101" s="6">
        <f t="shared" si="26"/>
        <v>55784.682608579453</v>
      </c>
      <c r="H101" s="6"/>
      <c r="I101" s="6">
        <f>(SUM(L$4:L101))*I$1/12</f>
        <v>53750</v>
      </c>
      <c r="J101" s="6"/>
      <c r="K101" s="6">
        <f t="shared" si="18"/>
        <v>228490</v>
      </c>
      <c r="L101" s="6">
        <v>200000</v>
      </c>
      <c r="M101" s="6"/>
      <c r="N101" s="6"/>
      <c r="O101" s="6">
        <f t="shared" si="19"/>
        <v>4090</v>
      </c>
      <c r="P101" s="6">
        <f t="shared" si="20"/>
        <v>19400</v>
      </c>
      <c r="Q101" s="6">
        <v>5000</v>
      </c>
      <c r="R101" s="6"/>
      <c r="S101" s="6"/>
      <c r="T101" s="6"/>
      <c r="U101" s="6"/>
      <c r="V101" s="6"/>
      <c r="W101" s="6"/>
      <c r="X101" s="6"/>
    </row>
    <row r="102" spans="1:24">
      <c r="A102" s="7">
        <v>24716</v>
      </c>
      <c r="B102" s="6">
        <f t="shared" si="15"/>
        <v>2188141.46900396</v>
      </c>
      <c r="C102" s="6">
        <f t="shared" si="16"/>
        <v>43829.757515282283</v>
      </c>
      <c r="E102" s="6">
        <f t="shared" si="17"/>
        <v>172319.75751528228</v>
      </c>
      <c r="F102" s="6">
        <f t="shared" si="25"/>
        <v>62160.07490670283</v>
      </c>
      <c r="G102" s="6">
        <f t="shared" si="26"/>
        <v>55784.682608579453</v>
      </c>
      <c r="H102" s="6"/>
      <c r="I102" s="6">
        <f>(SUM(L$4:L102))*I$1/12</f>
        <v>54375</v>
      </c>
      <c r="J102" s="6"/>
      <c r="K102" s="6">
        <f t="shared" si="18"/>
        <v>128490</v>
      </c>
      <c r="L102" s="6">
        <v>100000</v>
      </c>
      <c r="M102" s="6"/>
      <c r="N102" s="6"/>
      <c r="O102" s="6">
        <f t="shared" si="19"/>
        <v>4090</v>
      </c>
      <c r="P102" s="6">
        <f t="shared" si="20"/>
        <v>19400</v>
      </c>
      <c r="Q102" s="6">
        <v>5000</v>
      </c>
      <c r="R102" s="6"/>
      <c r="S102" s="6"/>
      <c r="T102" s="6"/>
      <c r="U102" s="6"/>
      <c r="V102" s="6"/>
      <c r="W102" s="6"/>
      <c r="X102" s="6"/>
    </row>
    <row r="103" spans="1:24">
      <c r="A103" s="7">
        <v>24746</v>
      </c>
      <c r="B103" s="6">
        <f t="shared" si="15"/>
        <v>2232596.2265192424</v>
      </c>
      <c r="C103" s="6">
        <f t="shared" si="16"/>
        <v>44454.757515282283</v>
      </c>
      <c r="E103" s="6">
        <f t="shared" si="17"/>
        <v>172944.75751528228</v>
      </c>
      <c r="F103" s="6">
        <f t="shared" si="25"/>
        <v>62160.07490670283</v>
      </c>
      <c r="G103" s="6">
        <f t="shared" si="26"/>
        <v>55784.682608579453</v>
      </c>
      <c r="H103" s="6"/>
      <c r="I103" s="6">
        <f>(SUM(L$4:L103))*I$1/12</f>
        <v>55000</v>
      </c>
      <c r="J103" s="6"/>
      <c r="K103" s="6">
        <f t="shared" si="18"/>
        <v>128490</v>
      </c>
      <c r="L103" s="6">
        <v>100000</v>
      </c>
      <c r="M103" s="6"/>
      <c r="N103" s="6"/>
      <c r="O103" s="6">
        <f t="shared" si="19"/>
        <v>4090</v>
      </c>
      <c r="P103" s="6">
        <f t="shared" si="20"/>
        <v>19400</v>
      </c>
      <c r="Q103" s="6">
        <v>5000</v>
      </c>
      <c r="R103" s="6"/>
      <c r="S103" s="6"/>
      <c r="T103" s="6"/>
      <c r="U103" s="6"/>
      <c r="V103" s="6"/>
      <c r="W103" s="6"/>
      <c r="X103" s="6"/>
    </row>
    <row r="104" spans="1:24">
      <c r="A104" s="7">
        <v>24777</v>
      </c>
      <c r="B104" s="6">
        <f t="shared" si="15"/>
        <v>2277675.9840345248</v>
      </c>
      <c r="C104" s="6">
        <f t="shared" si="16"/>
        <v>45079.757515282283</v>
      </c>
      <c r="E104" s="6">
        <f t="shared" si="17"/>
        <v>173569.75751528228</v>
      </c>
      <c r="F104" s="6">
        <f t="shared" si="25"/>
        <v>62160.07490670283</v>
      </c>
      <c r="G104" s="6">
        <f t="shared" si="26"/>
        <v>55784.682608579453</v>
      </c>
      <c r="H104" s="6"/>
      <c r="I104" s="6">
        <f>(SUM(L$4:L104))*I$1/12</f>
        <v>55625</v>
      </c>
      <c r="J104" s="6"/>
      <c r="K104" s="6">
        <f t="shared" si="18"/>
        <v>128490</v>
      </c>
      <c r="L104" s="6">
        <v>100000</v>
      </c>
      <c r="M104" s="6"/>
      <c r="N104" s="6"/>
      <c r="O104" s="6">
        <f t="shared" si="19"/>
        <v>4090</v>
      </c>
      <c r="P104" s="6">
        <f t="shared" si="20"/>
        <v>19400</v>
      </c>
      <c r="Q104" s="6">
        <v>5000</v>
      </c>
      <c r="R104" s="6"/>
      <c r="S104" s="6"/>
      <c r="T104" s="6"/>
      <c r="U104" s="6"/>
      <c r="V104" s="6"/>
      <c r="W104" s="6"/>
      <c r="X104" s="6"/>
    </row>
    <row r="105" spans="1:24" ht="15" thickBot="1">
      <c r="A105" s="12">
        <v>24807</v>
      </c>
      <c r="B105" s="13">
        <f t="shared" si="15"/>
        <v>2323380.7415498071</v>
      </c>
      <c r="C105" s="13">
        <f t="shared" si="16"/>
        <v>45704.757515282283</v>
      </c>
      <c r="D105" s="14"/>
      <c r="E105" s="13">
        <f t="shared" si="17"/>
        <v>174194.75751528228</v>
      </c>
      <c r="F105" s="13">
        <f t="shared" si="25"/>
        <v>62160.07490670283</v>
      </c>
      <c r="G105" s="13">
        <f t="shared" si="26"/>
        <v>55784.682608579453</v>
      </c>
      <c r="H105" s="13"/>
      <c r="I105" s="13">
        <f>(SUM(L$4:L105))*I$1/12</f>
        <v>56250</v>
      </c>
      <c r="J105" s="13"/>
      <c r="K105" s="13">
        <f t="shared" si="18"/>
        <v>128490</v>
      </c>
      <c r="L105" s="13">
        <v>100000</v>
      </c>
      <c r="M105" s="13"/>
      <c r="N105" s="13"/>
      <c r="O105" s="13">
        <f t="shared" si="19"/>
        <v>4090</v>
      </c>
      <c r="P105" s="13">
        <f t="shared" si="20"/>
        <v>19400</v>
      </c>
      <c r="Q105" s="13">
        <v>5000</v>
      </c>
      <c r="R105" s="13"/>
      <c r="S105" s="13"/>
      <c r="T105" s="13"/>
      <c r="U105" s="13"/>
      <c r="V105" s="13"/>
      <c r="W105" s="13"/>
      <c r="X105" s="13"/>
    </row>
    <row r="106" spans="1:24" ht="15" thickTop="1">
      <c r="A106" s="7">
        <v>24838</v>
      </c>
      <c r="B106" s="6">
        <f t="shared" si="15"/>
        <v>2277412.1845160061</v>
      </c>
      <c r="C106" s="6">
        <f t="shared" si="16"/>
        <v>-45968.557033800782</v>
      </c>
      <c r="E106" s="6">
        <f t="shared" si="17"/>
        <v>182521.44296619922</v>
      </c>
      <c r="F106" s="6">
        <f>F105+(F105*0.06)</f>
        <v>65889.679401104993</v>
      </c>
      <c r="G106" s="6">
        <f>G105+(G105*0.06)</f>
        <v>59131.763565094217</v>
      </c>
      <c r="H106" s="6"/>
      <c r="I106" s="6">
        <f>(SUM(L$4:L106))*I$1/12</f>
        <v>57500</v>
      </c>
      <c r="J106" s="6"/>
      <c r="K106" s="6">
        <f t="shared" si="18"/>
        <v>228490</v>
      </c>
      <c r="L106" s="6">
        <v>200000</v>
      </c>
      <c r="M106" s="6"/>
      <c r="N106" s="6"/>
      <c r="O106" s="6">
        <f t="shared" si="19"/>
        <v>4090</v>
      </c>
      <c r="P106" s="6">
        <f t="shared" si="20"/>
        <v>19400</v>
      </c>
      <c r="Q106" s="6">
        <v>5000</v>
      </c>
      <c r="R106" s="6"/>
      <c r="S106" s="6"/>
      <c r="T106" s="6"/>
      <c r="U106" s="6"/>
      <c r="V106" s="6"/>
      <c r="W106" s="6"/>
      <c r="X106" s="6"/>
    </row>
    <row r="107" spans="1:24">
      <c r="A107" s="7">
        <v>24869</v>
      </c>
      <c r="B107" s="6">
        <f t="shared" si="15"/>
        <v>2309632.9563808031</v>
      </c>
      <c r="C107" s="6">
        <f t="shared" si="16"/>
        <v>32220.771864796872</v>
      </c>
      <c r="E107" s="6">
        <f t="shared" si="17"/>
        <v>560710.77186479687</v>
      </c>
      <c r="F107" s="6">
        <f>F106*4</f>
        <v>263558.71760441997</v>
      </c>
      <c r="G107" s="6">
        <f>G106*4</f>
        <v>236527.05426037687</v>
      </c>
      <c r="H107" s="6"/>
      <c r="I107" s="6">
        <f>(SUM(L$4:L107))*I$1/12</f>
        <v>60625</v>
      </c>
      <c r="J107" s="6"/>
      <c r="K107" s="6">
        <f t="shared" si="18"/>
        <v>528490</v>
      </c>
      <c r="L107" s="6">
        <v>500000</v>
      </c>
      <c r="M107" s="6"/>
      <c r="N107" s="6"/>
      <c r="O107" s="6">
        <f t="shared" si="19"/>
        <v>4090</v>
      </c>
      <c r="P107" s="6">
        <f t="shared" si="20"/>
        <v>19400</v>
      </c>
      <c r="Q107" s="6">
        <v>5000</v>
      </c>
      <c r="R107" s="6"/>
      <c r="S107" s="6"/>
      <c r="T107" s="6"/>
      <c r="U107" s="6"/>
      <c r="V107" s="6"/>
      <c r="W107" s="6"/>
      <c r="X107" s="6"/>
    </row>
    <row r="108" spans="1:24">
      <c r="A108" s="7">
        <v>24898</v>
      </c>
      <c r="B108" s="6">
        <f t="shared" si="15"/>
        <v>2367414.3993470022</v>
      </c>
      <c r="C108" s="6">
        <f t="shared" si="16"/>
        <v>57781.442966199218</v>
      </c>
      <c r="E108" s="6">
        <f t="shared" si="17"/>
        <v>186271.44296619922</v>
      </c>
      <c r="F108" s="6">
        <f>F106</f>
        <v>65889.679401104993</v>
      </c>
      <c r="G108" s="6">
        <f>G106</f>
        <v>59131.763565094217</v>
      </c>
      <c r="H108" s="6"/>
      <c r="I108" s="6">
        <f>(SUM(L$4:L108))*I$1/12</f>
        <v>61250</v>
      </c>
      <c r="J108" s="6"/>
      <c r="K108" s="6">
        <f t="shared" si="18"/>
        <v>128490</v>
      </c>
      <c r="L108" s="6">
        <v>100000</v>
      </c>
      <c r="M108" s="6"/>
      <c r="N108" s="6"/>
      <c r="O108" s="6">
        <f t="shared" si="19"/>
        <v>4090</v>
      </c>
      <c r="P108" s="6">
        <f t="shared" si="20"/>
        <v>19400</v>
      </c>
      <c r="Q108" s="6">
        <v>5000</v>
      </c>
      <c r="R108" s="6"/>
      <c r="S108" s="6"/>
      <c r="T108" s="6"/>
      <c r="U108" s="6"/>
      <c r="V108" s="6"/>
      <c r="W108" s="6"/>
      <c r="X108" s="6"/>
    </row>
    <row r="109" spans="1:24">
      <c r="A109" s="7">
        <v>24929</v>
      </c>
      <c r="B109" s="6">
        <f t="shared" si="15"/>
        <v>2425820.8423132012</v>
      </c>
      <c r="C109" s="6">
        <f t="shared" si="16"/>
        <v>58406.442966199218</v>
      </c>
      <c r="E109" s="6">
        <f t="shared" si="17"/>
        <v>186896.44296619922</v>
      </c>
      <c r="F109" s="6">
        <f t="shared" ref="F109:F117" si="27">F108</f>
        <v>65889.679401104993</v>
      </c>
      <c r="G109" s="6">
        <f t="shared" ref="G109:G117" si="28">G108</f>
        <v>59131.763565094217</v>
      </c>
      <c r="H109" s="6"/>
      <c r="I109" s="6">
        <f>(SUM(L$4:L109))*I$1/12</f>
        <v>61875</v>
      </c>
      <c r="J109" s="6"/>
      <c r="K109" s="6">
        <f t="shared" si="18"/>
        <v>128490</v>
      </c>
      <c r="L109" s="6">
        <v>100000</v>
      </c>
      <c r="M109" s="6"/>
      <c r="N109" s="6"/>
      <c r="O109" s="6">
        <f t="shared" si="19"/>
        <v>4090</v>
      </c>
      <c r="P109" s="6">
        <f t="shared" si="20"/>
        <v>19400</v>
      </c>
      <c r="Q109" s="6">
        <v>5000</v>
      </c>
      <c r="R109" s="6"/>
      <c r="S109" s="6"/>
      <c r="T109" s="6"/>
      <c r="U109" s="6"/>
      <c r="V109" s="6"/>
      <c r="W109" s="6"/>
      <c r="X109" s="6"/>
    </row>
    <row r="110" spans="1:24">
      <c r="A110" s="7">
        <v>24959</v>
      </c>
      <c r="B110" s="6">
        <f t="shared" si="15"/>
        <v>2385477.2852794002</v>
      </c>
      <c r="C110" s="6">
        <f t="shared" si="16"/>
        <v>-40343.557033800782</v>
      </c>
      <c r="E110" s="6">
        <f t="shared" si="17"/>
        <v>188146.44296619922</v>
      </c>
      <c r="F110" s="6">
        <f t="shared" si="27"/>
        <v>65889.679401104993</v>
      </c>
      <c r="G110" s="6">
        <f t="shared" si="28"/>
        <v>59131.763565094217</v>
      </c>
      <c r="H110" s="6"/>
      <c r="I110" s="6">
        <f>(SUM(L$4:L110))*I$1/12</f>
        <v>63125</v>
      </c>
      <c r="J110" s="6"/>
      <c r="K110" s="6">
        <f t="shared" si="18"/>
        <v>228490</v>
      </c>
      <c r="L110" s="6">
        <v>200000</v>
      </c>
      <c r="M110" s="6"/>
      <c r="N110" s="6"/>
      <c r="O110" s="6">
        <f t="shared" si="19"/>
        <v>4090</v>
      </c>
      <c r="P110" s="6">
        <f t="shared" si="20"/>
        <v>19400</v>
      </c>
      <c r="Q110" s="6">
        <v>5000</v>
      </c>
      <c r="R110" s="6"/>
      <c r="S110" s="6"/>
      <c r="T110" s="6"/>
      <c r="U110" s="6"/>
      <c r="V110" s="6"/>
      <c r="W110" s="6"/>
      <c r="X110" s="6"/>
    </row>
    <row r="111" spans="1:24">
      <c r="A111" s="7">
        <v>24990</v>
      </c>
      <c r="B111" s="6">
        <f t="shared" si="15"/>
        <v>2445758.7282455992</v>
      </c>
      <c r="C111" s="6">
        <f t="shared" si="16"/>
        <v>60281.442966199218</v>
      </c>
      <c r="E111" s="6">
        <f t="shared" si="17"/>
        <v>188771.44296619922</v>
      </c>
      <c r="F111" s="6">
        <f t="shared" si="27"/>
        <v>65889.679401104993</v>
      </c>
      <c r="G111" s="6">
        <f t="shared" si="28"/>
        <v>59131.763565094217</v>
      </c>
      <c r="H111" s="6"/>
      <c r="I111" s="6">
        <f>(SUM(L$4:L111))*I$1/12</f>
        <v>63750</v>
      </c>
      <c r="J111" s="6"/>
      <c r="K111" s="6">
        <f t="shared" si="18"/>
        <v>128490</v>
      </c>
      <c r="L111" s="6">
        <v>100000</v>
      </c>
      <c r="M111" s="6"/>
      <c r="N111" s="6"/>
      <c r="O111" s="6">
        <f t="shared" si="19"/>
        <v>4090</v>
      </c>
      <c r="P111" s="6">
        <f t="shared" si="20"/>
        <v>19400</v>
      </c>
      <c r="Q111" s="6">
        <v>5000</v>
      </c>
      <c r="R111" s="6"/>
      <c r="S111" s="6"/>
      <c r="T111" s="6"/>
      <c r="U111" s="6"/>
      <c r="V111" s="6"/>
      <c r="W111" s="6"/>
      <c r="X111" s="6"/>
    </row>
    <row r="112" spans="1:24">
      <c r="A112" s="7">
        <v>25020</v>
      </c>
      <c r="B112" s="6">
        <f t="shared" si="15"/>
        <v>2506665.1712117982</v>
      </c>
      <c r="C112" s="6">
        <f t="shared" si="16"/>
        <v>60906.442966199218</v>
      </c>
      <c r="E112" s="6">
        <f t="shared" si="17"/>
        <v>189396.44296619922</v>
      </c>
      <c r="F112" s="6">
        <f t="shared" si="27"/>
        <v>65889.679401104993</v>
      </c>
      <c r="G112" s="6">
        <f t="shared" si="28"/>
        <v>59131.763565094217</v>
      </c>
      <c r="H112" s="6"/>
      <c r="I112" s="6">
        <f>(SUM(L$4:L112))*I$1/12</f>
        <v>64375</v>
      </c>
      <c r="J112" s="6"/>
      <c r="K112" s="6">
        <f t="shared" si="18"/>
        <v>128490</v>
      </c>
      <c r="L112" s="6">
        <v>100000</v>
      </c>
      <c r="M112" s="6"/>
      <c r="N112" s="6"/>
      <c r="O112" s="6">
        <f t="shared" si="19"/>
        <v>4090</v>
      </c>
      <c r="P112" s="6">
        <f t="shared" si="20"/>
        <v>19400</v>
      </c>
      <c r="Q112" s="6">
        <v>5000</v>
      </c>
      <c r="R112" s="6"/>
      <c r="S112" s="6"/>
      <c r="T112" s="6"/>
      <c r="U112" s="6"/>
      <c r="V112" s="6"/>
      <c r="W112" s="6"/>
      <c r="X112" s="6"/>
    </row>
    <row r="113" spans="1:24">
      <c r="A113" s="7">
        <v>25051</v>
      </c>
      <c r="B113" s="6">
        <f t="shared" si="15"/>
        <v>2568196.6141779972</v>
      </c>
      <c r="C113" s="6">
        <f t="shared" si="16"/>
        <v>61531.442966199218</v>
      </c>
      <c r="E113" s="6">
        <f t="shared" si="17"/>
        <v>190021.44296619922</v>
      </c>
      <c r="F113" s="6">
        <f t="shared" si="27"/>
        <v>65889.679401104993</v>
      </c>
      <c r="G113" s="6">
        <f t="shared" si="28"/>
        <v>59131.763565094217</v>
      </c>
      <c r="H113" s="6"/>
      <c r="I113" s="6">
        <f>(SUM(L$4:L113))*I$1/12</f>
        <v>65000</v>
      </c>
      <c r="J113" s="6"/>
      <c r="K113" s="6">
        <f t="shared" si="18"/>
        <v>128490</v>
      </c>
      <c r="L113" s="6">
        <v>100000</v>
      </c>
      <c r="M113" s="6"/>
      <c r="N113" s="6"/>
      <c r="O113" s="6">
        <f t="shared" si="19"/>
        <v>4090</v>
      </c>
      <c r="P113" s="6">
        <f t="shared" si="20"/>
        <v>19400</v>
      </c>
      <c r="Q113" s="6">
        <v>5000</v>
      </c>
      <c r="R113" s="6"/>
      <c r="S113" s="6"/>
      <c r="T113" s="6"/>
      <c r="U113" s="6"/>
      <c r="V113" s="6"/>
      <c r="W113" s="6"/>
      <c r="X113" s="6"/>
    </row>
    <row r="114" spans="1:24">
      <c r="A114" s="7">
        <v>25082</v>
      </c>
      <c r="B114" s="6">
        <f t="shared" si="15"/>
        <v>2530978.0571441962</v>
      </c>
      <c r="C114" s="6">
        <f t="shared" si="16"/>
        <v>-37218.557033800782</v>
      </c>
      <c r="E114" s="6">
        <f t="shared" si="17"/>
        <v>191271.44296619922</v>
      </c>
      <c r="F114" s="6">
        <f t="shared" si="27"/>
        <v>65889.679401104993</v>
      </c>
      <c r="G114" s="6">
        <f t="shared" si="28"/>
        <v>59131.763565094217</v>
      </c>
      <c r="H114" s="6"/>
      <c r="I114" s="6">
        <f>(SUM(L$4:L114))*I$1/12</f>
        <v>66250</v>
      </c>
      <c r="J114" s="6"/>
      <c r="K114" s="6">
        <f t="shared" si="18"/>
        <v>228490</v>
      </c>
      <c r="L114" s="6">
        <v>200000</v>
      </c>
      <c r="M114" s="6"/>
      <c r="N114" s="6"/>
      <c r="O114" s="6">
        <f t="shared" si="19"/>
        <v>4090</v>
      </c>
      <c r="P114" s="6">
        <f t="shared" si="20"/>
        <v>19400</v>
      </c>
      <c r="Q114" s="6">
        <v>5000</v>
      </c>
      <c r="R114" s="6"/>
      <c r="S114" s="6"/>
      <c r="T114" s="6"/>
      <c r="U114" s="6"/>
      <c r="V114" s="6"/>
      <c r="W114" s="6"/>
      <c r="X114" s="6"/>
    </row>
    <row r="115" spans="1:24">
      <c r="A115" s="7">
        <v>25112</v>
      </c>
      <c r="B115" s="6">
        <f t="shared" si="15"/>
        <v>2594384.5001103953</v>
      </c>
      <c r="C115" s="6">
        <f t="shared" si="16"/>
        <v>63406.442966199218</v>
      </c>
      <c r="E115" s="6">
        <f t="shared" si="17"/>
        <v>191896.44296619922</v>
      </c>
      <c r="F115" s="6">
        <f t="shared" si="27"/>
        <v>65889.679401104993</v>
      </c>
      <c r="G115" s="6">
        <f t="shared" si="28"/>
        <v>59131.763565094217</v>
      </c>
      <c r="H115" s="6"/>
      <c r="I115" s="6">
        <f>(SUM(L$4:L115))*I$1/12</f>
        <v>66875</v>
      </c>
      <c r="J115" s="6"/>
      <c r="K115" s="6">
        <f t="shared" si="18"/>
        <v>128490</v>
      </c>
      <c r="L115" s="6">
        <v>100000</v>
      </c>
      <c r="M115" s="6"/>
      <c r="N115" s="6"/>
      <c r="O115" s="6">
        <f t="shared" si="19"/>
        <v>4090</v>
      </c>
      <c r="P115" s="6">
        <f t="shared" si="20"/>
        <v>19400</v>
      </c>
      <c r="Q115" s="6">
        <v>5000</v>
      </c>
      <c r="R115" s="6"/>
      <c r="S115" s="6"/>
      <c r="T115" s="6"/>
      <c r="U115" s="6"/>
      <c r="V115" s="6"/>
      <c r="W115" s="6"/>
      <c r="X115" s="6"/>
    </row>
    <row r="116" spans="1:24">
      <c r="A116" s="7">
        <v>25143</v>
      </c>
      <c r="B116" s="6">
        <f t="shared" si="15"/>
        <v>2559040.9430765943</v>
      </c>
      <c r="C116" s="6">
        <f t="shared" si="16"/>
        <v>-35343.557033800782</v>
      </c>
      <c r="E116" s="6">
        <f t="shared" si="17"/>
        <v>193146.44296619922</v>
      </c>
      <c r="F116" s="6">
        <f t="shared" si="27"/>
        <v>65889.679401104993</v>
      </c>
      <c r="G116" s="6">
        <f t="shared" si="28"/>
        <v>59131.763565094217</v>
      </c>
      <c r="H116" s="6"/>
      <c r="I116" s="6">
        <f>(SUM(L$4:L116))*I$1/12</f>
        <v>68125</v>
      </c>
      <c r="J116" s="6"/>
      <c r="K116" s="6">
        <f t="shared" si="18"/>
        <v>228490</v>
      </c>
      <c r="L116" s="6">
        <v>200000</v>
      </c>
      <c r="M116" s="6"/>
      <c r="N116" s="6"/>
      <c r="O116" s="6">
        <f t="shared" si="19"/>
        <v>4090</v>
      </c>
      <c r="P116" s="6">
        <f t="shared" si="20"/>
        <v>19400</v>
      </c>
      <c r="Q116" s="6">
        <v>5000</v>
      </c>
      <c r="R116" s="6"/>
      <c r="S116" s="6"/>
      <c r="T116" s="6"/>
      <c r="U116" s="6"/>
      <c r="V116" s="6"/>
      <c r="W116" s="6"/>
      <c r="X116" s="6"/>
    </row>
    <row r="117" spans="1:24">
      <c r="A117" s="7">
        <v>25173</v>
      </c>
      <c r="B117" s="6">
        <f t="shared" si="15"/>
        <v>2524947.3860427933</v>
      </c>
      <c r="C117" s="6">
        <f t="shared" si="16"/>
        <v>-34093.557033800782</v>
      </c>
      <c r="E117" s="6">
        <f t="shared" si="17"/>
        <v>194396.44296619922</v>
      </c>
      <c r="F117" s="6">
        <f t="shared" si="27"/>
        <v>65889.679401104993</v>
      </c>
      <c r="G117" s="6">
        <f t="shared" si="28"/>
        <v>59131.763565094217</v>
      </c>
      <c r="H117" s="6"/>
      <c r="I117" s="6">
        <f>(SUM(L$4:L117))*I$1/12</f>
        <v>69375</v>
      </c>
      <c r="J117" s="6"/>
      <c r="K117" s="6">
        <f t="shared" si="18"/>
        <v>228490</v>
      </c>
      <c r="L117" s="6">
        <v>200000</v>
      </c>
      <c r="M117" s="6"/>
      <c r="N117" s="6"/>
      <c r="O117" s="6">
        <f t="shared" si="19"/>
        <v>4090</v>
      </c>
      <c r="P117" s="6">
        <f t="shared" si="20"/>
        <v>19400</v>
      </c>
      <c r="Q117" s="6">
        <v>5000</v>
      </c>
      <c r="R117" s="6"/>
      <c r="S117" s="6"/>
      <c r="T117" s="6"/>
      <c r="U117" s="6"/>
      <c r="V117" s="6"/>
      <c r="W117" s="6"/>
      <c r="X117" s="6"/>
    </row>
    <row r="118" spans="1:24" ht="15" thickBot="1">
      <c r="A118" s="12">
        <v>25204</v>
      </c>
      <c r="B118" s="13">
        <f t="shared" si="15"/>
        <v>2598980.1155869644</v>
      </c>
      <c r="C118" s="13">
        <f t="shared" si="16"/>
        <v>74032.729544171161</v>
      </c>
      <c r="D118" s="14"/>
      <c r="E118" s="13">
        <f t="shared" si="17"/>
        <v>202522.72954417116</v>
      </c>
      <c r="F118" s="13">
        <f>F117+(F117*0.06)</f>
        <v>69843.060165171293</v>
      </c>
      <c r="G118" s="13">
        <f>G117+(G117*0.06)</f>
        <v>62679.669378999868</v>
      </c>
      <c r="H118" s="13"/>
      <c r="I118" s="13">
        <f>(SUM(L$4:L118))*I$1/12</f>
        <v>70000</v>
      </c>
      <c r="J118" s="13"/>
      <c r="K118" s="13">
        <f t="shared" si="18"/>
        <v>128490</v>
      </c>
      <c r="L118" s="13">
        <v>100000</v>
      </c>
      <c r="M118" s="13"/>
      <c r="N118" s="13"/>
      <c r="O118" s="13">
        <f t="shared" si="19"/>
        <v>4090</v>
      </c>
      <c r="P118" s="13">
        <f t="shared" si="20"/>
        <v>19400</v>
      </c>
      <c r="Q118" s="13">
        <v>5000</v>
      </c>
      <c r="R118" s="13"/>
      <c r="S118" s="13"/>
      <c r="T118" s="13"/>
      <c r="U118" s="13"/>
      <c r="V118" s="13"/>
      <c r="W118" s="13"/>
      <c r="X118" s="13"/>
    </row>
    <row r="119" spans="1:24" ht="15" thickTop="1">
      <c r="A119" s="7">
        <v>25235</v>
      </c>
      <c r="B119" s="6">
        <f t="shared" si="15"/>
        <v>2673706.0337636489</v>
      </c>
      <c r="C119" s="6">
        <f t="shared" si="16"/>
        <v>74725.918176684645</v>
      </c>
      <c r="E119" s="6">
        <f t="shared" si="17"/>
        <v>603215.91817668465</v>
      </c>
      <c r="F119" s="6">
        <f>F118*4</f>
        <v>279372.24066068517</v>
      </c>
      <c r="G119" s="6">
        <f>G118*4</f>
        <v>250718.67751599947</v>
      </c>
      <c r="H119" s="6"/>
      <c r="I119" s="6">
        <f>(SUM(L$4:L119))*I$1/12</f>
        <v>73125</v>
      </c>
      <c r="J119" s="6"/>
      <c r="K119" s="6">
        <f t="shared" si="18"/>
        <v>528490</v>
      </c>
      <c r="L119" s="6">
        <v>500000</v>
      </c>
      <c r="M119" s="6"/>
      <c r="N119" s="6"/>
      <c r="O119" s="6">
        <f t="shared" si="19"/>
        <v>4090</v>
      </c>
      <c r="P119" s="6">
        <f t="shared" si="20"/>
        <v>19400</v>
      </c>
      <c r="Q119" s="6">
        <v>5000</v>
      </c>
      <c r="R119" s="6"/>
      <c r="S119" s="6"/>
      <c r="T119" s="6"/>
      <c r="U119" s="6"/>
      <c r="V119" s="6"/>
      <c r="W119" s="6"/>
      <c r="X119" s="6"/>
    </row>
    <row r="120" spans="1:24">
      <c r="A120" s="7">
        <v>25263</v>
      </c>
      <c r="B120" s="6">
        <f t="shared" si="15"/>
        <v>2652113.7633078201</v>
      </c>
      <c r="C120" s="6">
        <f t="shared" si="16"/>
        <v>-21592.270455828839</v>
      </c>
      <c r="E120" s="6">
        <f t="shared" si="17"/>
        <v>206897.72954417116</v>
      </c>
      <c r="F120" s="6">
        <f>F118</f>
        <v>69843.060165171293</v>
      </c>
      <c r="G120" s="6">
        <f>G118</f>
        <v>62679.669378999868</v>
      </c>
      <c r="H120" s="6"/>
      <c r="I120" s="6">
        <f>(SUM(L$4:L120))*I$1/12</f>
        <v>74375</v>
      </c>
      <c r="J120" s="6"/>
      <c r="K120" s="6">
        <f t="shared" si="18"/>
        <v>228490</v>
      </c>
      <c r="L120" s="6">
        <v>200000</v>
      </c>
      <c r="M120" s="6"/>
      <c r="N120" s="6"/>
      <c r="O120" s="6">
        <f t="shared" si="19"/>
        <v>4090</v>
      </c>
      <c r="P120" s="6">
        <f t="shared" si="20"/>
        <v>19400</v>
      </c>
      <c r="Q120" s="6">
        <v>5000</v>
      </c>
      <c r="R120" s="6"/>
      <c r="S120" s="6"/>
      <c r="T120" s="6"/>
      <c r="U120" s="6"/>
      <c r="V120" s="6"/>
      <c r="W120" s="6"/>
      <c r="X120" s="6"/>
    </row>
    <row r="121" spans="1:24">
      <c r="A121" s="7">
        <v>25294</v>
      </c>
      <c r="B121" s="6">
        <f t="shared" si="15"/>
        <v>2631771.4928519912</v>
      </c>
      <c r="C121" s="6">
        <f t="shared" si="16"/>
        <v>-20342.270455828839</v>
      </c>
      <c r="E121" s="6">
        <f t="shared" si="17"/>
        <v>208147.72954417116</v>
      </c>
      <c r="F121" s="6">
        <f t="shared" ref="F121:F123" si="29">F120</f>
        <v>69843.060165171293</v>
      </c>
      <c r="G121" s="6">
        <f t="shared" ref="G121:G123" si="30">G120</f>
        <v>62679.669378999868</v>
      </c>
      <c r="H121" s="6"/>
      <c r="I121" s="6">
        <f>(SUM(L$4:L121))*I$1/12</f>
        <v>75625</v>
      </c>
      <c r="J121" s="6"/>
      <c r="K121" s="6">
        <f t="shared" si="18"/>
        <v>228490</v>
      </c>
      <c r="L121" s="6">
        <v>200000</v>
      </c>
      <c r="M121" s="6"/>
      <c r="N121" s="6"/>
      <c r="O121" s="6">
        <f t="shared" si="19"/>
        <v>4090</v>
      </c>
      <c r="P121" s="6">
        <f t="shared" si="20"/>
        <v>19400</v>
      </c>
      <c r="Q121" s="6">
        <v>5000</v>
      </c>
      <c r="R121" s="6"/>
      <c r="S121" s="6"/>
      <c r="T121" s="6"/>
      <c r="U121" s="6"/>
      <c r="V121" s="6"/>
      <c r="W121" s="6"/>
      <c r="X121" s="6"/>
    </row>
    <row r="122" spans="1:24">
      <c r="A122" s="7">
        <v>25324</v>
      </c>
      <c r="B122" s="6">
        <f t="shared" si="15"/>
        <v>2712054.2223961623</v>
      </c>
      <c r="C122" s="6">
        <f t="shared" si="16"/>
        <v>80282.729544171161</v>
      </c>
      <c r="E122" s="6">
        <f t="shared" si="17"/>
        <v>208772.72954417116</v>
      </c>
      <c r="F122" s="6">
        <f t="shared" si="29"/>
        <v>69843.060165171293</v>
      </c>
      <c r="G122" s="6">
        <f t="shared" si="30"/>
        <v>62679.669378999868</v>
      </c>
      <c r="H122" s="6"/>
      <c r="I122" s="6">
        <f>(SUM(L$4:L122))*I$1/12</f>
        <v>76250</v>
      </c>
      <c r="J122" s="6"/>
      <c r="K122" s="6">
        <f t="shared" si="18"/>
        <v>128490</v>
      </c>
      <c r="L122" s="6">
        <v>100000</v>
      </c>
      <c r="M122" s="6"/>
      <c r="N122" s="6"/>
      <c r="O122" s="6">
        <f t="shared" si="19"/>
        <v>4090</v>
      </c>
      <c r="P122" s="6">
        <f t="shared" si="20"/>
        <v>19400</v>
      </c>
      <c r="Q122" s="6">
        <v>5000</v>
      </c>
      <c r="R122" s="6"/>
      <c r="S122" s="6"/>
      <c r="T122" s="6"/>
      <c r="U122" s="6"/>
      <c r="V122" s="6"/>
      <c r="W122" s="6"/>
      <c r="X122" s="6"/>
    </row>
    <row r="123" spans="1:24">
      <c r="A123" s="7">
        <v>25355</v>
      </c>
      <c r="B123" s="6">
        <f t="shared" si="15"/>
        <v>2693586.9519403335</v>
      </c>
      <c r="C123" s="6">
        <f t="shared" si="16"/>
        <v>-18467.270455828839</v>
      </c>
      <c r="E123" s="6">
        <f t="shared" si="17"/>
        <v>210022.72954417116</v>
      </c>
      <c r="F123" s="6">
        <f t="shared" si="29"/>
        <v>69843.060165171293</v>
      </c>
      <c r="G123" s="6">
        <f t="shared" si="30"/>
        <v>62679.669378999868</v>
      </c>
      <c r="H123" s="6"/>
      <c r="I123" s="6">
        <f>(SUM(L$4:L123))*I$1/12</f>
        <v>77500</v>
      </c>
      <c r="J123" s="6"/>
      <c r="K123" s="6">
        <f t="shared" si="18"/>
        <v>228490</v>
      </c>
      <c r="L123" s="6">
        <v>200000</v>
      </c>
      <c r="M123" s="6"/>
      <c r="N123" s="6"/>
      <c r="O123" s="6">
        <f t="shared" si="19"/>
        <v>4090</v>
      </c>
      <c r="P123" s="6">
        <f t="shared" si="20"/>
        <v>19400</v>
      </c>
      <c r="Q123" s="6">
        <v>5000</v>
      </c>
      <c r="R123" s="6"/>
      <c r="S123" s="6"/>
      <c r="T123" s="6"/>
      <c r="U123" s="6"/>
      <c r="V123" s="6"/>
      <c r="W123" s="6"/>
      <c r="X123" s="6"/>
    </row>
    <row r="124" spans="1:24">
      <c r="A124" s="7"/>
      <c r="F124" s="6"/>
      <c r="G124" s="6"/>
    </row>
    <row r="125" spans="1:24">
      <c r="A125" s="7" t="s">
        <v>24</v>
      </c>
      <c r="C125" s="16">
        <f>E125-I125</f>
        <v>132522.72954417116</v>
      </c>
      <c r="D125" s="6"/>
      <c r="E125" s="17">
        <f>E123</f>
        <v>210022.72954417116</v>
      </c>
      <c r="F125" s="21"/>
      <c r="G125" s="21"/>
      <c r="H125" s="21"/>
      <c r="I125" s="18">
        <f>I123</f>
        <v>77500</v>
      </c>
      <c r="J125" s="6"/>
      <c r="K125" s="19">
        <f>K123-L123</f>
        <v>28490</v>
      </c>
      <c r="L125" s="20">
        <f>SUM(L4:L124)</f>
        <v>12400000</v>
      </c>
    </row>
    <row r="126" spans="1:24">
      <c r="A126" s="7" t="s">
        <v>25</v>
      </c>
      <c r="C126" s="6">
        <f>ไม่ลงทุน!C123</f>
        <v>80032.729544171161</v>
      </c>
      <c r="D126" s="6"/>
      <c r="E126" s="6">
        <f>ไม่ลงทุน!E123</f>
        <v>132522.72954417116</v>
      </c>
      <c r="F126" s="6"/>
      <c r="G126" s="6"/>
      <c r="H126" s="6"/>
      <c r="I126" s="6"/>
      <c r="J126" s="6"/>
      <c r="K126" s="6">
        <f>ไม่ลงทุน!K123</f>
        <v>52490</v>
      </c>
      <c r="L126" s="6">
        <f>ไม่ลงทุน!B123</f>
        <v>8884186.9519403409</v>
      </c>
    </row>
    <row r="127" spans="1:24">
      <c r="A127" s="7"/>
      <c r="F127" s="6"/>
      <c r="G127" s="6"/>
    </row>
    <row r="128" spans="1:24">
      <c r="A128" s="7"/>
      <c r="F128" s="6"/>
      <c r="G128" s="6"/>
    </row>
    <row r="129" spans="1:7">
      <c r="A129" s="7"/>
      <c r="F129" s="6"/>
      <c r="G129" s="6"/>
    </row>
    <row r="130" spans="1:7">
      <c r="A130" s="7"/>
    </row>
    <row r="131" spans="1:7">
      <c r="A131" s="7"/>
    </row>
    <row r="132" spans="1:7">
      <c r="A132" s="7"/>
    </row>
    <row r="133" spans="1:7">
      <c r="A133" s="7"/>
    </row>
    <row r="134" spans="1:7">
      <c r="A134" s="7"/>
    </row>
    <row r="135" spans="1:7">
      <c r="A135" s="7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35"/>
  <sheetViews>
    <sheetView zoomScale="75" zoomScaleNormal="75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/>
  <cols>
    <col min="2" max="2" width="11" bestFit="1" customWidth="1"/>
    <col min="3" max="3" width="10.36328125" customWidth="1"/>
    <col min="4" max="4" width="1.81640625" customWidth="1"/>
    <col min="5" max="7" width="10.26953125" bestFit="1" customWidth="1"/>
    <col min="10" max="10" width="4.26953125" customWidth="1"/>
    <col min="11" max="12" width="9.1796875" customWidth="1"/>
    <col min="13" max="13" width="10.26953125" bestFit="1" customWidth="1"/>
    <col min="14" max="15" width="9.26953125" bestFit="1" customWidth="1"/>
    <col min="16" max="16" width="10.26953125" bestFit="1" customWidth="1"/>
    <col min="17" max="18" width="9.26953125" bestFit="1" customWidth="1"/>
  </cols>
  <sheetData>
    <row r="1" spans="1:24" ht="21">
      <c r="A1" s="5" t="s">
        <v>23</v>
      </c>
    </row>
    <row r="2" spans="1:24">
      <c r="A2" t="s">
        <v>0</v>
      </c>
      <c r="B2" s="4" t="s">
        <v>18</v>
      </c>
      <c r="C2" s="2" t="s">
        <v>22</v>
      </c>
      <c r="E2" s="1" t="s">
        <v>1</v>
      </c>
      <c r="F2" s="8" t="s">
        <v>2</v>
      </c>
      <c r="G2" s="8" t="s">
        <v>3</v>
      </c>
      <c r="H2" s="8" t="s">
        <v>4</v>
      </c>
      <c r="I2" s="8" t="s">
        <v>5</v>
      </c>
      <c r="K2" s="3" t="s">
        <v>6</v>
      </c>
      <c r="L2" s="9" t="s">
        <v>17</v>
      </c>
      <c r="M2" s="9" t="s">
        <v>8</v>
      </c>
      <c r="N2" s="9" t="s">
        <v>9</v>
      </c>
      <c r="O2" s="10" t="s">
        <v>7</v>
      </c>
      <c r="P2" s="10" t="s">
        <v>10</v>
      </c>
      <c r="Q2" s="9" t="s">
        <v>11</v>
      </c>
      <c r="R2" s="9" t="s">
        <v>20</v>
      </c>
      <c r="S2" s="9" t="s">
        <v>21</v>
      </c>
      <c r="T2" s="9" t="s">
        <v>12</v>
      </c>
      <c r="U2" s="9" t="s">
        <v>13</v>
      </c>
      <c r="V2" s="9" t="s">
        <v>14</v>
      </c>
      <c r="W2" s="9" t="s">
        <v>15</v>
      </c>
      <c r="X2" s="9" t="s">
        <v>16</v>
      </c>
    </row>
    <row r="3" spans="1:24">
      <c r="A3" s="7">
        <v>21702</v>
      </c>
      <c r="B3" s="6">
        <v>100000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7">
        <v>21732</v>
      </c>
      <c r="B4" s="6">
        <f>B3+C4</f>
        <v>122310</v>
      </c>
      <c r="C4" s="6">
        <f>E4-K4</f>
        <v>22310</v>
      </c>
      <c r="D4" s="6"/>
      <c r="E4" s="6">
        <f>SUM(F4:I4)</f>
        <v>74000</v>
      </c>
      <c r="F4" s="6">
        <v>39000</v>
      </c>
      <c r="G4" s="6">
        <v>35000</v>
      </c>
      <c r="H4" s="6"/>
      <c r="I4" s="6"/>
      <c r="J4" s="6"/>
      <c r="K4" s="6">
        <f>SUM(L4:X4)</f>
        <v>51690</v>
      </c>
      <c r="L4" s="6">
        <v>0</v>
      </c>
      <c r="M4" s="6">
        <v>12000</v>
      </c>
      <c r="N4" s="6">
        <v>8000</v>
      </c>
      <c r="O4" s="6">
        <f>350+2500+740+500</f>
        <v>4090</v>
      </c>
      <c r="P4" s="6">
        <f>((80*3*30)*2)+5000</f>
        <v>19400</v>
      </c>
      <c r="Q4" s="6">
        <v>5000</v>
      </c>
      <c r="R4" s="6">
        <v>3200</v>
      </c>
      <c r="S4" s="6"/>
      <c r="T4" s="6"/>
      <c r="U4" s="6"/>
      <c r="V4" s="6"/>
      <c r="W4" s="6"/>
      <c r="X4" s="6"/>
    </row>
    <row r="5" spans="1:24">
      <c r="A5" s="7">
        <v>21763</v>
      </c>
      <c r="B5" s="6">
        <f t="shared" ref="B5:B68" si="0">B4+C5</f>
        <v>144620</v>
      </c>
      <c r="C5" s="6">
        <f t="shared" ref="C5:C68" si="1">E5-K5</f>
        <v>22310</v>
      </c>
      <c r="D5" s="6"/>
      <c r="E5" s="6">
        <f t="shared" ref="E5:E68" si="2">SUM(F5:I5)</f>
        <v>74000</v>
      </c>
      <c r="F5" s="6">
        <v>39000</v>
      </c>
      <c r="G5" s="6">
        <v>35000</v>
      </c>
      <c r="H5" s="6"/>
      <c r="I5" s="6"/>
      <c r="J5" s="6"/>
      <c r="K5" s="6">
        <f t="shared" ref="K5:K68" si="3">SUM(L5:X5)</f>
        <v>51690</v>
      </c>
      <c r="L5" s="6">
        <v>0</v>
      </c>
      <c r="M5" s="6">
        <v>12000</v>
      </c>
      <c r="N5" s="6">
        <v>8000</v>
      </c>
      <c r="O5" s="6">
        <f t="shared" ref="O5:O68" si="4">350+2500+740+500</f>
        <v>4090</v>
      </c>
      <c r="P5" s="6">
        <f t="shared" ref="P5:P68" si="5">((80*3*30)*2)+5000</f>
        <v>19400</v>
      </c>
      <c r="Q5" s="6">
        <v>5000</v>
      </c>
      <c r="R5" s="6">
        <v>3200</v>
      </c>
      <c r="S5" s="6"/>
      <c r="T5" s="6"/>
      <c r="U5" s="6"/>
      <c r="V5" s="6"/>
      <c r="W5" s="6"/>
      <c r="X5" s="6"/>
    </row>
    <row r="6" spans="1:24">
      <c r="A6" s="7">
        <v>21794</v>
      </c>
      <c r="B6" s="6">
        <f t="shared" si="0"/>
        <v>166930</v>
      </c>
      <c r="C6" s="6">
        <f t="shared" si="1"/>
        <v>22310</v>
      </c>
      <c r="D6" s="6"/>
      <c r="E6" s="6">
        <f t="shared" si="2"/>
        <v>74000</v>
      </c>
      <c r="F6" s="6">
        <v>39000</v>
      </c>
      <c r="G6" s="6">
        <v>35000</v>
      </c>
      <c r="H6" s="6"/>
      <c r="I6" s="6"/>
      <c r="J6" s="6"/>
      <c r="K6" s="6">
        <f t="shared" si="3"/>
        <v>51690</v>
      </c>
      <c r="L6" s="6">
        <v>0</v>
      </c>
      <c r="M6" s="6">
        <v>12000</v>
      </c>
      <c r="N6" s="6">
        <v>8000</v>
      </c>
      <c r="O6" s="6">
        <f t="shared" si="4"/>
        <v>4090</v>
      </c>
      <c r="P6" s="6">
        <f t="shared" si="5"/>
        <v>19400</v>
      </c>
      <c r="Q6" s="6">
        <v>5000</v>
      </c>
      <c r="R6" s="6">
        <v>3200</v>
      </c>
      <c r="S6" s="6"/>
      <c r="T6" s="6"/>
      <c r="U6" s="6"/>
      <c r="V6" s="6"/>
      <c r="W6" s="6"/>
      <c r="X6" s="6"/>
    </row>
    <row r="7" spans="1:24">
      <c r="A7" s="7">
        <v>21824</v>
      </c>
      <c r="B7" s="6">
        <f t="shared" si="0"/>
        <v>189240</v>
      </c>
      <c r="C7" s="6">
        <f t="shared" si="1"/>
        <v>22310</v>
      </c>
      <c r="D7" s="6"/>
      <c r="E7" s="6">
        <f t="shared" si="2"/>
        <v>74000</v>
      </c>
      <c r="F7" s="6">
        <v>39000</v>
      </c>
      <c r="G7" s="6">
        <v>35000</v>
      </c>
      <c r="H7" s="6"/>
      <c r="I7" s="6"/>
      <c r="J7" s="6"/>
      <c r="K7" s="6">
        <f t="shared" si="3"/>
        <v>51690</v>
      </c>
      <c r="L7" s="6">
        <v>0</v>
      </c>
      <c r="M7" s="6">
        <v>12000</v>
      </c>
      <c r="N7" s="6">
        <v>8000</v>
      </c>
      <c r="O7" s="6">
        <f t="shared" si="4"/>
        <v>4090</v>
      </c>
      <c r="P7" s="6">
        <f t="shared" si="5"/>
        <v>19400</v>
      </c>
      <c r="Q7" s="6">
        <v>5000</v>
      </c>
      <c r="R7" s="6">
        <v>3200</v>
      </c>
      <c r="S7" s="6"/>
      <c r="T7" s="6"/>
      <c r="U7" s="6"/>
      <c r="V7" s="6"/>
      <c r="W7" s="6"/>
      <c r="X7" s="6"/>
    </row>
    <row r="8" spans="1:24">
      <c r="A8" s="7">
        <v>21855</v>
      </c>
      <c r="B8" s="6">
        <f t="shared" si="0"/>
        <v>211550</v>
      </c>
      <c r="C8" s="6">
        <f t="shared" si="1"/>
        <v>22310</v>
      </c>
      <c r="E8" s="6">
        <f t="shared" si="2"/>
        <v>74000</v>
      </c>
      <c r="F8" s="6">
        <v>39000</v>
      </c>
      <c r="G8" s="6">
        <v>35000</v>
      </c>
      <c r="H8" s="6"/>
      <c r="I8" s="6"/>
      <c r="J8" s="6"/>
      <c r="K8" s="6">
        <f t="shared" si="3"/>
        <v>51690</v>
      </c>
      <c r="L8" s="6">
        <v>0</v>
      </c>
      <c r="M8" s="6">
        <v>12000</v>
      </c>
      <c r="N8" s="6">
        <v>8000</v>
      </c>
      <c r="O8" s="6">
        <f t="shared" si="4"/>
        <v>4090</v>
      </c>
      <c r="P8" s="6">
        <f t="shared" si="5"/>
        <v>19400</v>
      </c>
      <c r="Q8" s="6">
        <v>5000</v>
      </c>
      <c r="R8" s="6">
        <v>3200</v>
      </c>
      <c r="S8" s="6"/>
      <c r="T8" s="6"/>
      <c r="U8" s="6"/>
      <c r="V8" s="6"/>
      <c r="W8" s="6"/>
      <c r="X8" s="6"/>
    </row>
    <row r="9" spans="1:24">
      <c r="A9" s="7">
        <v>21885</v>
      </c>
      <c r="B9" s="6">
        <f t="shared" si="0"/>
        <v>233860</v>
      </c>
      <c r="C9" s="6">
        <f t="shared" si="1"/>
        <v>22310</v>
      </c>
      <c r="E9" s="6">
        <f t="shared" si="2"/>
        <v>74000</v>
      </c>
      <c r="F9" s="6">
        <v>39000</v>
      </c>
      <c r="G9" s="6">
        <v>35000</v>
      </c>
      <c r="H9" s="6"/>
      <c r="I9" s="6"/>
      <c r="J9" s="6"/>
      <c r="K9" s="6">
        <f t="shared" si="3"/>
        <v>51690</v>
      </c>
      <c r="L9" s="6">
        <v>0</v>
      </c>
      <c r="M9" s="6">
        <v>12000</v>
      </c>
      <c r="N9" s="6">
        <v>8000</v>
      </c>
      <c r="O9" s="6">
        <f t="shared" si="4"/>
        <v>4090</v>
      </c>
      <c r="P9" s="6">
        <f t="shared" si="5"/>
        <v>19400</v>
      </c>
      <c r="Q9" s="6">
        <v>5000</v>
      </c>
      <c r="R9" s="6">
        <v>3200</v>
      </c>
      <c r="S9" s="6"/>
      <c r="T9" s="6"/>
      <c r="U9" s="6"/>
      <c r="V9" s="6"/>
      <c r="W9" s="6"/>
      <c r="X9" s="6"/>
    </row>
    <row r="10" spans="1:24">
      <c r="A10" s="7">
        <v>21916</v>
      </c>
      <c r="B10" s="6">
        <f t="shared" si="0"/>
        <v>260610</v>
      </c>
      <c r="C10" s="6">
        <f t="shared" si="1"/>
        <v>26750</v>
      </c>
      <c r="E10" s="6">
        <f t="shared" si="2"/>
        <v>78440</v>
      </c>
      <c r="F10" s="6">
        <v>41340</v>
      </c>
      <c r="G10" s="6">
        <v>37100</v>
      </c>
      <c r="H10" s="6"/>
      <c r="I10" s="6"/>
      <c r="J10" s="6"/>
      <c r="K10" s="6">
        <f t="shared" si="3"/>
        <v>51690</v>
      </c>
      <c r="L10" s="6">
        <v>0</v>
      </c>
      <c r="M10" s="6">
        <v>12000</v>
      </c>
      <c r="N10" s="6">
        <v>8000</v>
      </c>
      <c r="O10" s="6">
        <f t="shared" si="4"/>
        <v>4090</v>
      </c>
      <c r="P10" s="6">
        <f t="shared" si="5"/>
        <v>19400</v>
      </c>
      <c r="Q10" s="6">
        <v>5000</v>
      </c>
      <c r="R10" s="6">
        <v>3200</v>
      </c>
      <c r="S10" s="6"/>
      <c r="T10" s="6"/>
      <c r="U10" s="6"/>
      <c r="V10" s="6"/>
      <c r="W10" s="6"/>
      <c r="X10" s="6"/>
    </row>
    <row r="11" spans="1:24">
      <c r="A11" s="7">
        <v>21947</v>
      </c>
      <c r="B11" s="6">
        <f t="shared" si="0"/>
        <v>525880</v>
      </c>
      <c r="C11" s="6">
        <f t="shared" si="1"/>
        <v>265270</v>
      </c>
      <c r="E11" s="6">
        <f t="shared" si="2"/>
        <v>313760</v>
      </c>
      <c r="F11" s="6">
        <v>165360</v>
      </c>
      <c r="G11" s="6">
        <v>148400</v>
      </c>
      <c r="H11" s="6"/>
      <c r="I11" s="6"/>
      <c r="J11" s="6"/>
      <c r="K11" s="6">
        <f t="shared" si="3"/>
        <v>48490</v>
      </c>
      <c r="L11" s="6">
        <v>0</v>
      </c>
      <c r="M11" s="6">
        <v>12000</v>
      </c>
      <c r="N11" s="6">
        <v>8000</v>
      </c>
      <c r="O11" s="6">
        <f t="shared" si="4"/>
        <v>4090</v>
      </c>
      <c r="P11" s="6">
        <f t="shared" si="5"/>
        <v>19400</v>
      </c>
      <c r="Q11" s="6">
        <v>5000</v>
      </c>
      <c r="R11" s="6"/>
      <c r="S11" s="6"/>
      <c r="T11" s="6"/>
      <c r="U11" s="6"/>
      <c r="V11" s="6"/>
      <c r="W11" s="6"/>
      <c r="X11" s="6"/>
    </row>
    <row r="12" spans="1:24">
      <c r="A12" s="7">
        <v>21976</v>
      </c>
      <c r="B12" s="6">
        <f t="shared" si="0"/>
        <v>555830</v>
      </c>
      <c r="C12" s="6">
        <f t="shared" si="1"/>
        <v>29950</v>
      </c>
      <c r="E12" s="6">
        <f t="shared" si="2"/>
        <v>78440</v>
      </c>
      <c r="F12" s="6">
        <v>41340</v>
      </c>
      <c r="G12" s="6">
        <v>37100</v>
      </c>
      <c r="H12" s="6"/>
      <c r="I12" s="6"/>
      <c r="J12" s="6"/>
      <c r="K12" s="6">
        <f t="shared" si="3"/>
        <v>48490</v>
      </c>
      <c r="L12" s="6">
        <v>0</v>
      </c>
      <c r="M12" s="6">
        <v>12000</v>
      </c>
      <c r="N12" s="6">
        <v>8000</v>
      </c>
      <c r="O12" s="6">
        <f t="shared" si="4"/>
        <v>4090</v>
      </c>
      <c r="P12" s="6">
        <f t="shared" si="5"/>
        <v>19400</v>
      </c>
      <c r="Q12" s="6">
        <v>5000</v>
      </c>
      <c r="R12" s="6"/>
      <c r="S12" s="6"/>
      <c r="T12" s="6"/>
      <c r="U12" s="6"/>
      <c r="V12" s="6"/>
      <c r="W12" s="6"/>
      <c r="X12" s="6"/>
    </row>
    <row r="13" spans="1:24">
      <c r="A13" s="7">
        <v>22007</v>
      </c>
      <c r="B13" s="6">
        <f t="shared" si="0"/>
        <v>585780</v>
      </c>
      <c r="C13" s="6">
        <f t="shared" si="1"/>
        <v>29950</v>
      </c>
      <c r="E13" s="6">
        <f t="shared" si="2"/>
        <v>78440</v>
      </c>
      <c r="F13" s="6">
        <v>41340</v>
      </c>
      <c r="G13" s="6">
        <v>37100</v>
      </c>
      <c r="H13" s="6"/>
      <c r="I13" s="6"/>
      <c r="J13" s="6"/>
      <c r="K13" s="6">
        <f t="shared" si="3"/>
        <v>48490</v>
      </c>
      <c r="L13" s="6">
        <v>0</v>
      </c>
      <c r="M13" s="6">
        <v>12000</v>
      </c>
      <c r="N13" s="6">
        <v>8000</v>
      </c>
      <c r="O13" s="6">
        <f t="shared" si="4"/>
        <v>4090</v>
      </c>
      <c r="P13" s="6">
        <f t="shared" si="5"/>
        <v>19400</v>
      </c>
      <c r="Q13" s="6">
        <v>5000</v>
      </c>
      <c r="R13" s="6"/>
      <c r="S13" s="6"/>
      <c r="T13" s="6"/>
      <c r="U13" s="6"/>
      <c r="V13" s="6"/>
      <c r="W13" s="6"/>
      <c r="X13" s="6"/>
    </row>
    <row r="14" spans="1:24">
      <c r="A14" s="7">
        <v>22037</v>
      </c>
      <c r="B14" s="6">
        <f t="shared" si="0"/>
        <v>615730</v>
      </c>
      <c r="C14" s="6">
        <f t="shared" si="1"/>
        <v>29950</v>
      </c>
      <c r="E14" s="6">
        <f t="shared" si="2"/>
        <v>78440</v>
      </c>
      <c r="F14" s="6">
        <v>41340</v>
      </c>
      <c r="G14" s="6">
        <v>37100</v>
      </c>
      <c r="H14" s="6"/>
      <c r="I14" s="6"/>
      <c r="J14" s="6"/>
      <c r="K14" s="6">
        <f t="shared" si="3"/>
        <v>48490</v>
      </c>
      <c r="L14" s="6">
        <v>0</v>
      </c>
      <c r="M14" s="6">
        <v>12000</v>
      </c>
      <c r="N14" s="6">
        <v>8000</v>
      </c>
      <c r="O14" s="6">
        <f t="shared" si="4"/>
        <v>4090</v>
      </c>
      <c r="P14" s="6">
        <f t="shared" si="5"/>
        <v>19400</v>
      </c>
      <c r="Q14" s="6">
        <v>5000</v>
      </c>
      <c r="R14" s="6"/>
      <c r="S14" s="6"/>
      <c r="T14" s="6"/>
      <c r="U14" s="6"/>
      <c r="V14" s="6"/>
      <c r="W14" s="6"/>
      <c r="X14" s="6"/>
    </row>
    <row r="15" spans="1:24">
      <c r="A15" s="7">
        <v>22068</v>
      </c>
      <c r="B15" s="6">
        <f t="shared" si="0"/>
        <v>645680</v>
      </c>
      <c r="C15" s="6">
        <f t="shared" si="1"/>
        <v>29950</v>
      </c>
      <c r="E15" s="6">
        <f t="shared" si="2"/>
        <v>78440</v>
      </c>
      <c r="F15" s="6">
        <v>41340</v>
      </c>
      <c r="G15" s="6">
        <v>37100</v>
      </c>
      <c r="H15" s="6"/>
      <c r="I15" s="6"/>
      <c r="J15" s="6"/>
      <c r="K15" s="6">
        <f t="shared" si="3"/>
        <v>48490</v>
      </c>
      <c r="L15" s="6">
        <v>0</v>
      </c>
      <c r="M15" s="6">
        <v>12000</v>
      </c>
      <c r="N15" s="6">
        <v>8000</v>
      </c>
      <c r="O15" s="6">
        <f t="shared" si="4"/>
        <v>4090</v>
      </c>
      <c r="P15" s="6">
        <f t="shared" si="5"/>
        <v>19400</v>
      </c>
      <c r="Q15" s="6">
        <v>5000</v>
      </c>
      <c r="R15" s="6"/>
      <c r="S15" s="6"/>
      <c r="T15" s="6"/>
      <c r="U15" s="6"/>
      <c r="V15" s="6"/>
      <c r="W15" s="6"/>
      <c r="X15" s="6"/>
    </row>
    <row r="16" spans="1:24">
      <c r="A16" s="7">
        <v>22098</v>
      </c>
      <c r="B16" s="6">
        <f t="shared" si="0"/>
        <v>675630</v>
      </c>
      <c r="C16" s="6">
        <f t="shared" si="1"/>
        <v>29950</v>
      </c>
      <c r="E16" s="6">
        <f t="shared" si="2"/>
        <v>78440</v>
      </c>
      <c r="F16" s="6">
        <v>41340</v>
      </c>
      <c r="G16" s="6">
        <v>37100</v>
      </c>
      <c r="H16" s="6"/>
      <c r="I16" s="6"/>
      <c r="J16" s="6"/>
      <c r="K16" s="6">
        <f t="shared" si="3"/>
        <v>48490</v>
      </c>
      <c r="L16" s="6">
        <v>0</v>
      </c>
      <c r="M16" s="6">
        <v>12000</v>
      </c>
      <c r="N16" s="6">
        <v>8000</v>
      </c>
      <c r="O16" s="6">
        <f t="shared" si="4"/>
        <v>4090</v>
      </c>
      <c r="P16" s="6">
        <f t="shared" si="5"/>
        <v>19400</v>
      </c>
      <c r="Q16" s="6">
        <v>5000</v>
      </c>
      <c r="R16" s="6"/>
      <c r="S16" s="6"/>
      <c r="T16" s="6"/>
      <c r="U16" s="6"/>
      <c r="V16" s="6"/>
      <c r="W16" s="6"/>
      <c r="X16" s="6"/>
    </row>
    <row r="17" spans="1:24">
      <c r="A17" s="7">
        <v>22129</v>
      </c>
      <c r="B17" s="6">
        <f t="shared" si="0"/>
        <v>705580</v>
      </c>
      <c r="C17" s="6">
        <f t="shared" si="1"/>
        <v>29950</v>
      </c>
      <c r="E17" s="6">
        <f t="shared" si="2"/>
        <v>78440</v>
      </c>
      <c r="F17" s="6">
        <v>41340</v>
      </c>
      <c r="G17" s="6">
        <v>37100</v>
      </c>
      <c r="H17" s="6"/>
      <c r="I17" s="6"/>
      <c r="J17" s="6"/>
      <c r="K17" s="6">
        <f t="shared" si="3"/>
        <v>48490</v>
      </c>
      <c r="L17" s="6">
        <v>0</v>
      </c>
      <c r="M17" s="6">
        <v>12000</v>
      </c>
      <c r="N17" s="6">
        <v>8000</v>
      </c>
      <c r="O17" s="6">
        <f t="shared" si="4"/>
        <v>4090</v>
      </c>
      <c r="P17" s="6">
        <f t="shared" si="5"/>
        <v>19400</v>
      </c>
      <c r="Q17" s="6">
        <v>5000</v>
      </c>
      <c r="R17" s="6"/>
      <c r="S17" s="6"/>
      <c r="T17" s="6"/>
      <c r="U17" s="6"/>
      <c r="V17" s="6"/>
      <c r="W17" s="6"/>
      <c r="X17" s="6"/>
    </row>
    <row r="18" spans="1:24">
      <c r="A18" s="7">
        <v>22160</v>
      </c>
      <c r="B18" s="6">
        <f t="shared" si="0"/>
        <v>735530</v>
      </c>
      <c r="C18" s="6">
        <f t="shared" si="1"/>
        <v>29950</v>
      </c>
      <c r="E18" s="6">
        <f t="shared" si="2"/>
        <v>78440</v>
      </c>
      <c r="F18" s="6">
        <v>41340</v>
      </c>
      <c r="G18" s="6">
        <v>37100</v>
      </c>
      <c r="H18" s="6"/>
      <c r="I18" s="6"/>
      <c r="J18" s="6"/>
      <c r="K18" s="6">
        <f t="shared" si="3"/>
        <v>48490</v>
      </c>
      <c r="L18" s="6">
        <v>0</v>
      </c>
      <c r="M18" s="6">
        <v>12000</v>
      </c>
      <c r="N18" s="6">
        <v>8000</v>
      </c>
      <c r="O18" s="6">
        <f t="shared" si="4"/>
        <v>4090</v>
      </c>
      <c r="P18" s="6">
        <f t="shared" si="5"/>
        <v>19400</v>
      </c>
      <c r="Q18" s="6">
        <v>5000</v>
      </c>
      <c r="R18" s="6"/>
      <c r="S18" s="6"/>
      <c r="T18" s="6"/>
      <c r="U18" s="6"/>
      <c r="V18" s="6"/>
      <c r="W18" s="6"/>
      <c r="X18" s="6"/>
    </row>
    <row r="19" spans="1:24">
      <c r="A19" s="7">
        <v>22190</v>
      </c>
      <c r="B19" s="6">
        <f t="shared" si="0"/>
        <v>765480</v>
      </c>
      <c r="C19" s="6">
        <f t="shared" si="1"/>
        <v>29950</v>
      </c>
      <c r="E19" s="6">
        <f t="shared" si="2"/>
        <v>78440</v>
      </c>
      <c r="F19" s="6">
        <v>41340</v>
      </c>
      <c r="G19" s="6">
        <v>37100</v>
      </c>
      <c r="H19" s="6"/>
      <c r="I19" s="6"/>
      <c r="J19" s="6"/>
      <c r="K19" s="6">
        <f t="shared" si="3"/>
        <v>48490</v>
      </c>
      <c r="L19" s="6">
        <v>0</v>
      </c>
      <c r="M19" s="6">
        <v>12000</v>
      </c>
      <c r="N19" s="6">
        <v>8000</v>
      </c>
      <c r="O19" s="6">
        <f t="shared" si="4"/>
        <v>4090</v>
      </c>
      <c r="P19" s="6">
        <f t="shared" si="5"/>
        <v>19400</v>
      </c>
      <c r="Q19" s="6">
        <v>5000</v>
      </c>
      <c r="R19" s="6"/>
      <c r="S19" s="6"/>
      <c r="T19" s="6"/>
      <c r="U19" s="6"/>
      <c r="V19" s="6"/>
      <c r="W19" s="6"/>
      <c r="X19" s="6"/>
    </row>
    <row r="20" spans="1:24">
      <c r="A20" s="7">
        <v>22221</v>
      </c>
      <c r="B20" s="6">
        <f t="shared" si="0"/>
        <v>795430</v>
      </c>
      <c r="C20" s="6">
        <f t="shared" si="1"/>
        <v>29950</v>
      </c>
      <c r="E20" s="6">
        <f t="shared" si="2"/>
        <v>78440</v>
      </c>
      <c r="F20" s="6">
        <v>41340</v>
      </c>
      <c r="G20" s="6">
        <v>37100</v>
      </c>
      <c r="H20" s="6"/>
      <c r="I20" s="6"/>
      <c r="J20" s="6"/>
      <c r="K20" s="6">
        <f t="shared" si="3"/>
        <v>48490</v>
      </c>
      <c r="L20" s="6">
        <v>0</v>
      </c>
      <c r="M20" s="6">
        <v>12000</v>
      </c>
      <c r="N20" s="6">
        <v>8000</v>
      </c>
      <c r="O20" s="6">
        <f t="shared" si="4"/>
        <v>4090</v>
      </c>
      <c r="P20" s="6">
        <f t="shared" si="5"/>
        <v>19400</v>
      </c>
      <c r="Q20" s="6">
        <v>5000</v>
      </c>
      <c r="R20" s="6"/>
      <c r="S20" s="6"/>
      <c r="T20" s="6"/>
      <c r="U20" s="6"/>
      <c r="V20" s="6"/>
      <c r="W20" s="6"/>
      <c r="X20" s="6"/>
    </row>
    <row r="21" spans="1:24">
      <c r="A21" s="7">
        <v>22251</v>
      </c>
      <c r="B21" s="6">
        <f t="shared" si="0"/>
        <v>825380</v>
      </c>
      <c r="C21" s="6">
        <f t="shared" si="1"/>
        <v>29950</v>
      </c>
      <c r="E21" s="6">
        <f t="shared" si="2"/>
        <v>78440</v>
      </c>
      <c r="F21" s="6">
        <v>41340</v>
      </c>
      <c r="G21" s="6">
        <v>37100</v>
      </c>
      <c r="H21" s="6"/>
      <c r="I21" s="6"/>
      <c r="J21" s="6"/>
      <c r="K21" s="6">
        <f t="shared" si="3"/>
        <v>48490</v>
      </c>
      <c r="L21" s="6">
        <v>0</v>
      </c>
      <c r="M21" s="6">
        <v>12000</v>
      </c>
      <c r="N21" s="6">
        <v>8000</v>
      </c>
      <c r="O21" s="6">
        <f t="shared" si="4"/>
        <v>4090</v>
      </c>
      <c r="P21" s="6">
        <f t="shared" si="5"/>
        <v>19400</v>
      </c>
      <c r="Q21" s="6">
        <v>5000</v>
      </c>
      <c r="R21" s="6"/>
      <c r="S21" s="6"/>
      <c r="T21" s="6"/>
      <c r="U21" s="6"/>
      <c r="V21" s="6"/>
      <c r="W21" s="6"/>
      <c r="X21" s="6"/>
    </row>
    <row r="22" spans="1:24">
      <c r="A22" s="7">
        <v>22282</v>
      </c>
      <c r="B22" s="6">
        <f t="shared" si="0"/>
        <v>860036.4</v>
      </c>
      <c r="C22" s="6">
        <f t="shared" si="1"/>
        <v>34656.399999999994</v>
      </c>
      <c r="E22" s="6">
        <f t="shared" si="2"/>
        <v>83146.399999999994</v>
      </c>
      <c r="F22" s="6">
        <v>43820.4</v>
      </c>
      <c r="G22" s="6">
        <v>39326</v>
      </c>
      <c r="H22" s="6"/>
      <c r="I22" s="6"/>
      <c r="J22" s="6"/>
      <c r="K22" s="6">
        <f t="shared" si="3"/>
        <v>48490</v>
      </c>
      <c r="L22" s="6">
        <v>0</v>
      </c>
      <c r="M22" s="6">
        <v>12000</v>
      </c>
      <c r="N22" s="6">
        <v>8000</v>
      </c>
      <c r="O22" s="6">
        <f t="shared" si="4"/>
        <v>4090</v>
      </c>
      <c r="P22" s="6">
        <f t="shared" si="5"/>
        <v>19400</v>
      </c>
      <c r="Q22" s="6">
        <v>5000</v>
      </c>
      <c r="R22" s="6"/>
      <c r="S22" s="6"/>
      <c r="T22" s="6"/>
      <c r="U22" s="6"/>
      <c r="V22" s="6"/>
      <c r="W22" s="6"/>
      <c r="X22" s="6"/>
    </row>
    <row r="23" spans="1:24">
      <c r="A23" s="7">
        <v>22313</v>
      </c>
      <c r="B23" s="6">
        <f t="shared" si="0"/>
        <v>1144132</v>
      </c>
      <c r="C23" s="6">
        <f t="shared" si="1"/>
        <v>284095.59999999998</v>
      </c>
      <c r="E23" s="6">
        <f t="shared" si="2"/>
        <v>332585.59999999998</v>
      </c>
      <c r="F23" s="6">
        <v>175281.6</v>
      </c>
      <c r="G23" s="6">
        <v>157304</v>
      </c>
      <c r="H23" s="6"/>
      <c r="I23" s="6"/>
      <c r="J23" s="6"/>
      <c r="K23" s="6">
        <f t="shared" si="3"/>
        <v>48490</v>
      </c>
      <c r="L23" s="6">
        <v>0</v>
      </c>
      <c r="M23" s="6">
        <v>12000</v>
      </c>
      <c r="N23" s="6">
        <v>8000</v>
      </c>
      <c r="O23" s="6">
        <f t="shared" si="4"/>
        <v>4090</v>
      </c>
      <c r="P23" s="6">
        <f t="shared" si="5"/>
        <v>19400</v>
      </c>
      <c r="Q23" s="6">
        <v>5000</v>
      </c>
      <c r="R23" s="6"/>
      <c r="S23" s="6"/>
      <c r="T23" s="6"/>
      <c r="U23" s="6"/>
      <c r="V23" s="6"/>
      <c r="W23" s="6"/>
      <c r="X23" s="6"/>
    </row>
    <row r="24" spans="1:24">
      <c r="A24" s="7">
        <v>22341</v>
      </c>
      <c r="B24" s="6">
        <f t="shared" si="0"/>
        <v>1178788.3999999999</v>
      </c>
      <c r="C24" s="6">
        <f t="shared" si="1"/>
        <v>34656.399999999994</v>
      </c>
      <c r="E24" s="6">
        <f t="shared" si="2"/>
        <v>83146.399999999994</v>
      </c>
      <c r="F24" s="6">
        <v>43820.4</v>
      </c>
      <c r="G24" s="6">
        <v>39326</v>
      </c>
      <c r="H24" s="6"/>
      <c r="I24" s="6"/>
      <c r="J24" s="6"/>
      <c r="K24" s="6">
        <f t="shared" si="3"/>
        <v>48490</v>
      </c>
      <c r="L24" s="6">
        <v>0</v>
      </c>
      <c r="M24" s="6">
        <v>12000</v>
      </c>
      <c r="N24" s="6">
        <v>8000</v>
      </c>
      <c r="O24" s="6">
        <f t="shared" si="4"/>
        <v>4090</v>
      </c>
      <c r="P24" s="6">
        <f t="shared" si="5"/>
        <v>19400</v>
      </c>
      <c r="Q24" s="6">
        <v>5000</v>
      </c>
      <c r="R24" s="6"/>
      <c r="S24" s="6"/>
      <c r="T24" s="6"/>
      <c r="U24" s="6"/>
      <c r="V24" s="6"/>
      <c r="W24" s="6"/>
      <c r="X24" s="6"/>
    </row>
    <row r="25" spans="1:24">
      <c r="A25" s="7">
        <v>22372</v>
      </c>
      <c r="B25" s="6">
        <f t="shared" si="0"/>
        <v>1213444.7999999998</v>
      </c>
      <c r="C25" s="6">
        <f t="shared" si="1"/>
        <v>34656.399999999994</v>
      </c>
      <c r="E25" s="6">
        <f t="shared" si="2"/>
        <v>83146.399999999994</v>
      </c>
      <c r="F25" s="6">
        <v>43820.4</v>
      </c>
      <c r="G25" s="6">
        <v>39326</v>
      </c>
      <c r="H25" s="6"/>
      <c r="I25" s="6"/>
      <c r="J25" s="6"/>
      <c r="K25" s="6">
        <f t="shared" si="3"/>
        <v>48490</v>
      </c>
      <c r="L25" s="6">
        <v>0</v>
      </c>
      <c r="M25" s="6">
        <v>12000</v>
      </c>
      <c r="N25" s="6">
        <v>8000</v>
      </c>
      <c r="O25" s="6">
        <f t="shared" si="4"/>
        <v>4090</v>
      </c>
      <c r="P25" s="6">
        <f t="shared" si="5"/>
        <v>19400</v>
      </c>
      <c r="Q25" s="6">
        <v>5000</v>
      </c>
      <c r="R25" s="6"/>
      <c r="S25" s="6"/>
      <c r="T25" s="6"/>
      <c r="U25" s="6"/>
      <c r="V25" s="6"/>
      <c r="W25" s="6"/>
      <c r="X25" s="6"/>
    </row>
    <row r="26" spans="1:24">
      <c r="A26" s="7">
        <v>22402</v>
      </c>
      <c r="B26" s="6">
        <f t="shared" si="0"/>
        <v>1248101.1999999997</v>
      </c>
      <c r="C26" s="6">
        <f t="shared" si="1"/>
        <v>34656.399999999994</v>
      </c>
      <c r="E26" s="6">
        <f t="shared" si="2"/>
        <v>83146.399999999994</v>
      </c>
      <c r="F26" s="6">
        <v>43820.4</v>
      </c>
      <c r="G26" s="6">
        <v>39326</v>
      </c>
      <c r="H26" s="6"/>
      <c r="I26" s="6"/>
      <c r="J26" s="6"/>
      <c r="K26" s="6">
        <f t="shared" si="3"/>
        <v>48490</v>
      </c>
      <c r="L26" s="6">
        <v>0</v>
      </c>
      <c r="M26" s="6">
        <v>12000</v>
      </c>
      <c r="N26" s="6">
        <v>8000</v>
      </c>
      <c r="O26" s="6">
        <f t="shared" si="4"/>
        <v>4090</v>
      </c>
      <c r="P26" s="6">
        <f t="shared" si="5"/>
        <v>19400</v>
      </c>
      <c r="Q26" s="6">
        <v>5000</v>
      </c>
      <c r="R26" s="6"/>
      <c r="S26" s="6"/>
      <c r="T26" s="6"/>
      <c r="U26" s="6"/>
      <c r="V26" s="6"/>
      <c r="W26" s="6"/>
      <c r="X26" s="6"/>
    </row>
    <row r="27" spans="1:24">
      <c r="A27" s="7">
        <v>22433</v>
      </c>
      <c r="B27" s="6">
        <f t="shared" si="0"/>
        <v>1282757.5999999996</v>
      </c>
      <c r="C27" s="6">
        <f t="shared" si="1"/>
        <v>34656.399999999994</v>
      </c>
      <c r="E27" s="6">
        <f t="shared" si="2"/>
        <v>83146.399999999994</v>
      </c>
      <c r="F27" s="6">
        <v>43820.4</v>
      </c>
      <c r="G27" s="6">
        <v>39326</v>
      </c>
      <c r="H27" s="6"/>
      <c r="I27" s="6"/>
      <c r="J27" s="6"/>
      <c r="K27" s="6">
        <f t="shared" si="3"/>
        <v>48490</v>
      </c>
      <c r="L27" s="6">
        <v>0</v>
      </c>
      <c r="M27" s="6">
        <v>12000</v>
      </c>
      <c r="N27" s="6">
        <v>8000</v>
      </c>
      <c r="O27" s="6">
        <f t="shared" si="4"/>
        <v>4090</v>
      </c>
      <c r="P27" s="6">
        <f t="shared" si="5"/>
        <v>19400</v>
      </c>
      <c r="Q27" s="6">
        <v>5000</v>
      </c>
      <c r="R27" s="6"/>
      <c r="S27" s="6"/>
      <c r="T27" s="6"/>
      <c r="U27" s="6"/>
      <c r="V27" s="6"/>
      <c r="W27" s="6"/>
      <c r="X27" s="6"/>
    </row>
    <row r="28" spans="1:24">
      <c r="A28" s="7">
        <v>22463</v>
      </c>
      <c r="B28" s="6">
        <f t="shared" si="0"/>
        <v>1317413.9999999995</v>
      </c>
      <c r="C28" s="6">
        <f t="shared" si="1"/>
        <v>34656.399999999994</v>
      </c>
      <c r="E28" s="6">
        <f t="shared" si="2"/>
        <v>83146.399999999994</v>
      </c>
      <c r="F28" s="6">
        <v>43820.4</v>
      </c>
      <c r="G28" s="6">
        <v>39326</v>
      </c>
      <c r="H28" s="6"/>
      <c r="I28" s="6"/>
      <c r="J28" s="6"/>
      <c r="K28" s="6">
        <f t="shared" si="3"/>
        <v>48490</v>
      </c>
      <c r="L28" s="6">
        <v>0</v>
      </c>
      <c r="M28" s="6">
        <v>12000</v>
      </c>
      <c r="N28" s="6">
        <v>8000</v>
      </c>
      <c r="O28" s="6">
        <f t="shared" si="4"/>
        <v>4090</v>
      </c>
      <c r="P28" s="6">
        <f t="shared" si="5"/>
        <v>19400</v>
      </c>
      <c r="Q28" s="6">
        <v>5000</v>
      </c>
      <c r="R28" s="6"/>
      <c r="S28" s="6"/>
      <c r="T28" s="6"/>
      <c r="U28" s="6"/>
      <c r="V28" s="6"/>
      <c r="W28" s="6"/>
      <c r="X28" s="6"/>
    </row>
    <row r="29" spans="1:24">
      <c r="A29" s="7">
        <v>22494</v>
      </c>
      <c r="B29" s="6">
        <f t="shared" si="0"/>
        <v>1352070.3999999994</v>
      </c>
      <c r="C29" s="6">
        <f t="shared" si="1"/>
        <v>34656.399999999994</v>
      </c>
      <c r="E29" s="6">
        <f t="shared" si="2"/>
        <v>83146.399999999994</v>
      </c>
      <c r="F29" s="6">
        <v>43820.4</v>
      </c>
      <c r="G29" s="6">
        <v>39326</v>
      </c>
      <c r="H29" s="6"/>
      <c r="I29" s="6"/>
      <c r="J29" s="6"/>
      <c r="K29" s="6">
        <f t="shared" si="3"/>
        <v>48490</v>
      </c>
      <c r="L29" s="6">
        <v>0</v>
      </c>
      <c r="M29" s="6">
        <v>12000</v>
      </c>
      <c r="N29" s="6">
        <v>8000</v>
      </c>
      <c r="O29" s="6">
        <f t="shared" si="4"/>
        <v>4090</v>
      </c>
      <c r="P29" s="6">
        <f t="shared" si="5"/>
        <v>19400</v>
      </c>
      <c r="Q29" s="6">
        <v>5000</v>
      </c>
      <c r="R29" s="6"/>
      <c r="S29" s="6"/>
      <c r="T29" s="6"/>
      <c r="U29" s="6"/>
      <c r="V29" s="6"/>
      <c r="W29" s="6"/>
      <c r="X29" s="6"/>
    </row>
    <row r="30" spans="1:24">
      <c r="A30" s="7">
        <v>22525</v>
      </c>
      <c r="B30" s="6">
        <f t="shared" si="0"/>
        <v>1386726.7999999993</v>
      </c>
      <c r="C30" s="6">
        <f t="shared" si="1"/>
        <v>34656.399999999994</v>
      </c>
      <c r="E30" s="6">
        <f t="shared" si="2"/>
        <v>83146.399999999994</v>
      </c>
      <c r="F30" s="6">
        <v>43820.4</v>
      </c>
      <c r="G30" s="6">
        <v>39326</v>
      </c>
      <c r="H30" s="6"/>
      <c r="I30" s="6"/>
      <c r="J30" s="6"/>
      <c r="K30" s="6">
        <f t="shared" si="3"/>
        <v>48490</v>
      </c>
      <c r="L30" s="6">
        <v>0</v>
      </c>
      <c r="M30" s="6">
        <v>12000</v>
      </c>
      <c r="N30" s="6">
        <v>8000</v>
      </c>
      <c r="O30" s="6">
        <f t="shared" si="4"/>
        <v>4090</v>
      </c>
      <c r="P30" s="6">
        <f t="shared" si="5"/>
        <v>19400</v>
      </c>
      <c r="Q30" s="6">
        <v>5000</v>
      </c>
      <c r="R30" s="6"/>
      <c r="S30" s="6"/>
      <c r="T30" s="6"/>
      <c r="U30" s="6"/>
      <c r="V30" s="6"/>
      <c r="W30" s="6"/>
      <c r="X30" s="6"/>
    </row>
    <row r="31" spans="1:24">
      <c r="A31" s="7">
        <v>22555</v>
      </c>
      <c r="B31" s="6">
        <f t="shared" si="0"/>
        <v>1421383.1999999993</v>
      </c>
      <c r="C31" s="6">
        <f t="shared" si="1"/>
        <v>34656.399999999994</v>
      </c>
      <c r="E31" s="6">
        <f t="shared" si="2"/>
        <v>83146.399999999994</v>
      </c>
      <c r="F31" s="6">
        <v>43820.4</v>
      </c>
      <c r="G31" s="6">
        <v>39326</v>
      </c>
      <c r="H31" s="6"/>
      <c r="I31" s="6"/>
      <c r="J31" s="6"/>
      <c r="K31" s="6">
        <f t="shared" si="3"/>
        <v>48490</v>
      </c>
      <c r="L31" s="6">
        <v>0</v>
      </c>
      <c r="M31" s="6">
        <v>12000</v>
      </c>
      <c r="N31" s="6">
        <v>8000</v>
      </c>
      <c r="O31" s="6">
        <f t="shared" si="4"/>
        <v>4090</v>
      </c>
      <c r="P31" s="6">
        <f t="shared" si="5"/>
        <v>19400</v>
      </c>
      <c r="Q31" s="6">
        <v>5000</v>
      </c>
      <c r="R31" s="6"/>
      <c r="S31" s="6"/>
      <c r="T31" s="6"/>
      <c r="U31" s="6"/>
      <c r="V31" s="6"/>
      <c r="W31" s="6"/>
      <c r="X31" s="6"/>
    </row>
    <row r="32" spans="1:24">
      <c r="A32" s="7">
        <v>22586</v>
      </c>
      <c r="B32" s="6">
        <f t="shared" si="0"/>
        <v>1456039.5999999992</v>
      </c>
      <c r="C32" s="6">
        <f t="shared" si="1"/>
        <v>34656.399999999994</v>
      </c>
      <c r="E32" s="6">
        <f t="shared" si="2"/>
        <v>83146.399999999994</v>
      </c>
      <c r="F32" s="6">
        <v>43820.4</v>
      </c>
      <c r="G32" s="6">
        <v>39326</v>
      </c>
      <c r="H32" s="6"/>
      <c r="I32" s="6"/>
      <c r="J32" s="6"/>
      <c r="K32" s="6">
        <f t="shared" si="3"/>
        <v>48490</v>
      </c>
      <c r="L32" s="6">
        <v>0</v>
      </c>
      <c r="M32" s="6">
        <v>12000</v>
      </c>
      <c r="N32" s="6">
        <v>8000</v>
      </c>
      <c r="O32" s="6">
        <f t="shared" si="4"/>
        <v>4090</v>
      </c>
      <c r="P32" s="6">
        <f t="shared" si="5"/>
        <v>19400</v>
      </c>
      <c r="Q32" s="6">
        <v>5000</v>
      </c>
      <c r="R32" s="6"/>
      <c r="S32" s="6"/>
      <c r="T32" s="6"/>
      <c r="U32" s="6"/>
      <c r="V32" s="6"/>
      <c r="W32" s="6"/>
      <c r="X32" s="6"/>
    </row>
    <row r="33" spans="1:24">
      <c r="A33" s="7">
        <v>22616</v>
      </c>
      <c r="B33" s="6">
        <f t="shared" si="0"/>
        <v>1490695.9999999991</v>
      </c>
      <c r="C33" s="6">
        <f t="shared" si="1"/>
        <v>34656.399999999994</v>
      </c>
      <c r="E33" s="6">
        <f t="shared" si="2"/>
        <v>83146.399999999994</v>
      </c>
      <c r="F33" s="6">
        <v>43820.4</v>
      </c>
      <c r="G33" s="6">
        <v>39326</v>
      </c>
      <c r="H33" s="6"/>
      <c r="I33" s="6"/>
      <c r="J33" s="6"/>
      <c r="K33" s="6">
        <f t="shared" si="3"/>
        <v>48490</v>
      </c>
      <c r="L33" s="6">
        <v>0</v>
      </c>
      <c r="M33" s="6">
        <v>12000</v>
      </c>
      <c r="N33" s="6">
        <v>8000</v>
      </c>
      <c r="O33" s="6">
        <f t="shared" si="4"/>
        <v>4090</v>
      </c>
      <c r="P33" s="6">
        <f t="shared" si="5"/>
        <v>19400</v>
      </c>
      <c r="Q33" s="6">
        <v>5000</v>
      </c>
      <c r="R33" s="6"/>
      <c r="S33" s="6"/>
      <c r="T33" s="6"/>
      <c r="U33" s="6"/>
      <c r="V33" s="6"/>
      <c r="W33" s="6"/>
      <c r="X33" s="6"/>
    </row>
    <row r="34" spans="1:24">
      <c r="A34" s="7">
        <v>22647</v>
      </c>
      <c r="B34" s="6">
        <f t="shared" si="0"/>
        <v>1530341.183999999</v>
      </c>
      <c r="C34" s="6">
        <f t="shared" si="1"/>
        <v>39645.184000000008</v>
      </c>
      <c r="E34" s="6">
        <f t="shared" si="2"/>
        <v>88135.184000000008</v>
      </c>
      <c r="F34" s="6">
        <v>46449.624000000003</v>
      </c>
      <c r="G34" s="6">
        <v>41685.56</v>
      </c>
      <c r="H34" s="6"/>
      <c r="I34" s="6"/>
      <c r="J34" s="6"/>
      <c r="K34" s="6">
        <f t="shared" si="3"/>
        <v>48490</v>
      </c>
      <c r="L34" s="6">
        <v>0</v>
      </c>
      <c r="M34" s="6">
        <v>12000</v>
      </c>
      <c r="N34" s="6">
        <v>8000</v>
      </c>
      <c r="O34" s="6">
        <f t="shared" si="4"/>
        <v>4090</v>
      </c>
      <c r="P34" s="6">
        <f t="shared" si="5"/>
        <v>19400</v>
      </c>
      <c r="Q34" s="6">
        <v>5000</v>
      </c>
      <c r="R34" s="6"/>
      <c r="S34" s="6"/>
      <c r="T34" s="6"/>
      <c r="U34" s="6"/>
      <c r="V34" s="6"/>
      <c r="W34" s="6"/>
      <c r="X34" s="6"/>
    </row>
    <row r="35" spans="1:24">
      <c r="A35" s="7">
        <v>22678</v>
      </c>
      <c r="B35" s="6">
        <f t="shared" si="0"/>
        <v>1634391.919999999</v>
      </c>
      <c r="C35" s="6">
        <f t="shared" si="1"/>
        <v>104050.73600000003</v>
      </c>
      <c r="E35" s="6">
        <f t="shared" si="2"/>
        <v>352540.73600000003</v>
      </c>
      <c r="F35" s="6">
        <v>185798.49600000001</v>
      </c>
      <c r="G35" s="6">
        <v>166742.24</v>
      </c>
      <c r="H35" s="6"/>
      <c r="I35" s="6"/>
      <c r="J35" s="6"/>
      <c r="K35" s="6">
        <f t="shared" si="3"/>
        <v>248490</v>
      </c>
      <c r="L35" s="6">
        <v>0</v>
      </c>
      <c r="M35" s="6">
        <v>12000</v>
      </c>
      <c r="N35" s="6">
        <v>8000</v>
      </c>
      <c r="O35" s="6">
        <f t="shared" si="4"/>
        <v>4090</v>
      </c>
      <c r="P35" s="6">
        <f t="shared" si="5"/>
        <v>19400</v>
      </c>
      <c r="Q35" s="6">
        <v>5000</v>
      </c>
      <c r="R35" s="6"/>
      <c r="S35" s="6"/>
      <c r="T35" s="15">
        <v>200000</v>
      </c>
      <c r="U35" s="6"/>
      <c r="V35" s="6"/>
      <c r="W35" s="6"/>
      <c r="X35" s="6"/>
    </row>
    <row r="36" spans="1:24">
      <c r="A36" s="7">
        <v>22706</v>
      </c>
      <c r="B36" s="6">
        <f t="shared" si="0"/>
        <v>1674037.1039999989</v>
      </c>
      <c r="C36" s="6">
        <f t="shared" si="1"/>
        <v>39645.184000000008</v>
      </c>
      <c r="E36" s="6">
        <f t="shared" si="2"/>
        <v>88135.184000000008</v>
      </c>
      <c r="F36" s="6">
        <v>46449.624000000003</v>
      </c>
      <c r="G36" s="6">
        <v>41685.56</v>
      </c>
      <c r="H36" s="6"/>
      <c r="I36" s="6"/>
      <c r="J36" s="6"/>
      <c r="K36" s="6">
        <f t="shared" si="3"/>
        <v>48490</v>
      </c>
      <c r="L36" s="6">
        <v>0</v>
      </c>
      <c r="M36" s="6">
        <v>12000</v>
      </c>
      <c r="N36" s="6">
        <v>8000</v>
      </c>
      <c r="O36" s="6">
        <f t="shared" si="4"/>
        <v>4090</v>
      </c>
      <c r="P36" s="6">
        <f t="shared" si="5"/>
        <v>19400</v>
      </c>
      <c r="Q36" s="6">
        <v>5000</v>
      </c>
      <c r="R36" s="6"/>
      <c r="S36" s="6"/>
      <c r="T36" s="6"/>
      <c r="U36" s="6"/>
      <c r="V36" s="6"/>
      <c r="W36" s="6"/>
      <c r="X36" s="6"/>
    </row>
    <row r="37" spans="1:24">
      <c r="A37" s="7">
        <v>22737</v>
      </c>
      <c r="B37" s="6">
        <f t="shared" si="0"/>
        <v>1713682.2879999988</v>
      </c>
      <c r="C37" s="6">
        <f t="shared" si="1"/>
        <v>39645.184000000008</v>
      </c>
      <c r="E37" s="6">
        <f t="shared" si="2"/>
        <v>88135.184000000008</v>
      </c>
      <c r="F37" s="6">
        <v>46449.624000000003</v>
      </c>
      <c r="G37" s="6">
        <v>41685.56</v>
      </c>
      <c r="H37" s="6"/>
      <c r="I37" s="6"/>
      <c r="J37" s="6"/>
      <c r="K37" s="6">
        <f t="shared" si="3"/>
        <v>48490</v>
      </c>
      <c r="L37" s="6">
        <v>0</v>
      </c>
      <c r="M37" s="6">
        <v>12000</v>
      </c>
      <c r="N37" s="6">
        <v>8000</v>
      </c>
      <c r="O37" s="6">
        <f t="shared" si="4"/>
        <v>4090</v>
      </c>
      <c r="P37" s="6">
        <f t="shared" si="5"/>
        <v>19400</v>
      </c>
      <c r="Q37" s="6">
        <v>5000</v>
      </c>
      <c r="R37" s="6"/>
      <c r="S37" s="6"/>
      <c r="T37" s="6"/>
      <c r="U37" s="6"/>
      <c r="V37" s="6"/>
      <c r="W37" s="6"/>
      <c r="X37" s="6"/>
    </row>
    <row r="38" spans="1:24">
      <c r="A38" s="7">
        <v>22767</v>
      </c>
      <c r="B38" s="6">
        <f t="shared" si="0"/>
        <v>1753327.4719999987</v>
      </c>
      <c r="C38" s="6">
        <f t="shared" si="1"/>
        <v>39645.184000000008</v>
      </c>
      <c r="E38" s="6">
        <f t="shared" si="2"/>
        <v>88135.184000000008</v>
      </c>
      <c r="F38" s="6">
        <v>46449.624000000003</v>
      </c>
      <c r="G38" s="6">
        <v>41685.56</v>
      </c>
      <c r="H38" s="6"/>
      <c r="I38" s="6"/>
      <c r="J38" s="6"/>
      <c r="K38" s="6">
        <f t="shared" si="3"/>
        <v>48490</v>
      </c>
      <c r="L38" s="6">
        <v>0</v>
      </c>
      <c r="M38" s="6">
        <v>12000</v>
      </c>
      <c r="N38" s="6">
        <v>8000</v>
      </c>
      <c r="O38" s="6">
        <f t="shared" si="4"/>
        <v>4090</v>
      </c>
      <c r="P38" s="6">
        <f t="shared" si="5"/>
        <v>19400</v>
      </c>
      <c r="Q38" s="6">
        <v>5000</v>
      </c>
      <c r="R38" s="6"/>
      <c r="S38" s="6"/>
      <c r="T38" s="6"/>
      <c r="U38" s="6"/>
      <c r="V38" s="6"/>
      <c r="W38" s="6"/>
      <c r="X38" s="6"/>
    </row>
    <row r="39" spans="1:24">
      <c r="A39" s="7">
        <v>22798</v>
      </c>
      <c r="B39" s="6">
        <f t="shared" si="0"/>
        <v>1792972.6559999986</v>
      </c>
      <c r="C39" s="6">
        <f t="shared" si="1"/>
        <v>39645.184000000008</v>
      </c>
      <c r="E39" s="6">
        <f t="shared" si="2"/>
        <v>88135.184000000008</v>
      </c>
      <c r="F39" s="6">
        <v>46449.624000000003</v>
      </c>
      <c r="G39" s="6">
        <v>41685.56</v>
      </c>
      <c r="H39" s="6"/>
      <c r="I39" s="6"/>
      <c r="J39" s="6"/>
      <c r="K39" s="6">
        <f t="shared" si="3"/>
        <v>48490</v>
      </c>
      <c r="L39" s="6">
        <v>0</v>
      </c>
      <c r="M39" s="6">
        <v>12000</v>
      </c>
      <c r="N39" s="6">
        <v>8000</v>
      </c>
      <c r="O39" s="6">
        <f t="shared" si="4"/>
        <v>4090</v>
      </c>
      <c r="P39" s="6">
        <f t="shared" si="5"/>
        <v>19400</v>
      </c>
      <c r="Q39" s="6">
        <v>5000</v>
      </c>
      <c r="R39" s="6"/>
      <c r="S39" s="6"/>
      <c r="T39" s="6"/>
      <c r="U39" s="6"/>
      <c r="V39" s="6"/>
      <c r="W39" s="6"/>
      <c r="X39" s="6"/>
    </row>
    <row r="40" spans="1:24">
      <c r="A40" s="7">
        <v>22828</v>
      </c>
      <c r="B40" s="6">
        <f t="shared" si="0"/>
        <v>1832617.8399999985</v>
      </c>
      <c r="C40" s="6">
        <f t="shared" si="1"/>
        <v>39645.184000000008</v>
      </c>
      <c r="E40" s="6">
        <f t="shared" si="2"/>
        <v>88135.184000000008</v>
      </c>
      <c r="F40" s="6">
        <v>46449.624000000003</v>
      </c>
      <c r="G40" s="6">
        <v>41685.56</v>
      </c>
      <c r="H40" s="6"/>
      <c r="I40" s="6"/>
      <c r="J40" s="6"/>
      <c r="K40" s="6">
        <f t="shared" si="3"/>
        <v>48490</v>
      </c>
      <c r="L40" s="6">
        <v>0</v>
      </c>
      <c r="M40" s="6">
        <v>12000</v>
      </c>
      <c r="N40" s="6">
        <v>8000</v>
      </c>
      <c r="O40" s="6">
        <f t="shared" si="4"/>
        <v>4090</v>
      </c>
      <c r="P40" s="6">
        <f t="shared" si="5"/>
        <v>19400</v>
      </c>
      <c r="Q40" s="6">
        <v>5000</v>
      </c>
      <c r="R40" s="6"/>
      <c r="S40" s="6"/>
      <c r="T40" s="6"/>
      <c r="U40" s="6"/>
      <c r="V40" s="6"/>
      <c r="W40" s="6"/>
      <c r="X40" s="6"/>
    </row>
    <row r="41" spans="1:24">
      <c r="A41" s="7">
        <v>22859</v>
      </c>
      <c r="B41" s="6">
        <f t="shared" si="0"/>
        <v>1868263.0239999983</v>
      </c>
      <c r="C41" s="6">
        <f t="shared" si="1"/>
        <v>35645.184000000008</v>
      </c>
      <c r="E41" s="6">
        <f t="shared" si="2"/>
        <v>88135.184000000008</v>
      </c>
      <c r="F41" s="6">
        <v>46449.624000000003</v>
      </c>
      <c r="G41" s="6">
        <v>41685.56</v>
      </c>
      <c r="H41" s="6"/>
      <c r="I41" s="6"/>
      <c r="J41" s="6"/>
      <c r="K41" s="6">
        <f t="shared" si="3"/>
        <v>52490</v>
      </c>
      <c r="L41" s="6">
        <v>0</v>
      </c>
      <c r="M41" s="6">
        <v>12000</v>
      </c>
      <c r="N41" s="6">
        <v>12000</v>
      </c>
      <c r="O41" s="6">
        <f t="shared" si="4"/>
        <v>4090</v>
      </c>
      <c r="P41" s="6">
        <f t="shared" si="5"/>
        <v>19400</v>
      </c>
      <c r="Q41" s="6">
        <v>5000</v>
      </c>
      <c r="R41" s="6"/>
      <c r="S41" s="6"/>
      <c r="T41" s="6"/>
      <c r="U41" s="6"/>
      <c r="V41" s="6"/>
      <c r="W41" s="6"/>
      <c r="X41" s="6"/>
    </row>
    <row r="42" spans="1:24">
      <c r="A42" s="7">
        <v>22890</v>
      </c>
      <c r="B42" s="6">
        <f t="shared" si="0"/>
        <v>1903908.2079999982</v>
      </c>
      <c r="C42" s="6">
        <f t="shared" si="1"/>
        <v>35645.184000000008</v>
      </c>
      <c r="E42" s="6">
        <f t="shared" si="2"/>
        <v>88135.184000000008</v>
      </c>
      <c r="F42" s="6">
        <v>46449.624000000003</v>
      </c>
      <c r="G42" s="6">
        <v>41685.56</v>
      </c>
      <c r="H42" s="6"/>
      <c r="I42" s="6"/>
      <c r="J42" s="6"/>
      <c r="K42" s="6">
        <f t="shared" si="3"/>
        <v>52490</v>
      </c>
      <c r="L42" s="6">
        <v>0</v>
      </c>
      <c r="M42" s="6">
        <v>12000</v>
      </c>
      <c r="N42" s="6">
        <v>12000</v>
      </c>
      <c r="O42" s="6">
        <f t="shared" si="4"/>
        <v>4090</v>
      </c>
      <c r="P42" s="6">
        <f t="shared" si="5"/>
        <v>19400</v>
      </c>
      <c r="Q42" s="6">
        <v>5000</v>
      </c>
      <c r="R42" s="6"/>
      <c r="S42" s="6"/>
      <c r="T42" s="6"/>
      <c r="U42" s="6"/>
      <c r="V42" s="6"/>
      <c r="W42" s="6"/>
      <c r="X42" s="6"/>
    </row>
    <row r="43" spans="1:24">
      <c r="A43" s="7">
        <v>22920</v>
      </c>
      <c r="B43" s="6">
        <f t="shared" si="0"/>
        <v>1939553.3919999981</v>
      </c>
      <c r="C43" s="6">
        <f t="shared" si="1"/>
        <v>35645.184000000008</v>
      </c>
      <c r="E43" s="6">
        <f t="shared" si="2"/>
        <v>88135.184000000008</v>
      </c>
      <c r="F43" s="6">
        <v>46449.624000000003</v>
      </c>
      <c r="G43" s="6">
        <v>41685.56</v>
      </c>
      <c r="H43" s="6"/>
      <c r="I43" s="6"/>
      <c r="J43" s="6"/>
      <c r="K43" s="6">
        <f t="shared" si="3"/>
        <v>52490</v>
      </c>
      <c r="L43" s="6">
        <v>0</v>
      </c>
      <c r="M43" s="6">
        <v>12000</v>
      </c>
      <c r="N43" s="6">
        <v>12000</v>
      </c>
      <c r="O43" s="6">
        <f t="shared" si="4"/>
        <v>4090</v>
      </c>
      <c r="P43" s="6">
        <f t="shared" si="5"/>
        <v>19400</v>
      </c>
      <c r="Q43" s="6">
        <v>5000</v>
      </c>
      <c r="R43" s="6"/>
      <c r="S43" s="6"/>
      <c r="T43" s="6"/>
      <c r="U43" s="6"/>
      <c r="V43" s="6"/>
      <c r="W43" s="6"/>
      <c r="X43" s="6"/>
    </row>
    <row r="44" spans="1:24">
      <c r="A44" s="7">
        <v>22951</v>
      </c>
      <c r="B44" s="6">
        <f t="shared" si="0"/>
        <v>1975198.575999998</v>
      </c>
      <c r="C44" s="6">
        <f t="shared" si="1"/>
        <v>35645.184000000008</v>
      </c>
      <c r="E44" s="6">
        <f t="shared" si="2"/>
        <v>88135.184000000008</v>
      </c>
      <c r="F44" s="6">
        <v>46449.624000000003</v>
      </c>
      <c r="G44" s="6">
        <v>41685.56</v>
      </c>
      <c r="H44" s="6"/>
      <c r="I44" s="6"/>
      <c r="J44" s="6"/>
      <c r="K44" s="6">
        <f t="shared" si="3"/>
        <v>52490</v>
      </c>
      <c r="L44" s="6">
        <v>0</v>
      </c>
      <c r="M44" s="6">
        <v>12000</v>
      </c>
      <c r="N44" s="6">
        <v>12000</v>
      </c>
      <c r="O44" s="6">
        <f t="shared" si="4"/>
        <v>4090</v>
      </c>
      <c r="P44" s="6">
        <f t="shared" si="5"/>
        <v>19400</v>
      </c>
      <c r="Q44" s="6">
        <v>5000</v>
      </c>
      <c r="R44" s="6"/>
      <c r="S44" s="6"/>
      <c r="T44" s="6"/>
      <c r="U44" s="6"/>
      <c r="V44" s="6"/>
      <c r="W44" s="6"/>
      <c r="X44" s="6"/>
    </row>
    <row r="45" spans="1:24">
      <c r="A45" s="7">
        <v>22981</v>
      </c>
      <c r="B45" s="6">
        <f t="shared" si="0"/>
        <v>2010843.7599999979</v>
      </c>
      <c r="C45" s="6">
        <f t="shared" si="1"/>
        <v>35645.184000000008</v>
      </c>
      <c r="E45" s="6">
        <f t="shared" si="2"/>
        <v>88135.184000000008</v>
      </c>
      <c r="F45" s="6">
        <v>46449.624000000003</v>
      </c>
      <c r="G45" s="6">
        <v>41685.56</v>
      </c>
      <c r="H45" s="6"/>
      <c r="I45" s="6"/>
      <c r="J45" s="6"/>
      <c r="K45" s="6">
        <f t="shared" si="3"/>
        <v>52490</v>
      </c>
      <c r="L45" s="6">
        <v>0</v>
      </c>
      <c r="M45" s="6">
        <v>12000</v>
      </c>
      <c r="N45" s="6">
        <v>12000</v>
      </c>
      <c r="O45" s="6">
        <f t="shared" si="4"/>
        <v>4090</v>
      </c>
      <c r="P45" s="6">
        <f t="shared" si="5"/>
        <v>19400</v>
      </c>
      <c r="Q45" s="6">
        <v>5000</v>
      </c>
      <c r="R45" s="6"/>
      <c r="S45" s="6"/>
      <c r="T45" s="6"/>
      <c r="U45" s="6"/>
      <c r="V45" s="6"/>
      <c r="W45" s="6"/>
      <c r="X45" s="6"/>
    </row>
    <row r="46" spans="1:24">
      <c r="A46" s="7">
        <v>23012</v>
      </c>
      <c r="B46" s="6">
        <f t="shared" si="0"/>
        <v>2051777.0550399979</v>
      </c>
      <c r="C46" s="6">
        <f t="shared" si="1"/>
        <v>40933.295039999997</v>
      </c>
      <c r="E46" s="6">
        <f t="shared" si="2"/>
        <v>93423.295039999997</v>
      </c>
      <c r="F46" s="6">
        <v>49236.601440000006</v>
      </c>
      <c r="G46" s="6">
        <v>44186.693599999999</v>
      </c>
      <c r="H46" s="6"/>
      <c r="I46" s="6"/>
      <c r="J46" s="6"/>
      <c r="K46" s="6">
        <f t="shared" si="3"/>
        <v>52490</v>
      </c>
      <c r="L46" s="6">
        <v>0</v>
      </c>
      <c r="M46" s="6">
        <v>12000</v>
      </c>
      <c r="N46" s="6">
        <v>12000</v>
      </c>
      <c r="O46" s="6">
        <f t="shared" si="4"/>
        <v>4090</v>
      </c>
      <c r="P46" s="6">
        <f t="shared" si="5"/>
        <v>19400</v>
      </c>
      <c r="Q46" s="6">
        <v>5000</v>
      </c>
      <c r="R46" s="6"/>
      <c r="S46" s="6"/>
      <c r="T46" s="6"/>
      <c r="U46" s="6"/>
      <c r="V46" s="6"/>
      <c r="W46" s="6"/>
      <c r="X46" s="6"/>
    </row>
    <row r="47" spans="1:24">
      <c r="A47" s="7">
        <v>23043</v>
      </c>
      <c r="B47" s="6">
        <f t="shared" si="0"/>
        <v>2372980.2351999981</v>
      </c>
      <c r="C47" s="6">
        <f t="shared" si="1"/>
        <v>321203.18015999999</v>
      </c>
      <c r="E47" s="6">
        <f t="shared" si="2"/>
        <v>373693.18015999999</v>
      </c>
      <c r="F47" s="6">
        <v>196946.40576000002</v>
      </c>
      <c r="G47" s="6">
        <v>176746.77439999999</v>
      </c>
      <c r="H47" s="6"/>
      <c r="I47" s="6"/>
      <c r="J47" s="6"/>
      <c r="K47" s="6">
        <f t="shared" si="3"/>
        <v>52490</v>
      </c>
      <c r="L47" s="6">
        <v>0</v>
      </c>
      <c r="M47" s="6">
        <v>12000</v>
      </c>
      <c r="N47" s="6">
        <v>12000</v>
      </c>
      <c r="O47" s="6">
        <f t="shared" si="4"/>
        <v>4090</v>
      </c>
      <c r="P47" s="6">
        <f t="shared" si="5"/>
        <v>19400</v>
      </c>
      <c r="Q47" s="6">
        <v>5000</v>
      </c>
      <c r="R47" s="6"/>
      <c r="S47" s="6"/>
      <c r="T47" s="6"/>
      <c r="U47" s="6"/>
      <c r="V47" s="6"/>
      <c r="W47" s="6"/>
      <c r="X47" s="6"/>
    </row>
    <row r="48" spans="1:24">
      <c r="A48" s="7">
        <v>23071</v>
      </c>
      <c r="B48" s="6">
        <f t="shared" si="0"/>
        <v>2413913.5302399984</v>
      </c>
      <c r="C48" s="6">
        <f t="shared" si="1"/>
        <v>40933.295039999997</v>
      </c>
      <c r="E48" s="6">
        <f t="shared" si="2"/>
        <v>93423.295039999997</v>
      </c>
      <c r="F48" s="6">
        <v>49236.601440000006</v>
      </c>
      <c r="G48" s="6">
        <v>44186.693599999999</v>
      </c>
      <c r="H48" s="6"/>
      <c r="I48" s="6"/>
      <c r="J48" s="6"/>
      <c r="K48" s="6">
        <f t="shared" si="3"/>
        <v>52490</v>
      </c>
      <c r="L48" s="6">
        <v>0</v>
      </c>
      <c r="M48" s="6">
        <v>12000</v>
      </c>
      <c r="N48" s="6">
        <v>12000</v>
      </c>
      <c r="O48" s="6">
        <f t="shared" si="4"/>
        <v>4090</v>
      </c>
      <c r="P48" s="6">
        <f t="shared" si="5"/>
        <v>19400</v>
      </c>
      <c r="Q48" s="6">
        <v>5000</v>
      </c>
      <c r="R48" s="6"/>
      <c r="S48" s="6"/>
      <c r="T48" s="6"/>
      <c r="U48" s="6"/>
      <c r="V48" s="6"/>
      <c r="W48" s="6"/>
      <c r="X48" s="6"/>
    </row>
    <row r="49" spans="1:24">
      <c r="A49" s="7">
        <v>23102</v>
      </c>
      <c r="B49" s="6">
        <f t="shared" si="0"/>
        <v>2454846.8252799986</v>
      </c>
      <c r="C49" s="6">
        <f t="shared" si="1"/>
        <v>40933.295039999997</v>
      </c>
      <c r="E49" s="6">
        <f t="shared" si="2"/>
        <v>93423.295039999997</v>
      </c>
      <c r="F49" s="6">
        <v>49236.601440000006</v>
      </c>
      <c r="G49" s="6">
        <v>44186.693599999999</v>
      </c>
      <c r="H49" s="6"/>
      <c r="I49" s="6"/>
      <c r="J49" s="6"/>
      <c r="K49" s="6">
        <f t="shared" si="3"/>
        <v>52490</v>
      </c>
      <c r="L49" s="6">
        <v>0</v>
      </c>
      <c r="M49" s="6">
        <v>12000</v>
      </c>
      <c r="N49" s="6">
        <v>12000</v>
      </c>
      <c r="O49" s="6">
        <f t="shared" si="4"/>
        <v>4090</v>
      </c>
      <c r="P49" s="6">
        <f t="shared" si="5"/>
        <v>19400</v>
      </c>
      <c r="Q49" s="6">
        <v>5000</v>
      </c>
      <c r="R49" s="6"/>
      <c r="S49" s="6"/>
      <c r="T49" s="6"/>
      <c r="U49" s="6"/>
      <c r="V49" s="6"/>
      <c r="W49" s="6"/>
      <c r="X49" s="6"/>
    </row>
    <row r="50" spans="1:24">
      <c r="A50" s="7">
        <v>23132</v>
      </c>
      <c r="B50" s="6">
        <f t="shared" si="0"/>
        <v>2495780.1203199988</v>
      </c>
      <c r="C50" s="6">
        <f t="shared" si="1"/>
        <v>40933.295039999997</v>
      </c>
      <c r="E50" s="6">
        <f t="shared" si="2"/>
        <v>93423.295039999997</v>
      </c>
      <c r="F50" s="6">
        <v>49236.601440000006</v>
      </c>
      <c r="G50" s="6">
        <v>44186.693599999999</v>
      </c>
      <c r="H50" s="6"/>
      <c r="I50" s="6"/>
      <c r="J50" s="6"/>
      <c r="K50" s="6">
        <f t="shared" si="3"/>
        <v>52490</v>
      </c>
      <c r="L50" s="6">
        <v>0</v>
      </c>
      <c r="M50" s="6">
        <v>12000</v>
      </c>
      <c r="N50" s="6">
        <v>12000</v>
      </c>
      <c r="O50" s="6">
        <f t="shared" si="4"/>
        <v>4090</v>
      </c>
      <c r="P50" s="6">
        <f t="shared" si="5"/>
        <v>19400</v>
      </c>
      <c r="Q50" s="6">
        <v>5000</v>
      </c>
      <c r="R50" s="6"/>
      <c r="S50" s="6"/>
      <c r="T50" s="6"/>
      <c r="U50" s="6"/>
      <c r="V50" s="6"/>
      <c r="W50" s="6"/>
      <c r="X50" s="6"/>
    </row>
    <row r="51" spans="1:24">
      <c r="A51" s="7">
        <v>23163</v>
      </c>
      <c r="B51" s="6">
        <f t="shared" si="0"/>
        <v>2536713.4153599991</v>
      </c>
      <c r="C51" s="6">
        <f t="shared" si="1"/>
        <v>40933.295039999997</v>
      </c>
      <c r="E51" s="6">
        <f t="shared" si="2"/>
        <v>93423.295039999997</v>
      </c>
      <c r="F51" s="6">
        <v>49236.601440000006</v>
      </c>
      <c r="G51" s="6">
        <v>44186.693599999999</v>
      </c>
      <c r="H51" s="6"/>
      <c r="I51" s="6"/>
      <c r="J51" s="6"/>
      <c r="K51" s="6">
        <f t="shared" si="3"/>
        <v>52490</v>
      </c>
      <c r="L51" s="6">
        <v>0</v>
      </c>
      <c r="M51" s="6">
        <v>12000</v>
      </c>
      <c r="N51" s="6">
        <v>12000</v>
      </c>
      <c r="O51" s="6">
        <f t="shared" si="4"/>
        <v>4090</v>
      </c>
      <c r="P51" s="6">
        <f t="shared" si="5"/>
        <v>19400</v>
      </c>
      <c r="Q51" s="6">
        <v>5000</v>
      </c>
      <c r="R51" s="6"/>
      <c r="S51" s="6"/>
      <c r="T51" s="6"/>
      <c r="U51" s="6"/>
      <c r="V51" s="6"/>
      <c r="W51" s="6"/>
      <c r="X51" s="6"/>
    </row>
    <row r="52" spans="1:24">
      <c r="A52" s="7">
        <v>23193</v>
      </c>
      <c r="B52" s="6">
        <f t="shared" si="0"/>
        <v>2577646.7103999993</v>
      </c>
      <c r="C52" s="6">
        <f t="shared" si="1"/>
        <v>40933.295039999997</v>
      </c>
      <c r="E52" s="6">
        <f t="shared" si="2"/>
        <v>93423.295039999997</v>
      </c>
      <c r="F52" s="6">
        <v>49236.601440000006</v>
      </c>
      <c r="G52" s="6">
        <v>44186.693599999999</v>
      </c>
      <c r="H52" s="6"/>
      <c r="I52" s="6"/>
      <c r="J52" s="6"/>
      <c r="K52" s="6">
        <f t="shared" si="3"/>
        <v>52490</v>
      </c>
      <c r="L52" s="6">
        <v>0</v>
      </c>
      <c r="M52" s="6">
        <v>12000</v>
      </c>
      <c r="N52" s="6">
        <v>12000</v>
      </c>
      <c r="O52" s="6">
        <f t="shared" si="4"/>
        <v>4090</v>
      </c>
      <c r="P52" s="6">
        <f t="shared" si="5"/>
        <v>19400</v>
      </c>
      <c r="Q52" s="6">
        <v>5000</v>
      </c>
      <c r="R52" s="6"/>
      <c r="S52" s="6"/>
      <c r="T52" s="6"/>
      <c r="U52" s="6"/>
      <c r="V52" s="6"/>
      <c r="W52" s="6"/>
      <c r="X52" s="6"/>
    </row>
    <row r="53" spans="1:24">
      <c r="A53" s="7">
        <v>23224</v>
      </c>
      <c r="B53" s="6">
        <f t="shared" si="0"/>
        <v>2618580.0054399995</v>
      </c>
      <c r="C53" s="6">
        <f t="shared" si="1"/>
        <v>40933.295039999997</v>
      </c>
      <c r="E53" s="6">
        <f t="shared" si="2"/>
        <v>93423.295039999997</v>
      </c>
      <c r="F53" s="6">
        <v>49236.601440000006</v>
      </c>
      <c r="G53" s="6">
        <v>44186.693599999999</v>
      </c>
      <c r="H53" s="6"/>
      <c r="I53" s="6"/>
      <c r="J53" s="6"/>
      <c r="K53" s="6">
        <f t="shared" si="3"/>
        <v>52490</v>
      </c>
      <c r="L53" s="6">
        <v>0</v>
      </c>
      <c r="M53" s="6">
        <v>12000</v>
      </c>
      <c r="N53" s="6">
        <v>12000</v>
      </c>
      <c r="O53" s="6">
        <f t="shared" si="4"/>
        <v>4090</v>
      </c>
      <c r="P53" s="6">
        <f t="shared" si="5"/>
        <v>19400</v>
      </c>
      <c r="Q53" s="6">
        <v>5000</v>
      </c>
      <c r="R53" s="6"/>
      <c r="S53" s="6"/>
      <c r="T53" s="6"/>
      <c r="U53" s="6"/>
      <c r="V53" s="6"/>
      <c r="W53" s="6"/>
      <c r="X53" s="6"/>
    </row>
    <row r="54" spans="1:24">
      <c r="A54" s="7">
        <v>23255</v>
      </c>
      <c r="B54" s="6">
        <f t="shared" si="0"/>
        <v>2659513.3004799997</v>
      </c>
      <c r="C54" s="6">
        <f t="shared" si="1"/>
        <v>40933.295039999997</v>
      </c>
      <c r="E54" s="6">
        <f t="shared" si="2"/>
        <v>93423.295039999997</v>
      </c>
      <c r="F54" s="6">
        <v>49236.601440000006</v>
      </c>
      <c r="G54" s="6">
        <v>44186.693599999999</v>
      </c>
      <c r="H54" s="6"/>
      <c r="I54" s="6"/>
      <c r="J54" s="6"/>
      <c r="K54" s="6">
        <f t="shared" si="3"/>
        <v>52490</v>
      </c>
      <c r="L54" s="6">
        <v>0</v>
      </c>
      <c r="M54" s="6">
        <v>12000</v>
      </c>
      <c r="N54" s="6">
        <v>12000</v>
      </c>
      <c r="O54" s="6">
        <f t="shared" si="4"/>
        <v>4090</v>
      </c>
      <c r="P54" s="6">
        <f t="shared" si="5"/>
        <v>19400</v>
      </c>
      <c r="Q54" s="6">
        <v>5000</v>
      </c>
      <c r="R54" s="6"/>
      <c r="S54" s="6"/>
      <c r="T54" s="6"/>
      <c r="U54" s="6"/>
      <c r="V54" s="6"/>
      <c r="W54" s="6"/>
      <c r="X54" s="6"/>
    </row>
    <row r="55" spans="1:24">
      <c r="A55" s="7">
        <v>23285</v>
      </c>
      <c r="B55" s="6">
        <f t="shared" si="0"/>
        <v>2700446.59552</v>
      </c>
      <c r="C55" s="6">
        <f t="shared" si="1"/>
        <v>40933.295039999997</v>
      </c>
      <c r="E55" s="6">
        <f t="shared" si="2"/>
        <v>93423.295039999997</v>
      </c>
      <c r="F55" s="6">
        <v>49236.601440000006</v>
      </c>
      <c r="G55" s="6">
        <v>44186.693599999999</v>
      </c>
      <c r="H55" s="6"/>
      <c r="I55" s="6"/>
      <c r="J55" s="6"/>
      <c r="K55" s="6">
        <f t="shared" si="3"/>
        <v>52490</v>
      </c>
      <c r="L55" s="6">
        <v>0</v>
      </c>
      <c r="M55" s="6">
        <v>12000</v>
      </c>
      <c r="N55" s="6">
        <v>12000</v>
      </c>
      <c r="O55" s="6">
        <f t="shared" si="4"/>
        <v>4090</v>
      </c>
      <c r="P55" s="6">
        <f t="shared" si="5"/>
        <v>19400</v>
      </c>
      <c r="Q55" s="6">
        <v>5000</v>
      </c>
      <c r="R55" s="6"/>
      <c r="S55" s="6"/>
      <c r="T55" s="6"/>
      <c r="U55" s="6"/>
      <c r="V55" s="6"/>
      <c r="W55" s="6"/>
      <c r="X55" s="6"/>
    </row>
    <row r="56" spans="1:24">
      <c r="A56" s="7">
        <v>23316</v>
      </c>
      <c r="B56" s="6">
        <f t="shared" si="0"/>
        <v>2741379.8905600002</v>
      </c>
      <c r="C56" s="6">
        <f t="shared" si="1"/>
        <v>40933.295039999997</v>
      </c>
      <c r="E56" s="6">
        <f t="shared" si="2"/>
        <v>93423.295039999997</v>
      </c>
      <c r="F56" s="6">
        <v>49236.601440000006</v>
      </c>
      <c r="G56" s="6">
        <v>44186.693599999999</v>
      </c>
      <c r="H56" s="6"/>
      <c r="I56" s="6"/>
      <c r="J56" s="6"/>
      <c r="K56" s="6">
        <f t="shared" si="3"/>
        <v>52490</v>
      </c>
      <c r="L56" s="6">
        <v>0</v>
      </c>
      <c r="M56" s="6">
        <v>12000</v>
      </c>
      <c r="N56" s="6">
        <v>12000</v>
      </c>
      <c r="O56" s="6">
        <f t="shared" si="4"/>
        <v>4090</v>
      </c>
      <c r="P56" s="6">
        <f t="shared" si="5"/>
        <v>19400</v>
      </c>
      <c r="Q56" s="6">
        <v>5000</v>
      </c>
      <c r="R56" s="6"/>
      <c r="S56" s="6"/>
      <c r="T56" s="6"/>
      <c r="U56" s="6"/>
      <c r="V56" s="6"/>
      <c r="W56" s="6"/>
      <c r="X56" s="6"/>
    </row>
    <row r="57" spans="1:24">
      <c r="A57" s="7">
        <v>23346</v>
      </c>
      <c r="B57" s="6">
        <f t="shared" si="0"/>
        <v>2782313.1856000004</v>
      </c>
      <c r="C57" s="6">
        <f t="shared" si="1"/>
        <v>40933.295039999997</v>
      </c>
      <c r="E57" s="6">
        <f t="shared" si="2"/>
        <v>93423.295039999997</v>
      </c>
      <c r="F57" s="6">
        <v>49236.601440000006</v>
      </c>
      <c r="G57" s="6">
        <v>44186.693599999999</v>
      </c>
      <c r="H57" s="6"/>
      <c r="I57" s="6"/>
      <c r="J57" s="6"/>
      <c r="K57" s="6">
        <f t="shared" si="3"/>
        <v>52490</v>
      </c>
      <c r="L57" s="6">
        <v>0</v>
      </c>
      <c r="M57" s="6">
        <v>12000</v>
      </c>
      <c r="N57" s="6">
        <v>12000</v>
      </c>
      <c r="O57" s="6">
        <f t="shared" si="4"/>
        <v>4090</v>
      </c>
      <c r="P57" s="6">
        <f t="shared" si="5"/>
        <v>19400</v>
      </c>
      <c r="Q57" s="6">
        <v>5000</v>
      </c>
      <c r="R57" s="6"/>
      <c r="S57" s="6"/>
      <c r="T57" s="6"/>
      <c r="U57" s="6"/>
      <c r="V57" s="6"/>
      <c r="W57" s="6"/>
      <c r="X57" s="6"/>
    </row>
    <row r="58" spans="1:24">
      <c r="A58" s="7">
        <v>23377</v>
      </c>
      <c r="B58" s="6">
        <f t="shared" si="0"/>
        <v>2828851.8783424003</v>
      </c>
      <c r="C58" s="6">
        <f t="shared" si="1"/>
        <v>46538.692742400002</v>
      </c>
      <c r="E58" s="6">
        <f t="shared" si="2"/>
        <v>99028.692742400002</v>
      </c>
      <c r="F58" s="6">
        <v>52190.797526400005</v>
      </c>
      <c r="G58" s="6">
        <v>46837.895215999997</v>
      </c>
      <c r="H58" s="6"/>
      <c r="I58" s="6"/>
      <c r="J58" s="6"/>
      <c r="K58" s="6">
        <f t="shared" si="3"/>
        <v>52490</v>
      </c>
      <c r="L58" s="6">
        <v>0</v>
      </c>
      <c r="M58" s="6">
        <v>12000</v>
      </c>
      <c r="N58" s="6">
        <v>12000</v>
      </c>
      <c r="O58" s="6">
        <f t="shared" si="4"/>
        <v>4090</v>
      </c>
      <c r="P58" s="6">
        <f t="shared" si="5"/>
        <v>19400</v>
      </c>
      <c r="Q58" s="6">
        <v>5000</v>
      </c>
      <c r="R58" s="6"/>
      <c r="S58" s="6"/>
      <c r="T58" s="6"/>
      <c r="U58" s="6"/>
      <c r="V58" s="6"/>
      <c r="W58" s="6"/>
      <c r="X58" s="6"/>
    </row>
    <row r="59" spans="1:24">
      <c r="A59" s="7">
        <v>23408</v>
      </c>
      <c r="B59" s="6">
        <f t="shared" si="0"/>
        <v>3172476.6493120003</v>
      </c>
      <c r="C59" s="6">
        <f t="shared" si="1"/>
        <v>343624.77096960001</v>
      </c>
      <c r="E59" s="6">
        <f t="shared" si="2"/>
        <v>396114.77096960001</v>
      </c>
      <c r="F59" s="6">
        <v>208763.19010560002</v>
      </c>
      <c r="G59" s="6">
        <v>187351.58086399999</v>
      </c>
      <c r="H59" s="6"/>
      <c r="I59" s="6"/>
      <c r="J59" s="6"/>
      <c r="K59" s="6">
        <f t="shared" si="3"/>
        <v>52490</v>
      </c>
      <c r="L59" s="6">
        <v>0</v>
      </c>
      <c r="M59" s="6">
        <v>12000</v>
      </c>
      <c r="N59" s="6">
        <v>12000</v>
      </c>
      <c r="O59" s="6">
        <f t="shared" si="4"/>
        <v>4090</v>
      </c>
      <c r="P59" s="6">
        <f t="shared" si="5"/>
        <v>19400</v>
      </c>
      <c r="Q59" s="6">
        <v>5000</v>
      </c>
      <c r="R59" s="6"/>
      <c r="S59" s="6"/>
      <c r="T59" s="6"/>
      <c r="U59" s="6"/>
      <c r="V59" s="6"/>
      <c r="W59" s="6"/>
      <c r="X59" s="6"/>
    </row>
    <row r="60" spans="1:24">
      <c r="A60" s="7">
        <v>23437</v>
      </c>
      <c r="B60" s="6">
        <f t="shared" si="0"/>
        <v>3219015.3420544001</v>
      </c>
      <c r="C60" s="6">
        <f t="shared" si="1"/>
        <v>46538.692742400002</v>
      </c>
      <c r="E60" s="6">
        <f t="shared" si="2"/>
        <v>99028.692742400002</v>
      </c>
      <c r="F60" s="6">
        <v>52190.797526400005</v>
      </c>
      <c r="G60" s="6">
        <v>46837.895215999997</v>
      </c>
      <c r="H60" s="6"/>
      <c r="I60" s="6"/>
      <c r="J60" s="6"/>
      <c r="K60" s="6">
        <f t="shared" si="3"/>
        <v>52490</v>
      </c>
      <c r="L60" s="6">
        <v>0</v>
      </c>
      <c r="M60" s="6">
        <v>12000</v>
      </c>
      <c r="N60" s="6">
        <v>12000</v>
      </c>
      <c r="O60" s="6">
        <f t="shared" si="4"/>
        <v>4090</v>
      </c>
      <c r="P60" s="6">
        <f t="shared" si="5"/>
        <v>19400</v>
      </c>
      <c r="Q60" s="6">
        <v>5000</v>
      </c>
      <c r="R60" s="6"/>
      <c r="S60" s="6"/>
      <c r="T60" s="6"/>
      <c r="U60" s="6"/>
      <c r="V60" s="6"/>
      <c r="W60" s="6"/>
      <c r="X60" s="6"/>
    </row>
    <row r="61" spans="1:24">
      <c r="A61" s="7">
        <v>23468</v>
      </c>
      <c r="B61" s="6">
        <f t="shared" si="0"/>
        <v>3265554.0347968</v>
      </c>
      <c r="C61" s="6">
        <f t="shared" si="1"/>
        <v>46538.692742400002</v>
      </c>
      <c r="E61" s="6">
        <f t="shared" si="2"/>
        <v>99028.692742400002</v>
      </c>
      <c r="F61" s="6">
        <v>52190.797526400005</v>
      </c>
      <c r="G61" s="6">
        <v>46837.895215999997</v>
      </c>
      <c r="H61" s="6"/>
      <c r="I61" s="6"/>
      <c r="J61" s="6"/>
      <c r="K61" s="6">
        <f t="shared" si="3"/>
        <v>52490</v>
      </c>
      <c r="L61" s="6">
        <v>0</v>
      </c>
      <c r="M61" s="6">
        <v>12000</v>
      </c>
      <c r="N61" s="6">
        <v>12000</v>
      </c>
      <c r="O61" s="6">
        <f t="shared" si="4"/>
        <v>4090</v>
      </c>
      <c r="P61" s="6">
        <f t="shared" si="5"/>
        <v>19400</v>
      </c>
      <c r="Q61" s="6">
        <v>5000</v>
      </c>
      <c r="R61" s="6"/>
      <c r="S61" s="6"/>
      <c r="T61" s="6"/>
      <c r="U61" s="6"/>
      <c r="V61" s="6"/>
      <c r="W61" s="6"/>
      <c r="X61" s="6"/>
    </row>
    <row r="62" spans="1:24">
      <c r="A62" s="7">
        <v>23498</v>
      </c>
      <c r="B62" s="6">
        <f t="shared" si="0"/>
        <v>3312092.7275391999</v>
      </c>
      <c r="C62" s="6">
        <f t="shared" si="1"/>
        <v>46538.692742400002</v>
      </c>
      <c r="E62" s="6">
        <f t="shared" si="2"/>
        <v>99028.692742400002</v>
      </c>
      <c r="F62" s="6">
        <v>52190.797526400005</v>
      </c>
      <c r="G62" s="6">
        <v>46837.895215999997</v>
      </c>
      <c r="H62" s="6"/>
      <c r="I62" s="6"/>
      <c r="J62" s="6"/>
      <c r="K62" s="6">
        <f t="shared" si="3"/>
        <v>52490</v>
      </c>
      <c r="L62" s="6">
        <v>0</v>
      </c>
      <c r="M62" s="6">
        <v>12000</v>
      </c>
      <c r="N62" s="6">
        <v>12000</v>
      </c>
      <c r="O62" s="6">
        <f t="shared" si="4"/>
        <v>4090</v>
      </c>
      <c r="P62" s="6">
        <f t="shared" si="5"/>
        <v>19400</v>
      </c>
      <c r="Q62" s="6">
        <v>5000</v>
      </c>
      <c r="R62" s="6"/>
      <c r="S62" s="6"/>
      <c r="T62" s="6"/>
      <c r="U62" s="6"/>
      <c r="V62" s="6"/>
      <c r="W62" s="6"/>
      <c r="X62" s="6"/>
    </row>
    <row r="63" spans="1:24">
      <c r="A63" s="7">
        <v>23529</v>
      </c>
      <c r="B63" s="6">
        <f t="shared" si="0"/>
        <v>3358631.4202815997</v>
      </c>
      <c r="C63" s="6">
        <f t="shared" si="1"/>
        <v>46538.692742400002</v>
      </c>
      <c r="E63" s="6">
        <f t="shared" si="2"/>
        <v>99028.692742400002</v>
      </c>
      <c r="F63" s="6">
        <v>52190.797526400005</v>
      </c>
      <c r="G63" s="6">
        <v>46837.895215999997</v>
      </c>
      <c r="H63" s="6"/>
      <c r="I63" s="6"/>
      <c r="J63" s="6"/>
      <c r="K63" s="6">
        <f t="shared" si="3"/>
        <v>52490</v>
      </c>
      <c r="L63" s="6">
        <v>0</v>
      </c>
      <c r="M63" s="6">
        <v>12000</v>
      </c>
      <c r="N63" s="6">
        <v>12000</v>
      </c>
      <c r="O63" s="6">
        <f t="shared" si="4"/>
        <v>4090</v>
      </c>
      <c r="P63" s="6">
        <f t="shared" si="5"/>
        <v>19400</v>
      </c>
      <c r="Q63" s="6">
        <v>5000</v>
      </c>
      <c r="R63" s="6"/>
      <c r="S63" s="6"/>
      <c r="T63" s="6"/>
      <c r="U63" s="6"/>
      <c r="V63" s="6"/>
      <c r="W63" s="6"/>
      <c r="X63" s="6"/>
    </row>
    <row r="64" spans="1:24">
      <c r="A64" s="7">
        <v>23559</v>
      </c>
      <c r="B64" s="6">
        <f t="shared" si="0"/>
        <v>3405170.1130239996</v>
      </c>
      <c r="C64" s="6">
        <f t="shared" si="1"/>
        <v>46538.692742400002</v>
      </c>
      <c r="E64" s="6">
        <f t="shared" si="2"/>
        <v>99028.692742400002</v>
      </c>
      <c r="F64" s="6">
        <v>52190.797526400005</v>
      </c>
      <c r="G64" s="6">
        <v>46837.895215999997</v>
      </c>
      <c r="H64" s="6"/>
      <c r="I64" s="6"/>
      <c r="J64" s="6"/>
      <c r="K64" s="6">
        <f t="shared" si="3"/>
        <v>52490</v>
      </c>
      <c r="L64" s="6">
        <v>0</v>
      </c>
      <c r="M64" s="6">
        <v>12000</v>
      </c>
      <c r="N64" s="6">
        <v>12000</v>
      </c>
      <c r="O64" s="6">
        <f t="shared" si="4"/>
        <v>4090</v>
      </c>
      <c r="P64" s="6">
        <f t="shared" si="5"/>
        <v>19400</v>
      </c>
      <c r="Q64" s="6">
        <v>5000</v>
      </c>
      <c r="R64" s="6"/>
      <c r="S64" s="6"/>
      <c r="T64" s="6"/>
      <c r="U64" s="6"/>
      <c r="V64" s="6"/>
      <c r="W64" s="6"/>
      <c r="X64" s="6"/>
    </row>
    <row r="65" spans="1:24">
      <c r="A65" s="7">
        <v>23590</v>
      </c>
      <c r="B65" s="6">
        <f t="shared" si="0"/>
        <v>3451708.8057663995</v>
      </c>
      <c r="C65" s="6">
        <f t="shared" si="1"/>
        <v>46538.692742400002</v>
      </c>
      <c r="E65" s="6">
        <f t="shared" si="2"/>
        <v>99028.692742400002</v>
      </c>
      <c r="F65" s="6">
        <v>52190.797526400005</v>
      </c>
      <c r="G65" s="6">
        <v>46837.895215999997</v>
      </c>
      <c r="H65" s="6"/>
      <c r="I65" s="6"/>
      <c r="J65" s="6"/>
      <c r="K65" s="6">
        <f t="shared" si="3"/>
        <v>52490</v>
      </c>
      <c r="L65" s="6">
        <v>0</v>
      </c>
      <c r="M65" s="6">
        <v>12000</v>
      </c>
      <c r="N65" s="6">
        <v>12000</v>
      </c>
      <c r="O65" s="6">
        <f t="shared" si="4"/>
        <v>4090</v>
      </c>
      <c r="P65" s="6">
        <f t="shared" si="5"/>
        <v>19400</v>
      </c>
      <c r="Q65" s="6">
        <v>5000</v>
      </c>
      <c r="R65" s="6"/>
      <c r="S65" s="6"/>
      <c r="T65" s="6"/>
      <c r="U65" s="6"/>
      <c r="V65" s="6"/>
      <c r="W65" s="6"/>
      <c r="X65" s="6"/>
    </row>
    <row r="66" spans="1:24">
      <c r="A66" s="7">
        <v>23621</v>
      </c>
      <c r="B66" s="6">
        <f t="shared" si="0"/>
        <v>3498247.4985087994</v>
      </c>
      <c r="C66" s="6">
        <f t="shared" si="1"/>
        <v>46538.692742400002</v>
      </c>
      <c r="E66" s="6">
        <f t="shared" si="2"/>
        <v>99028.692742400002</v>
      </c>
      <c r="F66" s="6">
        <v>52190.797526400005</v>
      </c>
      <c r="G66" s="6">
        <v>46837.895215999997</v>
      </c>
      <c r="H66" s="6"/>
      <c r="I66" s="6"/>
      <c r="J66" s="6"/>
      <c r="K66" s="6">
        <f t="shared" si="3"/>
        <v>52490</v>
      </c>
      <c r="L66" s="6">
        <v>0</v>
      </c>
      <c r="M66" s="6">
        <v>12000</v>
      </c>
      <c r="N66" s="6">
        <v>12000</v>
      </c>
      <c r="O66" s="6">
        <f t="shared" si="4"/>
        <v>4090</v>
      </c>
      <c r="P66" s="6">
        <f t="shared" si="5"/>
        <v>19400</v>
      </c>
      <c r="Q66" s="6">
        <v>5000</v>
      </c>
      <c r="R66" s="6"/>
      <c r="S66" s="6"/>
      <c r="T66" s="6"/>
      <c r="U66" s="6"/>
      <c r="V66" s="6"/>
      <c r="W66" s="6"/>
      <c r="X66" s="6"/>
    </row>
    <row r="67" spans="1:24">
      <c r="A67" s="7">
        <v>23651</v>
      </c>
      <c r="B67" s="6">
        <f t="shared" si="0"/>
        <v>3544786.1912511992</v>
      </c>
      <c r="C67" s="6">
        <f t="shared" si="1"/>
        <v>46538.692742400002</v>
      </c>
      <c r="E67" s="6">
        <f t="shared" si="2"/>
        <v>99028.692742400002</v>
      </c>
      <c r="F67" s="6">
        <v>52190.797526400005</v>
      </c>
      <c r="G67" s="6">
        <v>46837.895215999997</v>
      </c>
      <c r="H67" s="6"/>
      <c r="I67" s="6"/>
      <c r="J67" s="6"/>
      <c r="K67" s="6">
        <f t="shared" si="3"/>
        <v>52490</v>
      </c>
      <c r="L67" s="6">
        <v>0</v>
      </c>
      <c r="M67" s="6">
        <v>12000</v>
      </c>
      <c r="N67" s="6">
        <v>12000</v>
      </c>
      <c r="O67" s="6">
        <f t="shared" si="4"/>
        <v>4090</v>
      </c>
      <c r="P67" s="6">
        <f t="shared" si="5"/>
        <v>19400</v>
      </c>
      <c r="Q67" s="6">
        <v>5000</v>
      </c>
      <c r="R67" s="6"/>
      <c r="S67" s="6"/>
      <c r="T67" s="6"/>
      <c r="U67" s="6"/>
      <c r="V67" s="6"/>
      <c r="W67" s="6"/>
      <c r="X67" s="6"/>
    </row>
    <row r="68" spans="1:24">
      <c r="A68" s="7">
        <v>23682</v>
      </c>
      <c r="B68" s="6">
        <f t="shared" si="0"/>
        <v>3591324.8839935991</v>
      </c>
      <c r="C68" s="6">
        <f t="shared" si="1"/>
        <v>46538.692742400002</v>
      </c>
      <c r="E68" s="6">
        <f t="shared" si="2"/>
        <v>99028.692742400002</v>
      </c>
      <c r="F68" s="6">
        <v>52190.797526400005</v>
      </c>
      <c r="G68" s="6">
        <v>46837.895215999997</v>
      </c>
      <c r="H68" s="6"/>
      <c r="I68" s="6"/>
      <c r="J68" s="6"/>
      <c r="K68" s="6">
        <f t="shared" si="3"/>
        <v>52490</v>
      </c>
      <c r="L68" s="6">
        <v>0</v>
      </c>
      <c r="M68" s="6">
        <v>12000</v>
      </c>
      <c r="N68" s="6">
        <v>12000</v>
      </c>
      <c r="O68" s="6">
        <f t="shared" si="4"/>
        <v>4090</v>
      </c>
      <c r="P68" s="6">
        <f t="shared" si="5"/>
        <v>19400</v>
      </c>
      <c r="Q68" s="6">
        <v>5000</v>
      </c>
      <c r="R68" s="6"/>
      <c r="S68" s="6"/>
      <c r="T68" s="6"/>
      <c r="U68" s="6"/>
      <c r="V68" s="6"/>
      <c r="W68" s="6"/>
      <c r="X68" s="6"/>
    </row>
    <row r="69" spans="1:24">
      <c r="A69" s="7">
        <v>23712</v>
      </c>
      <c r="B69" s="6">
        <f t="shared" ref="B69:B123" si="6">B68+C69</f>
        <v>3637863.576735999</v>
      </c>
      <c r="C69" s="6">
        <f t="shared" ref="C69:C123" si="7">E69-K69</f>
        <v>46538.692742400002</v>
      </c>
      <c r="E69" s="6">
        <f t="shared" ref="E69:E123" si="8">SUM(F69:I69)</f>
        <v>99028.692742400002</v>
      </c>
      <c r="F69" s="6">
        <v>52190.797526400005</v>
      </c>
      <c r="G69" s="6">
        <v>46837.895215999997</v>
      </c>
      <c r="H69" s="6"/>
      <c r="I69" s="6"/>
      <c r="J69" s="6"/>
      <c r="K69" s="6">
        <f t="shared" ref="K69:K123" si="9">SUM(L69:X69)</f>
        <v>52490</v>
      </c>
      <c r="L69" s="6">
        <v>0</v>
      </c>
      <c r="M69" s="6">
        <v>12000</v>
      </c>
      <c r="N69" s="6">
        <v>12000</v>
      </c>
      <c r="O69" s="6">
        <f t="shared" ref="O69:O123" si="10">350+2500+740+500</f>
        <v>4090</v>
      </c>
      <c r="P69" s="6">
        <f t="shared" ref="P69:P123" si="11">((80*3*30)*2)+5000</f>
        <v>19400</v>
      </c>
      <c r="Q69" s="6">
        <v>5000</v>
      </c>
      <c r="R69" s="6"/>
      <c r="S69" s="6"/>
      <c r="T69" s="6"/>
      <c r="U69" s="6"/>
      <c r="V69" s="6"/>
      <c r="W69" s="6"/>
      <c r="X69" s="6"/>
    </row>
    <row r="70" spans="1:24">
      <c r="A70" s="7">
        <v>23743</v>
      </c>
      <c r="B70" s="6">
        <f t="shared" si="6"/>
        <v>3690343.9910429427</v>
      </c>
      <c r="C70" s="6">
        <f t="shared" si="7"/>
        <v>52480.414306944003</v>
      </c>
      <c r="E70" s="6">
        <f t="shared" si="8"/>
        <v>104970.414306944</v>
      </c>
      <c r="F70" s="6">
        <v>55322.245377984007</v>
      </c>
      <c r="G70" s="6">
        <v>49648.168928959996</v>
      </c>
      <c r="H70" s="6"/>
      <c r="I70" s="6"/>
      <c r="J70" s="6"/>
      <c r="K70" s="6">
        <f t="shared" si="9"/>
        <v>52490</v>
      </c>
      <c r="L70" s="6">
        <v>0</v>
      </c>
      <c r="M70" s="6">
        <v>12000</v>
      </c>
      <c r="N70" s="6">
        <v>12000</v>
      </c>
      <c r="O70" s="6">
        <f t="shared" si="10"/>
        <v>4090</v>
      </c>
      <c r="P70" s="6">
        <f t="shared" si="11"/>
        <v>19400</v>
      </c>
      <c r="Q70" s="6">
        <v>5000</v>
      </c>
      <c r="R70" s="6"/>
      <c r="S70" s="6"/>
      <c r="T70" s="6"/>
      <c r="U70" s="6"/>
      <c r="V70" s="6"/>
      <c r="W70" s="6"/>
      <c r="X70" s="6"/>
    </row>
    <row r="71" spans="1:24">
      <c r="A71" s="7">
        <v>23774</v>
      </c>
      <c r="B71" s="6">
        <f t="shared" si="6"/>
        <v>4057735.6482707188</v>
      </c>
      <c r="C71" s="6">
        <f t="shared" si="7"/>
        <v>367391.65722777601</v>
      </c>
      <c r="E71" s="6">
        <f t="shared" si="8"/>
        <v>419881.65722777601</v>
      </c>
      <c r="F71" s="6">
        <v>221288.98151193603</v>
      </c>
      <c r="G71" s="6">
        <v>198592.67571583999</v>
      </c>
      <c r="H71" s="6"/>
      <c r="I71" s="6"/>
      <c r="J71" s="6"/>
      <c r="K71" s="6">
        <f t="shared" si="9"/>
        <v>52490</v>
      </c>
      <c r="L71" s="6">
        <v>0</v>
      </c>
      <c r="M71" s="6">
        <v>12000</v>
      </c>
      <c r="N71" s="6">
        <v>12000</v>
      </c>
      <c r="O71" s="6">
        <f t="shared" si="10"/>
        <v>4090</v>
      </c>
      <c r="P71" s="6">
        <f t="shared" si="11"/>
        <v>19400</v>
      </c>
      <c r="Q71" s="6">
        <v>5000</v>
      </c>
      <c r="R71" s="6"/>
      <c r="S71" s="6"/>
      <c r="T71" s="6"/>
      <c r="U71" s="6"/>
      <c r="V71" s="6"/>
      <c r="W71" s="6"/>
      <c r="X71" s="6"/>
    </row>
    <row r="72" spans="1:24">
      <c r="A72" s="7">
        <v>23802</v>
      </c>
      <c r="B72" s="6">
        <f t="shared" si="6"/>
        <v>4110216.062577663</v>
      </c>
      <c r="C72" s="6">
        <f t="shared" si="7"/>
        <v>52480.414306944003</v>
      </c>
      <c r="E72" s="6">
        <f t="shared" si="8"/>
        <v>104970.414306944</v>
      </c>
      <c r="F72" s="6">
        <v>55322.245377984007</v>
      </c>
      <c r="G72" s="6">
        <v>49648.168928959996</v>
      </c>
      <c r="H72" s="6"/>
      <c r="I72" s="6"/>
      <c r="J72" s="6"/>
      <c r="K72" s="6">
        <f t="shared" si="9"/>
        <v>52490</v>
      </c>
      <c r="L72" s="6">
        <v>0</v>
      </c>
      <c r="M72" s="6">
        <v>12000</v>
      </c>
      <c r="N72" s="6">
        <v>12000</v>
      </c>
      <c r="O72" s="6">
        <f t="shared" si="10"/>
        <v>4090</v>
      </c>
      <c r="P72" s="6">
        <f t="shared" si="11"/>
        <v>19400</v>
      </c>
      <c r="Q72" s="6">
        <v>5000</v>
      </c>
      <c r="R72" s="6"/>
      <c r="S72" s="6"/>
      <c r="T72" s="6"/>
      <c r="U72" s="6"/>
      <c r="V72" s="6"/>
      <c r="W72" s="6"/>
      <c r="X72" s="6"/>
    </row>
    <row r="73" spans="1:24">
      <c r="A73" s="7">
        <v>23833</v>
      </c>
      <c r="B73" s="6">
        <f t="shared" si="6"/>
        <v>4162696.4768846072</v>
      </c>
      <c r="C73" s="6">
        <f t="shared" si="7"/>
        <v>52480.414306944003</v>
      </c>
      <c r="E73" s="6">
        <f t="shared" si="8"/>
        <v>104970.414306944</v>
      </c>
      <c r="F73" s="6">
        <v>55322.245377984007</v>
      </c>
      <c r="G73" s="6">
        <v>49648.168928959996</v>
      </c>
      <c r="H73" s="6"/>
      <c r="I73" s="6"/>
      <c r="J73" s="6"/>
      <c r="K73" s="6">
        <f t="shared" si="9"/>
        <v>52490</v>
      </c>
      <c r="L73" s="6">
        <v>0</v>
      </c>
      <c r="M73" s="6">
        <v>12000</v>
      </c>
      <c r="N73" s="6">
        <v>12000</v>
      </c>
      <c r="O73" s="6">
        <f t="shared" si="10"/>
        <v>4090</v>
      </c>
      <c r="P73" s="6">
        <f t="shared" si="11"/>
        <v>19400</v>
      </c>
      <c r="Q73" s="6">
        <v>5000</v>
      </c>
      <c r="R73" s="6"/>
      <c r="S73" s="6"/>
      <c r="T73" s="6"/>
      <c r="U73" s="6"/>
      <c r="V73" s="6"/>
      <c r="W73" s="6"/>
      <c r="X73" s="6"/>
    </row>
    <row r="74" spans="1:24">
      <c r="A74" s="7">
        <v>23863</v>
      </c>
      <c r="B74" s="6">
        <f t="shared" si="6"/>
        <v>4215176.8911915515</v>
      </c>
      <c r="C74" s="6">
        <f t="shared" si="7"/>
        <v>52480.414306944003</v>
      </c>
      <c r="E74" s="6">
        <f t="shared" si="8"/>
        <v>104970.414306944</v>
      </c>
      <c r="F74" s="6">
        <v>55322.245377984007</v>
      </c>
      <c r="G74" s="6">
        <v>49648.168928959996</v>
      </c>
      <c r="H74" s="6"/>
      <c r="I74" s="6"/>
      <c r="J74" s="6"/>
      <c r="K74" s="6">
        <f t="shared" si="9"/>
        <v>52490</v>
      </c>
      <c r="L74" s="6">
        <v>0</v>
      </c>
      <c r="M74" s="6">
        <v>12000</v>
      </c>
      <c r="N74" s="6">
        <v>12000</v>
      </c>
      <c r="O74" s="6">
        <f t="shared" si="10"/>
        <v>4090</v>
      </c>
      <c r="P74" s="6">
        <f t="shared" si="11"/>
        <v>19400</v>
      </c>
      <c r="Q74" s="6">
        <v>5000</v>
      </c>
      <c r="R74" s="6"/>
      <c r="S74" s="6"/>
      <c r="T74" s="6"/>
      <c r="U74" s="6"/>
      <c r="V74" s="6"/>
      <c r="W74" s="6"/>
      <c r="X74" s="6"/>
    </row>
    <row r="75" spans="1:24">
      <c r="A75" s="7">
        <v>23894</v>
      </c>
      <c r="B75" s="6">
        <f t="shared" si="6"/>
        <v>4267657.3054984957</v>
      </c>
      <c r="C75" s="6">
        <f t="shared" si="7"/>
        <v>52480.414306944003</v>
      </c>
      <c r="E75" s="6">
        <f t="shared" si="8"/>
        <v>104970.414306944</v>
      </c>
      <c r="F75" s="6">
        <v>55322.245377984007</v>
      </c>
      <c r="G75" s="6">
        <v>49648.168928959996</v>
      </c>
      <c r="H75" s="6"/>
      <c r="I75" s="6"/>
      <c r="J75" s="6"/>
      <c r="K75" s="6">
        <f t="shared" si="9"/>
        <v>52490</v>
      </c>
      <c r="L75" s="6">
        <v>0</v>
      </c>
      <c r="M75" s="6">
        <v>12000</v>
      </c>
      <c r="N75" s="6">
        <v>12000</v>
      </c>
      <c r="O75" s="6">
        <f t="shared" si="10"/>
        <v>4090</v>
      </c>
      <c r="P75" s="6">
        <f t="shared" si="11"/>
        <v>19400</v>
      </c>
      <c r="Q75" s="6">
        <v>5000</v>
      </c>
      <c r="R75" s="6"/>
      <c r="S75" s="6"/>
      <c r="T75" s="6"/>
      <c r="U75" s="6"/>
      <c r="V75" s="6"/>
      <c r="W75" s="6"/>
      <c r="X75" s="6"/>
    </row>
    <row r="76" spans="1:24">
      <c r="A76" s="7">
        <v>23924</v>
      </c>
      <c r="B76" s="6">
        <f t="shared" si="6"/>
        <v>4320137.7198054399</v>
      </c>
      <c r="C76" s="6">
        <f t="shared" si="7"/>
        <v>52480.414306944003</v>
      </c>
      <c r="E76" s="6">
        <f t="shared" si="8"/>
        <v>104970.414306944</v>
      </c>
      <c r="F76" s="6">
        <v>55322.245377984007</v>
      </c>
      <c r="G76" s="6">
        <v>49648.168928959996</v>
      </c>
      <c r="H76" s="6"/>
      <c r="I76" s="6"/>
      <c r="J76" s="6"/>
      <c r="K76" s="6">
        <f t="shared" si="9"/>
        <v>52490</v>
      </c>
      <c r="L76" s="6">
        <v>0</v>
      </c>
      <c r="M76" s="6">
        <v>12000</v>
      </c>
      <c r="N76" s="6">
        <v>12000</v>
      </c>
      <c r="O76" s="6">
        <f t="shared" si="10"/>
        <v>4090</v>
      </c>
      <c r="P76" s="6">
        <f t="shared" si="11"/>
        <v>19400</v>
      </c>
      <c r="Q76" s="6">
        <v>5000</v>
      </c>
      <c r="R76" s="6"/>
      <c r="S76" s="6"/>
      <c r="T76" s="6"/>
      <c r="U76" s="6"/>
      <c r="V76" s="6"/>
      <c r="W76" s="6"/>
      <c r="X76" s="6"/>
    </row>
    <row r="77" spans="1:24">
      <c r="A77" s="7">
        <v>23955</v>
      </c>
      <c r="B77" s="6">
        <f t="shared" si="6"/>
        <v>4372618.1341123842</v>
      </c>
      <c r="C77" s="6">
        <f t="shared" si="7"/>
        <v>52480.414306944003</v>
      </c>
      <c r="E77" s="6">
        <f t="shared" si="8"/>
        <v>104970.414306944</v>
      </c>
      <c r="F77" s="6">
        <v>55322.245377984007</v>
      </c>
      <c r="G77" s="6">
        <v>49648.168928959996</v>
      </c>
      <c r="H77" s="6"/>
      <c r="I77" s="6"/>
      <c r="J77" s="6"/>
      <c r="K77" s="6">
        <f t="shared" si="9"/>
        <v>52490</v>
      </c>
      <c r="L77" s="6">
        <v>0</v>
      </c>
      <c r="M77" s="6">
        <v>12000</v>
      </c>
      <c r="N77" s="6">
        <v>12000</v>
      </c>
      <c r="O77" s="6">
        <f t="shared" si="10"/>
        <v>4090</v>
      </c>
      <c r="P77" s="6">
        <f t="shared" si="11"/>
        <v>19400</v>
      </c>
      <c r="Q77" s="6">
        <v>5000</v>
      </c>
      <c r="R77" s="6"/>
      <c r="S77" s="6"/>
      <c r="T77" s="6"/>
      <c r="U77" s="6"/>
      <c r="V77" s="6"/>
      <c r="W77" s="6"/>
      <c r="X77" s="6"/>
    </row>
    <row r="78" spans="1:24">
      <c r="A78" s="7">
        <v>23986</v>
      </c>
      <c r="B78" s="6">
        <f t="shared" si="6"/>
        <v>4425098.5484193284</v>
      </c>
      <c r="C78" s="6">
        <f t="shared" si="7"/>
        <v>52480.414306944003</v>
      </c>
      <c r="E78" s="6">
        <f t="shared" si="8"/>
        <v>104970.414306944</v>
      </c>
      <c r="F78" s="6">
        <v>55322.245377984007</v>
      </c>
      <c r="G78" s="6">
        <v>49648.168928959996</v>
      </c>
      <c r="H78" s="6"/>
      <c r="I78" s="6"/>
      <c r="J78" s="6"/>
      <c r="K78" s="6">
        <f t="shared" si="9"/>
        <v>52490</v>
      </c>
      <c r="L78" s="6">
        <v>0</v>
      </c>
      <c r="M78" s="6">
        <v>12000</v>
      </c>
      <c r="N78" s="6">
        <v>12000</v>
      </c>
      <c r="O78" s="6">
        <f t="shared" si="10"/>
        <v>4090</v>
      </c>
      <c r="P78" s="6">
        <f t="shared" si="11"/>
        <v>19400</v>
      </c>
      <c r="Q78" s="6">
        <v>5000</v>
      </c>
      <c r="R78" s="6"/>
      <c r="S78" s="6"/>
      <c r="T78" s="6"/>
      <c r="U78" s="6"/>
      <c r="V78" s="6"/>
      <c r="W78" s="6"/>
      <c r="X78" s="6"/>
    </row>
    <row r="79" spans="1:24">
      <c r="A79" s="7">
        <v>24016</v>
      </c>
      <c r="B79" s="6">
        <f t="shared" si="6"/>
        <v>4477578.9627262726</v>
      </c>
      <c r="C79" s="6">
        <f t="shared" si="7"/>
        <v>52480.414306944003</v>
      </c>
      <c r="E79" s="6">
        <f t="shared" si="8"/>
        <v>104970.414306944</v>
      </c>
      <c r="F79" s="6">
        <v>55322.245377984007</v>
      </c>
      <c r="G79" s="6">
        <v>49648.168928959996</v>
      </c>
      <c r="H79" s="6"/>
      <c r="I79" s="6"/>
      <c r="J79" s="6"/>
      <c r="K79" s="6">
        <f t="shared" si="9"/>
        <v>52490</v>
      </c>
      <c r="L79" s="6">
        <v>0</v>
      </c>
      <c r="M79" s="6">
        <v>12000</v>
      </c>
      <c r="N79" s="6">
        <v>12000</v>
      </c>
      <c r="O79" s="6">
        <f t="shared" si="10"/>
        <v>4090</v>
      </c>
      <c r="P79" s="6">
        <f t="shared" si="11"/>
        <v>19400</v>
      </c>
      <c r="Q79" s="6">
        <v>5000</v>
      </c>
      <c r="R79" s="6"/>
      <c r="S79" s="6"/>
      <c r="T79" s="6"/>
      <c r="U79" s="6"/>
      <c r="V79" s="6"/>
      <c r="W79" s="6"/>
      <c r="X79" s="6"/>
    </row>
    <row r="80" spans="1:24">
      <c r="A80" s="7">
        <v>24047</v>
      </c>
      <c r="B80" s="6">
        <f t="shared" si="6"/>
        <v>4530059.3770332169</v>
      </c>
      <c r="C80" s="6">
        <f t="shared" si="7"/>
        <v>52480.414306944003</v>
      </c>
      <c r="E80" s="6">
        <f t="shared" si="8"/>
        <v>104970.414306944</v>
      </c>
      <c r="F80" s="6">
        <v>55322.245377984007</v>
      </c>
      <c r="G80" s="6">
        <v>49648.168928959996</v>
      </c>
      <c r="H80" s="6"/>
      <c r="I80" s="6"/>
      <c r="J80" s="6"/>
      <c r="K80" s="6">
        <f t="shared" si="9"/>
        <v>52490</v>
      </c>
      <c r="L80" s="6">
        <v>0</v>
      </c>
      <c r="M80" s="6">
        <v>12000</v>
      </c>
      <c r="N80" s="6">
        <v>12000</v>
      </c>
      <c r="O80" s="6">
        <f t="shared" si="10"/>
        <v>4090</v>
      </c>
      <c r="P80" s="6">
        <f t="shared" si="11"/>
        <v>19400</v>
      </c>
      <c r="Q80" s="6">
        <v>5000</v>
      </c>
      <c r="R80" s="6"/>
      <c r="S80" s="6"/>
      <c r="T80" s="6"/>
      <c r="U80" s="6"/>
      <c r="V80" s="6"/>
      <c r="W80" s="6"/>
      <c r="X80" s="6"/>
    </row>
    <row r="81" spans="1:24">
      <c r="A81" s="7">
        <v>24077</v>
      </c>
      <c r="B81" s="6">
        <f t="shared" si="6"/>
        <v>4582539.7913401611</v>
      </c>
      <c r="C81" s="6">
        <f t="shared" si="7"/>
        <v>52480.414306944003</v>
      </c>
      <c r="E81" s="6">
        <f t="shared" si="8"/>
        <v>104970.414306944</v>
      </c>
      <c r="F81" s="6">
        <v>55322.245377984007</v>
      </c>
      <c r="G81" s="6">
        <v>49648.168928959996</v>
      </c>
      <c r="H81" s="6"/>
      <c r="I81" s="6"/>
      <c r="J81" s="6"/>
      <c r="K81" s="6">
        <f t="shared" si="9"/>
        <v>52490</v>
      </c>
      <c r="L81" s="6">
        <v>0</v>
      </c>
      <c r="M81" s="6">
        <v>12000</v>
      </c>
      <c r="N81" s="6">
        <v>12000</v>
      </c>
      <c r="O81" s="6">
        <f t="shared" si="10"/>
        <v>4090</v>
      </c>
      <c r="P81" s="6">
        <f t="shared" si="11"/>
        <v>19400</v>
      </c>
      <c r="Q81" s="6">
        <v>5000</v>
      </c>
      <c r="R81" s="6"/>
      <c r="S81" s="6"/>
      <c r="T81" s="6"/>
      <c r="U81" s="6"/>
      <c r="V81" s="6"/>
      <c r="W81" s="6"/>
      <c r="X81" s="6"/>
    </row>
    <row r="82" spans="1:24">
      <c r="A82" s="7">
        <v>24108</v>
      </c>
      <c r="B82" s="6">
        <f t="shared" si="6"/>
        <v>4641318.4305055216</v>
      </c>
      <c r="C82" s="6">
        <f t="shared" si="7"/>
        <v>58778.639165360655</v>
      </c>
      <c r="E82" s="6">
        <f t="shared" si="8"/>
        <v>111268.63916536066</v>
      </c>
      <c r="F82" s="6">
        <v>58641.58010066305</v>
      </c>
      <c r="G82" s="6">
        <v>52627.059064697598</v>
      </c>
      <c r="H82" s="6"/>
      <c r="I82" s="6"/>
      <c r="J82" s="6"/>
      <c r="K82" s="6">
        <f t="shared" si="9"/>
        <v>52490</v>
      </c>
      <c r="L82" s="6">
        <v>0</v>
      </c>
      <c r="M82" s="6">
        <v>12000</v>
      </c>
      <c r="N82" s="6">
        <v>12000</v>
      </c>
      <c r="O82" s="6">
        <f t="shared" si="10"/>
        <v>4090</v>
      </c>
      <c r="P82" s="6">
        <f t="shared" si="11"/>
        <v>19400</v>
      </c>
      <c r="Q82" s="6">
        <v>5000</v>
      </c>
      <c r="R82" s="6"/>
      <c r="S82" s="6"/>
      <c r="T82" s="6"/>
      <c r="U82" s="6"/>
      <c r="V82" s="6"/>
      <c r="W82" s="6"/>
      <c r="X82" s="6"/>
    </row>
    <row r="83" spans="1:24">
      <c r="A83" s="7">
        <v>24139</v>
      </c>
      <c r="B83" s="6">
        <f t="shared" si="6"/>
        <v>5033902.9871669644</v>
      </c>
      <c r="C83" s="6">
        <f t="shared" si="7"/>
        <v>392584.55666144262</v>
      </c>
      <c r="E83" s="6">
        <f t="shared" si="8"/>
        <v>445074.55666144262</v>
      </c>
      <c r="F83" s="6">
        <v>234566.3204026522</v>
      </c>
      <c r="G83" s="6">
        <v>210508.23625879039</v>
      </c>
      <c r="H83" s="6"/>
      <c r="I83" s="6"/>
      <c r="J83" s="6"/>
      <c r="K83" s="6">
        <f t="shared" si="9"/>
        <v>52490</v>
      </c>
      <c r="L83" s="6">
        <v>0</v>
      </c>
      <c r="M83" s="6">
        <v>12000</v>
      </c>
      <c r="N83" s="6">
        <v>12000</v>
      </c>
      <c r="O83" s="6">
        <f t="shared" si="10"/>
        <v>4090</v>
      </c>
      <c r="P83" s="6">
        <f t="shared" si="11"/>
        <v>19400</v>
      </c>
      <c r="Q83" s="6">
        <v>5000</v>
      </c>
      <c r="R83" s="6"/>
      <c r="S83" s="6"/>
      <c r="T83" s="6"/>
      <c r="U83" s="6"/>
      <c r="V83" s="6"/>
      <c r="W83" s="6"/>
      <c r="X83" s="6"/>
    </row>
    <row r="84" spans="1:24">
      <c r="A84" s="7">
        <v>24167</v>
      </c>
      <c r="B84" s="6">
        <f t="shared" si="6"/>
        <v>5092681.6263323249</v>
      </c>
      <c r="C84" s="6">
        <f t="shared" si="7"/>
        <v>58778.639165360655</v>
      </c>
      <c r="E84" s="6">
        <f t="shared" si="8"/>
        <v>111268.63916536066</v>
      </c>
      <c r="F84" s="6">
        <v>58641.58010066305</v>
      </c>
      <c r="G84" s="6">
        <v>52627.059064697598</v>
      </c>
      <c r="H84" s="6"/>
      <c r="I84" s="6"/>
      <c r="J84" s="6"/>
      <c r="K84" s="6">
        <f t="shared" si="9"/>
        <v>52490</v>
      </c>
      <c r="L84" s="6">
        <v>0</v>
      </c>
      <c r="M84" s="6">
        <v>12000</v>
      </c>
      <c r="N84" s="6">
        <v>12000</v>
      </c>
      <c r="O84" s="6">
        <f t="shared" si="10"/>
        <v>4090</v>
      </c>
      <c r="P84" s="6">
        <f t="shared" si="11"/>
        <v>19400</v>
      </c>
      <c r="Q84" s="6">
        <v>5000</v>
      </c>
      <c r="R84" s="6"/>
      <c r="S84" s="6"/>
      <c r="T84" s="6"/>
      <c r="U84" s="6"/>
      <c r="V84" s="6"/>
      <c r="W84" s="6"/>
      <c r="X84" s="6"/>
    </row>
    <row r="85" spans="1:24">
      <c r="A85" s="7">
        <v>24198</v>
      </c>
      <c r="B85" s="6">
        <f t="shared" si="6"/>
        <v>5151460.2654976854</v>
      </c>
      <c r="C85" s="6">
        <f t="shared" si="7"/>
        <v>58778.639165360655</v>
      </c>
      <c r="E85" s="6">
        <f t="shared" si="8"/>
        <v>111268.63916536066</v>
      </c>
      <c r="F85" s="6">
        <v>58641.58010066305</v>
      </c>
      <c r="G85" s="6">
        <v>52627.059064697598</v>
      </c>
      <c r="H85" s="6"/>
      <c r="I85" s="6"/>
      <c r="J85" s="6"/>
      <c r="K85" s="6">
        <f t="shared" si="9"/>
        <v>52490</v>
      </c>
      <c r="L85" s="6">
        <v>0</v>
      </c>
      <c r="M85" s="6">
        <v>12000</v>
      </c>
      <c r="N85" s="6">
        <v>12000</v>
      </c>
      <c r="O85" s="6">
        <f t="shared" si="10"/>
        <v>4090</v>
      </c>
      <c r="P85" s="6">
        <f t="shared" si="11"/>
        <v>19400</v>
      </c>
      <c r="Q85" s="6">
        <v>5000</v>
      </c>
      <c r="R85" s="6"/>
      <c r="S85" s="6"/>
      <c r="T85" s="6"/>
      <c r="U85" s="6"/>
      <c r="V85" s="6"/>
      <c r="W85" s="6"/>
      <c r="X85" s="6"/>
    </row>
    <row r="86" spans="1:24">
      <c r="A86" s="7">
        <v>24228</v>
      </c>
      <c r="B86" s="6">
        <f t="shared" si="6"/>
        <v>5210238.9046630459</v>
      </c>
      <c r="C86" s="6">
        <f t="shared" si="7"/>
        <v>58778.639165360655</v>
      </c>
      <c r="E86" s="6">
        <f t="shared" si="8"/>
        <v>111268.63916536066</v>
      </c>
      <c r="F86" s="6">
        <v>58641.58010066305</v>
      </c>
      <c r="G86" s="6">
        <v>52627.059064697598</v>
      </c>
      <c r="H86" s="6"/>
      <c r="I86" s="6"/>
      <c r="J86" s="6"/>
      <c r="K86" s="6">
        <f t="shared" si="9"/>
        <v>52490</v>
      </c>
      <c r="L86" s="6">
        <v>0</v>
      </c>
      <c r="M86" s="6">
        <v>12000</v>
      </c>
      <c r="N86" s="6">
        <v>12000</v>
      </c>
      <c r="O86" s="6">
        <f t="shared" si="10"/>
        <v>4090</v>
      </c>
      <c r="P86" s="6">
        <f t="shared" si="11"/>
        <v>19400</v>
      </c>
      <c r="Q86" s="6">
        <v>5000</v>
      </c>
      <c r="R86" s="6"/>
      <c r="S86" s="6"/>
      <c r="T86" s="6"/>
      <c r="U86" s="6"/>
      <c r="V86" s="6"/>
      <c r="W86" s="6"/>
      <c r="X86" s="6"/>
    </row>
    <row r="87" spans="1:24">
      <c r="A87" s="7">
        <v>24259</v>
      </c>
      <c r="B87" s="6">
        <f t="shared" si="6"/>
        <v>5269017.5438284064</v>
      </c>
      <c r="C87" s="6">
        <f t="shared" si="7"/>
        <v>58778.639165360655</v>
      </c>
      <c r="E87" s="6">
        <f t="shared" si="8"/>
        <v>111268.63916536066</v>
      </c>
      <c r="F87" s="6">
        <v>58641.58010066305</v>
      </c>
      <c r="G87" s="6">
        <v>52627.059064697598</v>
      </c>
      <c r="H87" s="6"/>
      <c r="I87" s="6"/>
      <c r="J87" s="6"/>
      <c r="K87" s="6">
        <f t="shared" si="9"/>
        <v>52490</v>
      </c>
      <c r="L87" s="6">
        <v>0</v>
      </c>
      <c r="M87" s="6">
        <v>12000</v>
      </c>
      <c r="N87" s="6">
        <v>12000</v>
      </c>
      <c r="O87" s="6">
        <f t="shared" si="10"/>
        <v>4090</v>
      </c>
      <c r="P87" s="6">
        <f t="shared" si="11"/>
        <v>19400</v>
      </c>
      <c r="Q87" s="6">
        <v>5000</v>
      </c>
      <c r="R87" s="6"/>
      <c r="S87" s="6"/>
      <c r="T87" s="6"/>
      <c r="U87" s="6"/>
      <c r="V87" s="6"/>
      <c r="W87" s="6"/>
      <c r="X87" s="6"/>
    </row>
    <row r="88" spans="1:24">
      <c r="A88" s="7">
        <v>24289</v>
      </c>
      <c r="B88" s="6">
        <f t="shared" si="6"/>
        <v>5327796.1829937669</v>
      </c>
      <c r="C88" s="6">
        <f t="shared" si="7"/>
        <v>58778.639165360655</v>
      </c>
      <c r="E88" s="6">
        <f t="shared" si="8"/>
        <v>111268.63916536066</v>
      </c>
      <c r="F88" s="6">
        <v>58641.58010066305</v>
      </c>
      <c r="G88" s="6">
        <v>52627.059064697598</v>
      </c>
      <c r="H88" s="6"/>
      <c r="I88" s="6"/>
      <c r="J88" s="6"/>
      <c r="K88" s="6">
        <f t="shared" si="9"/>
        <v>52490</v>
      </c>
      <c r="L88" s="6">
        <v>0</v>
      </c>
      <c r="M88" s="6">
        <v>12000</v>
      </c>
      <c r="N88" s="6">
        <v>12000</v>
      </c>
      <c r="O88" s="6">
        <f t="shared" si="10"/>
        <v>4090</v>
      </c>
      <c r="P88" s="6">
        <f t="shared" si="11"/>
        <v>19400</v>
      </c>
      <c r="Q88" s="6">
        <v>5000</v>
      </c>
      <c r="R88" s="6"/>
      <c r="S88" s="6"/>
      <c r="T88" s="6"/>
      <c r="U88" s="6"/>
      <c r="V88" s="6"/>
      <c r="W88" s="6"/>
      <c r="X88" s="6"/>
    </row>
    <row r="89" spans="1:24">
      <c r="A89" s="7">
        <v>24320</v>
      </c>
      <c r="B89" s="6">
        <f t="shared" si="6"/>
        <v>5386574.8221591273</v>
      </c>
      <c r="C89" s="6">
        <f t="shared" si="7"/>
        <v>58778.639165360655</v>
      </c>
      <c r="E89" s="6">
        <f t="shared" si="8"/>
        <v>111268.63916536066</v>
      </c>
      <c r="F89" s="6">
        <v>58641.58010066305</v>
      </c>
      <c r="G89" s="6">
        <v>52627.059064697598</v>
      </c>
      <c r="H89" s="6"/>
      <c r="I89" s="6"/>
      <c r="J89" s="6"/>
      <c r="K89" s="6">
        <f t="shared" si="9"/>
        <v>52490</v>
      </c>
      <c r="L89" s="6">
        <v>0</v>
      </c>
      <c r="M89" s="6">
        <v>12000</v>
      </c>
      <c r="N89" s="6">
        <v>12000</v>
      </c>
      <c r="O89" s="6">
        <f t="shared" si="10"/>
        <v>4090</v>
      </c>
      <c r="P89" s="6">
        <f t="shared" si="11"/>
        <v>19400</v>
      </c>
      <c r="Q89" s="6">
        <v>5000</v>
      </c>
      <c r="R89" s="6"/>
      <c r="S89" s="6"/>
      <c r="T89" s="6"/>
      <c r="U89" s="6"/>
      <c r="V89" s="6"/>
      <c r="W89" s="6"/>
      <c r="X89" s="6"/>
    </row>
    <row r="90" spans="1:24">
      <c r="A90" s="7">
        <v>24351</v>
      </c>
      <c r="B90" s="6">
        <f t="shared" si="6"/>
        <v>5445353.4613244878</v>
      </c>
      <c r="C90" s="6">
        <f t="shared" si="7"/>
        <v>58778.639165360655</v>
      </c>
      <c r="E90" s="6">
        <f t="shared" si="8"/>
        <v>111268.63916536066</v>
      </c>
      <c r="F90" s="6">
        <v>58641.58010066305</v>
      </c>
      <c r="G90" s="6">
        <v>52627.059064697598</v>
      </c>
      <c r="H90" s="6"/>
      <c r="I90" s="6"/>
      <c r="J90" s="6"/>
      <c r="K90" s="6">
        <f t="shared" si="9"/>
        <v>52490</v>
      </c>
      <c r="L90" s="6">
        <v>0</v>
      </c>
      <c r="M90" s="6">
        <v>12000</v>
      </c>
      <c r="N90" s="6">
        <v>12000</v>
      </c>
      <c r="O90" s="6">
        <f t="shared" si="10"/>
        <v>4090</v>
      </c>
      <c r="P90" s="6">
        <f t="shared" si="11"/>
        <v>19400</v>
      </c>
      <c r="Q90" s="6">
        <v>5000</v>
      </c>
      <c r="R90" s="6"/>
      <c r="S90" s="6"/>
      <c r="T90" s="6"/>
      <c r="U90" s="6"/>
      <c r="V90" s="6"/>
      <c r="W90" s="6"/>
      <c r="X90" s="6"/>
    </row>
    <row r="91" spans="1:24">
      <c r="A91" s="7">
        <v>24381</v>
      </c>
      <c r="B91" s="6">
        <f t="shared" si="6"/>
        <v>5504132.1004898483</v>
      </c>
      <c r="C91" s="6">
        <f t="shared" si="7"/>
        <v>58778.639165360655</v>
      </c>
      <c r="E91" s="6">
        <f t="shared" si="8"/>
        <v>111268.63916536066</v>
      </c>
      <c r="F91" s="6">
        <v>58641.58010066305</v>
      </c>
      <c r="G91" s="6">
        <v>52627.059064697598</v>
      </c>
      <c r="H91" s="6"/>
      <c r="I91" s="6"/>
      <c r="J91" s="6"/>
      <c r="K91" s="6">
        <f t="shared" si="9"/>
        <v>52490</v>
      </c>
      <c r="L91" s="6">
        <v>0</v>
      </c>
      <c r="M91" s="6">
        <v>12000</v>
      </c>
      <c r="N91" s="6">
        <v>12000</v>
      </c>
      <c r="O91" s="6">
        <f t="shared" si="10"/>
        <v>4090</v>
      </c>
      <c r="P91" s="6">
        <f t="shared" si="11"/>
        <v>19400</v>
      </c>
      <c r="Q91" s="6">
        <v>5000</v>
      </c>
      <c r="R91" s="6"/>
      <c r="S91" s="6"/>
      <c r="T91" s="6"/>
      <c r="U91" s="6"/>
      <c r="V91" s="6"/>
      <c r="W91" s="6"/>
      <c r="X91" s="6"/>
    </row>
    <row r="92" spans="1:24">
      <c r="A92" s="7">
        <v>24412</v>
      </c>
      <c r="B92" s="6">
        <f t="shared" si="6"/>
        <v>5562910.7396552088</v>
      </c>
      <c r="C92" s="6">
        <f t="shared" si="7"/>
        <v>58778.639165360655</v>
      </c>
      <c r="E92" s="6">
        <f t="shared" si="8"/>
        <v>111268.63916536066</v>
      </c>
      <c r="F92" s="6">
        <v>58641.58010066305</v>
      </c>
      <c r="G92" s="6">
        <v>52627.059064697598</v>
      </c>
      <c r="H92" s="6"/>
      <c r="I92" s="6"/>
      <c r="J92" s="6"/>
      <c r="K92" s="6">
        <f t="shared" si="9"/>
        <v>52490</v>
      </c>
      <c r="L92" s="6">
        <v>0</v>
      </c>
      <c r="M92" s="6">
        <v>12000</v>
      </c>
      <c r="N92" s="6">
        <v>12000</v>
      </c>
      <c r="O92" s="6">
        <f t="shared" si="10"/>
        <v>4090</v>
      </c>
      <c r="P92" s="6">
        <f t="shared" si="11"/>
        <v>19400</v>
      </c>
      <c r="Q92" s="6">
        <v>5000</v>
      </c>
      <c r="R92" s="6"/>
      <c r="S92" s="6"/>
      <c r="T92" s="6"/>
      <c r="U92" s="6"/>
      <c r="V92" s="6"/>
      <c r="W92" s="6"/>
      <c r="X92" s="6"/>
    </row>
    <row r="93" spans="1:24">
      <c r="A93" s="7">
        <v>24442</v>
      </c>
      <c r="B93" s="6">
        <f t="shared" si="6"/>
        <v>5621689.3788205693</v>
      </c>
      <c r="C93" s="6">
        <f t="shared" si="7"/>
        <v>58778.639165360655</v>
      </c>
      <c r="E93" s="6">
        <f t="shared" si="8"/>
        <v>111268.63916536066</v>
      </c>
      <c r="F93" s="6">
        <v>58641.58010066305</v>
      </c>
      <c r="G93" s="6">
        <v>52627.059064697598</v>
      </c>
      <c r="H93" s="6"/>
      <c r="I93" s="6"/>
      <c r="J93" s="6"/>
      <c r="K93" s="6">
        <f t="shared" si="9"/>
        <v>52490</v>
      </c>
      <c r="L93" s="6">
        <v>0</v>
      </c>
      <c r="M93" s="6">
        <v>12000</v>
      </c>
      <c r="N93" s="6">
        <v>12000</v>
      </c>
      <c r="O93" s="6">
        <f t="shared" si="10"/>
        <v>4090</v>
      </c>
      <c r="P93" s="6">
        <f t="shared" si="11"/>
        <v>19400</v>
      </c>
      <c r="Q93" s="6">
        <v>5000</v>
      </c>
      <c r="R93" s="6"/>
      <c r="S93" s="6"/>
      <c r="T93" s="6"/>
      <c r="U93" s="6"/>
      <c r="V93" s="6"/>
      <c r="W93" s="6"/>
      <c r="X93" s="6"/>
    </row>
    <row r="94" spans="1:24">
      <c r="A94" s="7">
        <v>24473</v>
      </c>
      <c r="B94" s="6">
        <f t="shared" si="6"/>
        <v>5687144.1363358516</v>
      </c>
      <c r="C94" s="6">
        <f t="shared" si="7"/>
        <v>65454.757515282283</v>
      </c>
      <c r="E94" s="6">
        <f t="shared" si="8"/>
        <v>117944.75751528228</v>
      </c>
      <c r="F94" s="6">
        <v>62160.07490670283</v>
      </c>
      <c r="G94" s="6">
        <v>55784.682608579453</v>
      </c>
      <c r="H94" s="6"/>
      <c r="I94" s="6"/>
      <c r="J94" s="6"/>
      <c r="K94" s="6">
        <f t="shared" si="9"/>
        <v>52490</v>
      </c>
      <c r="L94" s="6">
        <v>0</v>
      </c>
      <c r="M94" s="6">
        <v>12000</v>
      </c>
      <c r="N94" s="6">
        <v>12000</v>
      </c>
      <c r="O94" s="6">
        <f t="shared" si="10"/>
        <v>4090</v>
      </c>
      <c r="P94" s="6">
        <f t="shared" si="11"/>
        <v>19400</v>
      </c>
      <c r="Q94" s="6">
        <v>5000</v>
      </c>
      <c r="R94" s="6"/>
      <c r="S94" s="6"/>
      <c r="T94" s="6"/>
      <c r="U94" s="6"/>
      <c r="V94" s="6"/>
      <c r="W94" s="6"/>
      <c r="X94" s="6"/>
    </row>
    <row r="95" spans="1:24">
      <c r="A95" s="7">
        <v>24504</v>
      </c>
      <c r="B95" s="6">
        <f t="shared" si="6"/>
        <v>6106433.1663969811</v>
      </c>
      <c r="C95" s="6">
        <f t="shared" si="7"/>
        <v>419289.03006112913</v>
      </c>
      <c r="E95" s="6">
        <f t="shared" si="8"/>
        <v>471779.03006112913</v>
      </c>
      <c r="F95" s="6">
        <v>248640.29962681132</v>
      </c>
      <c r="G95" s="6">
        <v>223138.73043431781</v>
      </c>
      <c r="H95" s="6"/>
      <c r="I95" s="6"/>
      <c r="J95" s="6"/>
      <c r="K95" s="6">
        <f t="shared" si="9"/>
        <v>52490</v>
      </c>
      <c r="L95" s="6">
        <v>0</v>
      </c>
      <c r="M95" s="6">
        <v>12000</v>
      </c>
      <c r="N95" s="6">
        <v>12000</v>
      </c>
      <c r="O95" s="6">
        <f t="shared" si="10"/>
        <v>4090</v>
      </c>
      <c r="P95" s="6">
        <f t="shared" si="11"/>
        <v>19400</v>
      </c>
      <c r="Q95" s="6">
        <v>5000</v>
      </c>
      <c r="R95" s="6"/>
      <c r="S95" s="6"/>
      <c r="T95" s="6"/>
      <c r="U95" s="6"/>
      <c r="V95" s="6"/>
      <c r="W95" s="6"/>
      <c r="X95" s="6"/>
    </row>
    <row r="96" spans="1:24">
      <c r="A96" s="7">
        <v>24532</v>
      </c>
      <c r="B96" s="6">
        <f t="shared" si="6"/>
        <v>6171887.9239122635</v>
      </c>
      <c r="C96" s="6">
        <f t="shared" si="7"/>
        <v>65454.757515282283</v>
      </c>
      <c r="E96" s="6">
        <f t="shared" si="8"/>
        <v>117944.75751528228</v>
      </c>
      <c r="F96" s="6">
        <v>62160.07490670283</v>
      </c>
      <c r="G96" s="6">
        <v>55784.682608579453</v>
      </c>
      <c r="H96" s="6"/>
      <c r="I96" s="6"/>
      <c r="J96" s="6"/>
      <c r="K96" s="6">
        <f t="shared" si="9"/>
        <v>52490</v>
      </c>
      <c r="L96" s="6">
        <v>0</v>
      </c>
      <c r="M96" s="6">
        <v>12000</v>
      </c>
      <c r="N96" s="6">
        <v>12000</v>
      </c>
      <c r="O96" s="6">
        <f t="shared" si="10"/>
        <v>4090</v>
      </c>
      <c r="P96" s="6">
        <f t="shared" si="11"/>
        <v>19400</v>
      </c>
      <c r="Q96" s="6">
        <v>5000</v>
      </c>
      <c r="R96" s="6"/>
      <c r="S96" s="6"/>
      <c r="T96" s="6"/>
      <c r="U96" s="6"/>
      <c r="V96" s="6"/>
      <c r="W96" s="6"/>
      <c r="X96" s="6"/>
    </row>
    <row r="97" spans="1:24">
      <c r="A97" s="7">
        <v>24563</v>
      </c>
      <c r="B97" s="6">
        <f t="shared" si="6"/>
        <v>6237342.6814275458</v>
      </c>
      <c r="C97" s="6">
        <f t="shared" si="7"/>
        <v>65454.757515282283</v>
      </c>
      <c r="E97" s="6">
        <f t="shared" si="8"/>
        <v>117944.75751528228</v>
      </c>
      <c r="F97" s="6">
        <v>62160.07490670283</v>
      </c>
      <c r="G97" s="6">
        <v>55784.682608579453</v>
      </c>
      <c r="H97" s="6"/>
      <c r="I97" s="6"/>
      <c r="J97" s="6"/>
      <c r="K97" s="6">
        <f t="shared" si="9"/>
        <v>52490</v>
      </c>
      <c r="L97" s="6">
        <v>0</v>
      </c>
      <c r="M97" s="6">
        <v>12000</v>
      </c>
      <c r="N97" s="6">
        <v>12000</v>
      </c>
      <c r="O97" s="6">
        <f t="shared" si="10"/>
        <v>4090</v>
      </c>
      <c r="P97" s="6">
        <f t="shared" si="11"/>
        <v>19400</v>
      </c>
      <c r="Q97" s="6">
        <v>5000</v>
      </c>
      <c r="R97" s="6"/>
      <c r="S97" s="6"/>
      <c r="T97" s="6"/>
      <c r="U97" s="6"/>
      <c r="V97" s="6"/>
      <c r="W97" s="6"/>
      <c r="X97" s="6"/>
    </row>
    <row r="98" spans="1:24">
      <c r="A98" s="7">
        <v>24593</v>
      </c>
      <c r="B98" s="6">
        <f t="shared" si="6"/>
        <v>6302797.4389428282</v>
      </c>
      <c r="C98" s="6">
        <f t="shared" si="7"/>
        <v>65454.757515282283</v>
      </c>
      <c r="E98" s="6">
        <f t="shared" si="8"/>
        <v>117944.75751528228</v>
      </c>
      <c r="F98" s="6">
        <v>62160.07490670283</v>
      </c>
      <c r="G98" s="6">
        <v>55784.682608579453</v>
      </c>
      <c r="H98" s="6"/>
      <c r="I98" s="6"/>
      <c r="J98" s="6"/>
      <c r="K98" s="6">
        <f t="shared" si="9"/>
        <v>52490</v>
      </c>
      <c r="L98" s="6">
        <v>0</v>
      </c>
      <c r="M98" s="6">
        <v>12000</v>
      </c>
      <c r="N98" s="6">
        <v>12000</v>
      </c>
      <c r="O98" s="6">
        <f t="shared" si="10"/>
        <v>4090</v>
      </c>
      <c r="P98" s="6">
        <f t="shared" si="11"/>
        <v>19400</v>
      </c>
      <c r="Q98" s="6">
        <v>5000</v>
      </c>
      <c r="R98" s="6"/>
      <c r="S98" s="6"/>
      <c r="T98" s="6"/>
      <c r="U98" s="6"/>
      <c r="V98" s="6"/>
      <c r="W98" s="6"/>
      <c r="X98" s="6"/>
    </row>
    <row r="99" spans="1:24">
      <c r="A99" s="7">
        <v>24624</v>
      </c>
      <c r="B99" s="6">
        <f t="shared" si="6"/>
        <v>6368252.1964581106</v>
      </c>
      <c r="C99" s="6">
        <f t="shared" si="7"/>
        <v>65454.757515282283</v>
      </c>
      <c r="E99" s="6">
        <f t="shared" si="8"/>
        <v>117944.75751528228</v>
      </c>
      <c r="F99" s="6">
        <v>62160.07490670283</v>
      </c>
      <c r="G99" s="6">
        <v>55784.682608579453</v>
      </c>
      <c r="H99" s="6"/>
      <c r="I99" s="6"/>
      <c r="J99" s="6"/>
      <c r="K99" s="6">
        <f t="shared" si="9"/>
        <v>52490</v>
      </c>
      <c r="L99" s="6">
        <v>0</v>
      </c>
      <c r="M99" s="6">
        <v>12000</v>
      </c>
      <c r="N99" s="6">
        <v>12000</v>
      </c>
      <c r="O99" s="6">
        <f t="shared" si="10"/>
        <v>4090</v>
      </c>
      <c r="P99" s="6">
        <f t="shared" si="11"/>
        <v>19400</v>
      </c>
      <c r="Q99" s="6">
        <v>5000</v>
      </c>
      <c r="R99" s="6"/>
      <c r="S99" s="6"/>
      <c r="T99" s="6"/>
      <c r="U99" s="6"/>
      <c r="V99" s="6"/>
      <c r="W99" s="6"/>
      <c r="X99" s="6"/>
    </row>
    <row r="100" spans="1:24">
      <c r="A100" s="7">
        <v>24654</v>
      </c>
      <c r="B100" s="6">
        <f t="shared" si="6"/>
        <v>6433706.953973393</v>
      </c>
      <c r="C100" s="6">
        <f t="shared" si="7"/>
        <v>65454.757515282283</v>
      </c>
      <c r="E100" s="6">
        <f t="shared" si="8"/>
        <v>117944.75751528228</v>
      </c>
      <c r="F100" s="6">
        <v>62160.07490670283</v>
      </c>
      <c r="G100" s="6">
        <v>55784.682608579453</v>
      </c>
      <c r="H100" s="6"/>
      <c r="I100" s="6"/>
      <c r="J100" s="6"/>
      <c r="K100" s="6">
        <f t="shared" si="9"/>
        <v>52490</v>
      </c>
      <c r="L100" s="6">
        <v>0</v>
      </c>
      <c r="M100" s="6">
        <v>12000</v>
      </c>
      <c r="N100" s="6">
        <v>12000</v>
      </c>
      <c r="O100" s="6">
        <f t="shared" si="10"/>
        <v>4090</v>
      </c>
      <c r="P100" s="6">
        <f t="shared" si="11"/>
        <v>19400</v>
      </c>
      <c r="Q100" s="6">
        <v>5000</v>
      </c>
      <c r="R100" s="6"/>
      <c r="S100" s="6"/>
      <c r="T100" s="6"/>
      <c r="U100" s="6"/>
      <c r="V100" s="6"/>
      <c r="W100" s="6"/>
      <c r="X100" s="6"/>
    </row>
    <row r="101" spans="1:24">
      <c r="A101" s="7">
        <v>24685</v>
      </c>
      <c r="B101" s="6">
        <f t="shared" si="6"/>
        <v>6499161.7114886753</v>
      </c>
      <c r="C101" s="6">
        <f t="shared" si="7"/>
        <v>65454.757515282283</v>
      </c>
      <c r="E101" s="6">
        <f t="shared" si="8"/>
        <v>117944.75751528228</v>
      </c>
      <c r="F101" s="6">
        <v>62160.07490670283</v>
      </c>
      <c r="G101" s="6">
        <v>55784.682608579453</v>
      </c>
      <c r="H101" s="6"/>
      <c r="I101" s="6"/>
      <c r="J101" s="6"/>
      <c r="K101" s="6">
        <f t="shared" si="9"/>
        <v>52490</v>
      </c>
      <c r="L101" s="6">
        <v>0</v>
      </c>
      <c r="M101" s="6">
        <v>12000</v>
      </c>
      <c r="N101" s="6">
        <v>12000</v>
      </c>
      <c r="O101" s="6">
        <f t="shared" si="10"/>
        <v>4090</v>
      </c>
      <c r="P101" s="6">
        <f t="shared" si="11"/>
        <v>19400</v>
      </c>
      <c r="Q101" s="6">
        <v>5000</v>
      </c>
      <c r="R101" s="6"/>
      <c r="S101" s="6"/>
      <c r="T101" s="6"/>
      <c r="U101" s="6"/>
      <c r="V101" s="6"/>
      <c r="W101" s="6"/>
      <c r="X101" s="6"/>
    </row>
    <row r="102" spans="1:24">
      <c r="A102" s="7">
        <v>24716</v>
      </c>
      <c r="B102" s="6">
        <f t="shared" si="6"/>
        <v>6564616.4690039577</v>
      </c>
      <c r="C102" s="6">
        <f t="shared" si="7"/>
        <v>65454.757515282283</v>
      </c>
      <c r="E102" s="6">
        <f t="shared" si="8"/>
        <v>117944.75751528228</v>
      </c>
      <c r="F102" s="6">
        <v>62160.07490670283</v>
      </c>
      <c r="G102" s="6">
        <v>55784.682608579453</v>
      </c>
      <c r="H102" s="6"/>
      <c r="I102" s="6"/>
      <c r="J102" s="6"/>
      <c r="K102" s="6">
        <f t="shared" si="9"/>
        <v>52490</v>
      </c>
      <c r="L102" s="6">
        <v>0</v>
      </c>
      <c r="M102" s="6">
        <v>12000</v>
      </c>
      <c r="N102" s="6">
        <v>12000</v>
      </c>
      <c r="O102" s="6">
        <f t="shared" si="10"/>
        <v>4090</v>
      </c>
      <c r="P102" s="6">
        <f t="shared" si="11"/>
        <v>19400</v>
      </c>
      <c r="Q102" s="6">
        <v>5000</v>
      </c>
      <c r="R102" s="6"/>
      <c r="S102" s="6"/>
      <c r="T102" s="6"/>
      <c r="U102" s="6"/>
      <c r="V102" s="6"/>
      <c r="W102" s="6"/>
      <c r="X102" s="6"/>
    </row>
    <row r="103" spans="1:24">
      <c r="A103" s="7">
        <v>24746</v>
      </c>
      <c r="B103" s="6">
        <f t="shared" si="6"/>
        <v>6630071.2265192401</v>
      </c>
      <c r="C103" s="6">
        <f t="shared" si="7"/>
        <v>65454.757515282283</v>
      </c>
      <c r="E103" s="6">
        <f t="shared" si="8"/>
        <v>117944.75751528228</v>
      </c>
      <c r="F103" s="6">
        <v>62160.07490670283</v>
      </c>
      <c r="G103" s="6">
        <v>55784.682608579453</v>
      </c>
      <c r="H103" s="6"/>
      <c r="I103" s="6"/>
      <c r="J103" s="6"/>
      <c r="K103" s="6">
        <f t="shared" si="9"/>
        <v>52490</v>
      </c>
      <c r="L103" s="6">
        <v>0</v>
      </c>
      <c r="M103" s="6">
        <v>12000</v>
      </c>
      <c r="N103" s="6">
        <v>12000</v>
      </c>
      <c r="O103" s="6">
        <f t="shared" si="10"/>
        <v>4090</v>
      </c>
      <c r="P103" s="6">
        <f t="shared" si="11"/>
        <v>19400</v>
      </c>
      <c r="Q103" s="6">
        <v>5000</v>
      </c>
      <c r="R103" s="6"/>
      <c r="S103" s="6"/>
      <c r="T103" s="6"/>
      <c r="U103" s="6"/>
      <c r="V103" s="6"/>
      <c r="W103" s="6"/>
      <c r="X103" s="6"/>
    </row>
    <row r="104" spans="1:24">
      <c r="A104" s="7">
        <v>24777</v>
      </c>
      <c r="B104" s="6">
        <f t="shared" si="6"/>
        <v>6695525.9840345224</v>
      </c>
      <c r="C104" s="6">
        <f t="shared" si="7"/>
        <v>65454.757515282283</v>
      </c>
      <c r="E104" s="6">
        <f t="shared" si="8"/>
        <v>117944.75751528228</v>
      </c>
      <c r="F104" s="6">
        <v>62160.07490670283</v>
      </c>
      <c r="G104" s="6">
        <v>55784.682608579453</v>
      </c>
      <c r="H104" s="6"/>
      <c r="I104" s="6"/>
      <c r="J104" s="6"/>
      <c r="K104" s="6">
        <f t="shared" si="9"/>
        <v>52490</v>
      </c>
      <c r="L104" s="6">
        <v>0</v>
      </c>
      <c r="M104" s="6">
        <v>12000</v>
      </c>
      <c r="N104" s="6">
        <v>12000</v>
      </c>
      <c r="O104" s="6">
        <f t="shared" si="10"/>
        <v>4090</v>
      </c>
      <c r="P104" s="6">
        <f t="shared" si="11"/>
        <v>19400</v>
      </c>
      <c r="Q104" s="6">
        <v>5000</v>
      </c>
      <c r="R104" s="6"/>
      <c r="S104" s="6"/>
      <c r="T104" s="6"/>
      <c r="U104" s="6"/>
      <c r="V104" s="6"/>
      <c r="W104" s="6"/>
      <c r="X104" s="6"/>
    </row>
    <row r="105" spans="1:24">
      <c r="A105" s="7">
        <v>24807</v>
      </c>
      <c r="B105" s="6">
        <f t="shared" si="6"/>
        <v>6760980.7415498048</v>
      </c>
      <c r="C105" s="6">
        <f t="shared" si="7"/>
        <v>65454.757515282283</v>
      </c>
      <c r="E105" s="6">
        <f t="shared" si="8"/>
        <v>117944.75751528228</v>
      </c>
      <c r="F105" s="6">
        <v>62160.07490670283</v>
      </c>
      <c r="G105" s="6">
        <v>55784.682608579453</v>
      </c>
      <c r="H105" s="6"/>
      <c r="I105" s="6"/>
      <c r="J105" s="6"/>
      <c r="K105" s="6">
        <f t="shared" si="9"/>
        <v>52490</v>
      </c>
      <c r="L105" s="6">
        <v>0</v>
      </c>
      <c r="M105" s="6">
        <v>12000</v>
      </c>
      <c r="N105" s="6">
        <v>12000</v>
      </c>
      <c r="O105" s="6">
        <f t="shared" si="10"/>
        <v>4090</v>
      </c>
      <c r="P105" s="6">
        <f t="shared" si="11"/>
        <v>19400</v>
      </c>
      <c r="Q105" s="6">
        <v>5000</v>
      </c>
      <c r="R105" s="6"/>
      <c r="S105" s="6"/>
      <c r="T105" s="6"/>
      <c r="U105" s="6"/>
      <c r="V105" s="6"/>
      <c r="W105" s="6"/>
      <c r="X105" s="6"/>
    </row>
    <row r="106" spans="1:24">
      <c r="A106" s="7">
        <v>24838</v>
      </c>
      <c r="B106" s="6">
        <f t="shared" si="6"/>
        <v>6833512.1845160043</v>
      </c>
      <c r="C106" s="6">
        <f t="shared" si="7"/>
        <v>72531.442966199218</v>
      </c>
      <c r="E106" s="6">
        <f t="shared" si="8"/>
        <v>125021.44296619922</v>
      </c>
      <c r="F106" s="6">
        <v>65889.679401104993</v>
      </c>
      <c r="G106" s="6">
        <v>59131.763565094217</v>
      </c>
      <c r="H106" s="6"/>
      <c r="I106" s="6"/>
      <c r="J106" s="6"/>
      <c r="K106" s="6">
        <f t="shared" si="9"/>
        <v>52490</v>
      </c>
      <c r="L106" s="6">
        <v>0</v>
      </c>
      <c r="M106" s="6">
        <v>12000</v>
      </c>
      <c r="N106" s="6">
        <v>12000</v>
      </c>
      <c r="O106" s="6">
        <f t="shared" si="10"/>
        <v>4090</v>
      </c>
      <c r="P106" s="6">
        <f t="shared" si="11"/>
        <v>19400</v>
      </c>
      <c r="Q106" s="6">
        <v>5000</v>
      </c>
      <c r="R106" s="6"/>
      <c r="S106" s="6"/>
      <c r="T106" s="6"/>
      <c r="U106" s="6"/>
      <c r="V106" s="6"/>
      <c r="W106" s="6"/>
      <c r="X106" s="6"/>
    </row>
    <row r="107" spans="1:24">
      <c r="A107" s="7">
        <v>24869</v>
      </c>
      <c r="B107" s="6">
        <f t="shared" si="6"/>
        <v>7281107.9563808013</v>
      </c>
      <c r="C107" s="6">
        <f t="shared" si="7"/>
        <v>447595.77186479687</v>
      </c>
      <c r="E107" s="6">
        <f t="shared" si="8"/>
        <v>500085.77186479687</v>
      </c>
      <c r="F107" s="6">
        <v>263558.71760441997</v>
      </c>
      <c r="G107" s="6">
        <v>236527.05426037687</v>
      </c>
      <c r="H107" s="6"/>
      <c r="I107" s="6"/>
      <c r="J107" s="6"/>
      <c r="K107" s="6">
        <f t="shared" si="9"/>
        <v>52490</v>
      </c>
      <c r="L107" s="6">
        <v>0</v>
      </c>
      <c r="M107" s="6">
        <v>12000</v>
      </c>
      <c r="N107" s="6">
        <v>12000</v>
      </c>
      <c r="O107" s="6">
        <f t="shared" si="10"/>
        <v>4090</v>
      </c>
      <c r="P107" s="6">
        <f t="shared" si="11"/>
        <v>19400</v>
      </c>
      <c r="Q107" s="6">
        <v>5000</v>
      </c>
      <c r="R107" s="6"/>
      <c r="S107" s="6"/>
      <c r="T107" s="6"/>
      <c r="U107" s="6"/>
      <c r="V107" s="6"/>
      <c r="W107" s="6"/>
      <c r="X107" s="6"/>
    </row>
    <row r="108" spans="1:24">
      <c r="A108" s="7">
        <v>24898</v>
      </c>
      <c r="B108" s="6">
        <f t="shared" si="6"/>
        <v>7353639.3993470008</v>
      </c>
      <c r="C108" s="6">
        <f t="shared" si="7"/>
        <v>72531.442966199218</v>
      </c>
      <c r="E108" s="6">
        <f t="shared" si="8"/>
        <v>125021.44296619922</v>
      </c>
      <c r="F108" s="6">
        <v>65889.679401104993</v>
      </c>
      <c r="G108" s="6">
        <v>59131.763565094217</v>
      </c>
      <c r="H108" s="6"/>
      <c r="I108" s="6"/>
      <c r="J108" s="6"/>
      <c r="K108" s="6">
        <f t="shared" si="9"/>
        <v>52490</v>
      </c>
      <c r="L108" s="6">
        <v>0</v>
      </c>
      <c r="M108" s="6">
        <v>12000</v>
      </c>
      <c r="N108" s="6">
        <v>12000</v>
      </c>
      <c r="O108" s="6">
        <f t="shared" si="10"/>
        <v>4090</v>
      </c>
      <c r="P108" s="6">
        <f t="shared" si="11"/>
        <v>19400</v>
      </c>
      <c r="Q108" s="6">
        <v>5000</v>
      </c>
      <c r="R108" s="6"/>
      <c r="S108" s="6"/>
      <c r="T108" s="6"/>
      <c r="U108" s="6"/>
      <c r="V108" s="6"/>
      <c r="W108" s="6"/>
      <c r="X108" s="6"/>
    </row>
    <row r="109" spans="1:24">
      <c r="A109" s="7">
        <v>24929</v>
      </c>
      <c r="B109" s="6">
        <f t="shared" si="6"/>
        <v>7426170.8423132002</v>
      </c>
      <c r="C109" s="6">
        <f t="shared" si="7"/>
        <v>72531.442966199218</v>
      </c>
      <c r="E109" s="6">
        <f t="shared" si="8"/>
        <v>125021.44296619922</v>
      </c>
      <c r="F109" s="6">
        <v>65889.679401104993</v>
      </c>
      <c r="G109" s="6">
        <v>59131.763565094217</v>
      </c>
      <c r="H109" s="6"/>
      <c r="I109" s="6"/>
      <c r="J109" s="6"/>
      <c r="K109" s="6">
        <f t="shared" si="9"/>
        <v>52490</v>
      </c>
      <c r="L109" s="6">
        <v>0</v>
      </c>
      <c r="M109" s="6">
        <v>12000</v>
      </c>
      <c r="N109" s="6">
        <v>12000</v>
      </c>
      <c r="O109" s="6">
        <f t="shared" si="10"/>
        <v>4090</v>
      </c>
      <c r="P109" s="6">
        <f t="shared" si="11"/>
        <v>19400</v>
      </c>
      <c r="Q109" s="6">
        <v>5000</v>
      </c>
      <c r="R109" s="6"/>
      <c r="S109" s="6"/>
      <c r="T109" s="6"/>
      <c r="U109" s="6"/>
      <c r="V109" s="6"/>
      <c r="W109" s="6"/>
      <c r="X109" s="6"/>
    </row>
    <row r="110" spans="1:24">
      <c r="A110" s="7">
        <v>24959</v>
      </c>
      <c r="B110" s="6">
        <f t="shared" si="6"/>
        <v>7498702.2852793997</v>
      </c>
      <c r="C110" s="6">
        <f t="shared" si="7"/>
        <v>72531.442966199218</v>
      </c>
      <c r="E110" s="6">
        <f t="shared" si="8"/>
        <v>125021.44296619922</v>
      </c>
      <c r="F110" s="6">
        <v>65889.679401104993</v>
      </c>
      <c r="G110" s="6">
        <v>59131.763565094217</v>
      </c>
      <c r="H110" s="6"/>
      <c r="I110" s="6"/>
      <c r="J110" s="6"/>
      <c r="K110" s="6">
        <f t="shared" si="9"/>
        <v>52490</v>
      </c>
      <c r="L110" s="6">
        <v>0</v>
      </c>
      <c r="M110" s="6">
        <v>12000</v>
      </c>
      <c r="N110" s="6">
        <v>12000</v>
      </c>
      <c r="O110" s="6">
        <f t="shared" si="10"/>
        <v>4090</v>
      </c>
      <c r="P110" s="6">
        <f t="shared" si="11"/>
        <v>19400</v>
      </c>
      <c r="Q110" s="6">
        <v>5000</v>
      </c>
      <c r="R110" s="6"/>
      <c r="S110" s="6"/>
      <c r="T110" s="6"/>
      <c r="U110" s="6"/>
      <c r="V110" s="6"/>
      <c r="W110" s="6"/>
      <c r="X110" s="6"/>
    </row>
    <row r="111" spans="1:24">
      <c r="A111" s="7">
        <v>24990</v>
      </c>
      <c r="B111" s="6">
        <f t="shared" si="6"/>
        <v>7571233.7282455992</v>
      </c>
      <c r="C111" s="6">
        <f t="shared" si="7"/>
        <v>72531.442966199218</v>
      </c>
      <c r="E111" s="6">
        <f t="shared" si="8"/>
        <v>125021.44296619922</v>
      </c>
      <c r="F111" s="6">
        <v>65889.679401104993</v>
      </c>
      <c r="G111" s="6">
        <v>59131.763565094217</v>
      </c>
      <c r="H111" s="6"/>
      <c r="I111" s="6"/>
      <c r="J111" s="6"/>
      <c r="K111" s="6">
        <f t="shared" si="9"/>
        <v>52490</v>
      </c>
      <c r="L111" s="6">
        <v>0</v>
      </c>
      <c r="M111" s="6">
        <v>12000</v>
      </c>
      <c r="N111" s="6">
        <v>12000</v>
      </c>
      <c r="O111" s="6">
        <f t="shared" si="10"/>
        <v>4090</v>
      </c>
      <c r="P111" s="6">
        <f t="shared" si="11"/>
        <v>19400</v>
      </c>
      <c r="Q111" s="6">
        <v>5000</v>
      </c>
      <c r="R111" s="6"/>
      <c r="S111" s="6"/>
      <c r="T111" s="6"/>
      <c r="U111" s="6"/>
      <c r="V111" s="6"/>
      <c r="W111" s="6"/>
      <c r="X111" s="6"/>
    </row>
    <row r="112" spans="1:24">
      <c r="A112" s="7">
        <v>25020</v>
      </c>
      <c r="B112" s="6">
        <f t="shared" si="6"/>
        <v>7643765.1712117987</v>
      </c>
      <c r="C112" s="6">
        <f t="shared" si="7"/>
        <v>72531.442966199218</v>
      </c>
      <c r="E112" s="6">
        <f t="shared" si="8"/>
        <v>125021.44296619922</v>
      </c>
      <c r="F112" s="6">
        <v>65889.679401104993</v>
      </c>
      <c r="G112" s="6">
        <v>59131.763565094217</v>
      </c>
      <c r="H112" s="6"/>
      <c r="I112" s="6"/>
      <c r="J112" s="6"/>
      <c r="K112" s="6">
        <f t="shared" si="9"/>
        <v>52490</v>
      </c>
      <c r="L112" s="6">
        <v>0</v>
      </c>
      <c r="M112" s="6">
        <v>12000</v>
      </c>
      <c r="N112" s="6">
        <v>12000</v>
      </c>
      <c r="O112" s="6">
        <f t="shared" si="10"/>
        <v>4090</v>
      </c>
      <c r="P112" s="6">
        <f t="shared" si="11"/>
        <v>19400</v>
      </c>
      <c r="Q112" s="6">
        <v>5000</v>
      </c>
      <c r="R112" s="6"/>
      <c r="S112" s="6"/>
      <c r="T112" s="6"/>
      <c r="U112" s="6"/>
      <c r="V112" s="6"/>
      <c r="W112" s="6"/>
      <c r="X112" s="6"/>
    </row>
    <row r="113" spans="1:24">
      <c r="A113" s="7">
        <v>25051</v>
      </c>
      <c r="B113" s="6">
        <f t="shared" si="6"/>
        <v>7716296.6141779982</v>
      </c>
      <c r="C113" s="6">
        <f t="shared" si="7"/>
        <v>72531.442966199218</v>
      </c>
      <c r="E113" s="6">
        <f t="shared" si="8"/>
        <v>125021.44296619922</v>
      </c>
      <c r="F113" s="6">
        <v>65889.679401104993</v>
      </c>
      <c r="G113" s="6">
        <v>59131.763565094217</v>
      </c>
      <c r="H113" s="6"/>
      <c r="I113" s="6"/>
      <c r="J113" s="6"/>
      <c r="K113" s="6">
        <f t="shared" si="9"/>
        <v>52490</v>
      </c>
      <c r="L113" s="6">
        <v>0</v>
      </c>
      <c r="M113" s="6">
        <v>12000</v>
      </c>
      <c r="N113" s="6">
        <v>12000</v>
      </c>
      <c r="O113" s="6">
        <f t="shared" si="10"/>
        <v>4090</v>
      </c>
      <c r="P113" s="6">
        <f t="shared" si="11"/>
        <v>19400</v>
      </c>
      <c r="Q113" s="6">
        <v>5000</v>
      </c>
      <c r="R113" s="6"/>
      <c r="S113" s="6"/>
      <c r="T113" s="6"/>
      <c r="U113" s="6"/>
      <c r="V113" s="6"/>
      <c r="W113" s="6"/>
      <c r="X113" s="6"/>
    </row>
    <row r="114" spans="1:24">
      <c r="A114" s="7">
        <v>25082</v>
      </c>
      <c r="B114" s="6">
        <f t="shared" si="6"/>
        <v>7788828.0571441976</v>
      </c>
      <c r="C114" s="6">
        <f t="shared" si="7"/>
        <v>72531.442966199218</v>
      </c>
      <c r="E114" s="6">
        <f t="shared" si="8"/>
        <v>125021.44296619922</v>
      </c>
      <c r="F114" s="6">
        <v>65889.679401104993</v>
      </c>
      <c r="G114" s="6">
        <v>59131.763565094217</v>
      </c>
      <c r="H114" s="6"/>
      <c r="I114" s="6"/>
      <c r="J114" s="6"/>
      <c r="K114" s="6">
        <f t="shared" si="9"/>
        <v>52490</v>
      </c>
      <c r="L114" s="6">
        <v>0</v>
      </c>
      <c r="M114" s="6">
        <v>12000</v>
      </c>
      <c r="N114" s="6">
        <v>12000</v>
      </c>
      <c r="O114" s="6">
        <f t="shared" si="10"/>
        <v>4090</v>
      </c>
      <c r="P114" s="6">
        <f t="shared" si="11"/>
        <v>19400</v>
      </c>
      <c r="Q114" s="6">
        <v>5000</v>
      </c>
      <c r="R114" s="6"/>
      <c r="S114" s="6"/>
      <c r="T114" s="6"/>
      <c r="U114" s="6"/>
      <c r="V114" s="6"/>
      <c r="W114" s="6"/>
      <c r="X114" s="6"/>
    </row>
    <row r="115" spans="1:24">
      <c r="A115" s="7">
        <v>25112</v>
      </c>
      <c r="B115" s="6">
        <f t="shared" si="6"/>
        <v>7861359.5001103971</v>
      </c>
      <c r="C115" s="6">
        <f t="shared" si="7"/>
        <v>72531.442966199218</v>
      </c>
      <c r="E115" s="6">
        <f t="shared" si="8"/>
        <v>125021.44296619922</v>
      </c>
      <c r="F115" s="6">
        <v>65889.679401104993</v>
      </c>
      <c r="G115" s="6">
        <v>59131.763565094217</v>
      </c>
      <c r="H115" s="6"/>
      <c r="I115" s="6"/>
      <c r="J115" s="6"/>
      <c r="K115" s="6">
        <f t="shared" si="9"/>
        <v>52490</v>
      </c>
      <c r="L115" s="6">
        <v>0</v>
      </c>
      <c r="M115" s="6">
        <v>12000</v>
      </c>
      <c r="N115" s="6">
        <v>12000</v>
      </c>
      <c r="O115" s="6">
        <f t="shared" si="10"/>
        <v>4090</v>
      </c>
      <c r="P115" s="6">
        <f t="shared" si="11"/>
        <v>19400</v>
      </c>
      <c r="Q115" s="6">
        <v>5000</v>
      </c>
      <c r="R115" s="6"/>
      <c r="S115" s="6"/>
      <c r="T115" s="6"/>
      <c r="U115" s="6"/>
      <c r="V115" s="6"/>
      <c r="W115" s="6"/>
      <c r="X115" s="6"/>
    </row>
    <row r="116" spans="1:24">
      <c r="A116" s="7">
        <v>25143</v>
      </c>
      <c r="B116" s="6">
        <f t="shared" si="6"/>
        <v>7933890.9430765966</v>
      </c>
      <c r="C116" s="6">
        <f t="shared" si="7"/>
        <v>72531.442966199218</v>
      </c>
      <c r="E116" s="6">
        <f t="shared" si="8"/>
        <v>125021.44296619922</v>
      </c>
      <c r="F116" s="6">
        <v>65889.679401104993</v>
      </c>
      <c r="G116" s="6">
        <v>59131.763565094217</v>
      </c>
      <c r="H116" s="6"/>
      <c r="I116" s="6"/>
      <c r="J116" s="6"/>
      <c r="K116" s="6">
        <f t="shared" si="9"/>
        <v>52490</v>
      </c>
      <c r="L116" s="6">
        <v>0</v>
      </c>
      <c r="M116" s="6">
        <v>12000</v>
      </c>
      <c r="N116" s="6">
        <v>12000</v>
      </c>
      <c r="O116" s="6">
        <f t="shared" si="10"/>
        <v>4090</v>
      </c>
      <c r="P116" s="6">
        <f t="shared" si="11"/>
        <v>19400</v>
      </c>
      <c r="Q116" s="6">
        <v>5000</v>
      </c>
      <c r="R116" s="6"/>
      <c r="S116" s="6"/>
      <c r="T116" s="6"/>
      <c r="U116" s="6"/>
      <c r="V116" s="6"/>
      <c r="W116" s="6"/>
      <c r="X116" s="6"/>
    </row>
    <row r="117" spans="1:24">
      <c r="A117" s="7">
        <v>25173</v>
      </c>
      <c r="B117" s="6">
        <f t="shared" si="6"/>
        <v>8006422.3860427961</v>
      </c>
      <c r="C117" s="6">
        <f t="shared" si="7"/>
        <v>72531.442966199218</v>
      </c>
      <c r="E117" s="6">
        <f t="shared" si="8"/>
        <v>125021.44296619922</v>
      </c>
      <c r="F117" s="6">
        <v>65889.679401104993</v>
      </c>
      <c r="G117" s="6">
        <v>59131.763565094217</v>
      </c>
      <c r="H117" s="6"/>
      <c r="I117" s="6"/>
      <c r="J117" s="6"/>
      <c r="K117" s="6">
        <f t="shared" si="9"/>
        <v>52490</v>
      </c>
      <c r="L117" s="6">
        <v>0</v>
      </c>
      <c r="M117" s="6">
        <v>12000</v>
      </c>
      <c r="N117" s="6">
        <v>12000</v>
      </c>
      <c r="O117" s="6">
        <f t="shared" si="10"/>
        <v>4090</v>
      </c>
      <c r="P117" s="6">
        <f t="shared" si="11"/>
        <v>19400</v>
      </c>
      <c r="Q117" s="6">
        <v>5000</v>
      </c>
      <c r="R117" s="6"/>
      <c r="S117" s="6"/>
      <c r="T117" s="6"/>
      <c r="U117" s="6"/>
      <c r="V117" s="6"/>
      <c r="W117" s="6"/>
      <c r="X117" s="6"/>
    </row>
    <row r="118" spans="1:24">
      <c r="A118" s="7">
        <v>25204</v>
      </c>
      <c r="B118" s="6">
        <f t="shared" si="6"/>
        <v>8086455.1155869672</v>
      </c>
      <c r="C118" s="6">
        <f t="shared" si="7"/>
        <v>80032.729544171161</v>
      </c>
      <c r="E118" s="6">
        <f t="shared" si="8"/>
        <v>132522.72954417116</v>
      </c>
      <c r="F118" s="6">
        <v>69843.060165171293</v>
      </c>
      <c r="G118" s="6">
        <v>62679.669378999868</v>
      </c>
      <c r="H118" s="6"/>
      <c r="I118" s="6"/>
      <c r="J118" s="6"/>
      <c r="K118" s="6">
        <f t="shared" si="9"/>
        <v>52490</v>
      </c>
      <c r="L118" s="6">
        <v>0</v>
      </c>
      <c r="M118" s="6">
        <v>12000</v>
      </c>
      <c r="N118" s="6">
        <v>12000</v>
      </c>
      <c r="O118" s="6">
        <f t="shared" si="10"/>
        <v>4090</v>
      </c>
      <c r="P118" s="6">
        <f t="shared" si="11"/>
        <v>19400</v>
      </c>
      <c r="Q118" s="6">
        <v>5000</v>
      </c>
      <c r="R118" s="6"/>
      <c r="S118" s="6"/>
      <c r="T118" s="6"/>
      <c r="U118" s="6"/>
      <c r="V118" s="6"/>
      <c r="W118" s="6"/>
      <c r="X118" s="6"/>
    </row>
    <row r="119" spans="1:24">
      <c r="A119" s="7">
        <v>25235</v>
      </c>
      <c r="B119" s="6">
        <f t="shared" si="6"/>
        <v>8564056.0337636527</v>
      </c>
      <c r="C119" s="6">
        <f t="shared" si="7"/>
        <v>477600.91817668465</v>
      </c>
      <c r="E119" s="6">
        <f t="shared" si="8"/>
        <v>530090.91817668465</v>
      </c>
      <c r="F119" s="6">
        <v>279372.24066068517</v>
      </c>
      <c r="G119" s="6">
        <v>250718.67751599947</v>
      </c>
      <c r="H119" s="6"/>
      <c r="I119" s="6"/>
      <c r="J119" s="6"/>
      <c r="K119" s="6">
        <f t="shared" si="9"/>
        <v>52490</v>
      </c>
      <c r="L119" s="6">
        <v>0</v>
      </c>
      <c r="M119" s="6">
        <v>12000</v>
      </c>
      <c r="N119" s="6">
        <v>12000</v>
      </c>
      <c r="O119" s="6">
        <f t="shared" si="10"/>
        <v>4090</v>
      </c>
      <c r="P119" s="6">
        <f t="shared" si="11"/>
        <v>19400</v>
      </c>
      <c r="Q119" s="6">
        <v>5000</v>
      </c>
      <c r="R119" s="6"/>
      <c r="S119" s="6"/>
      <c r="T119" s="6"/>
      <c r="U119" s="6"/>
      <c r="V119" s="6"/>
      <c r="W119" s="6"/>
      <c r="X119" s="6"/>
    </row>
    <row r="120" spans="1:24">
      <c r="A120" s="7">
        <v>25263</v>
      </c>
      <c r="B120" s="6">
        <f t="shared" si="6"/>
        <v>8644088.7633078247</v>
      </c>
      <c r="C120" s="6">
        <f t="shared" si="7"/>
        <v>80032.729544171161</v>
      </c>
      <c r="E120" s="6">
        <f t="shared" si="8"/>
        <v>132522.72954417116</v>
      </c>
      <c r="F120" s="6">
        <v>69843.060165171293</v>
      </c>
      <c r="G120" s="6">
        <v>62679.669378999868</v>
      </c>
      <c r="H120" s="6"/>
      <c r="I120" s="6"/>
      <c r="J120" s="6"/>
      <c r="K120" s="6">
        <f t="shared" si="9"/>
        <v>52490</v>
      </c>
      <c r="L120" s="6">
        <v>0</v>
      </c>
      <c r="M120" s="6">
        <v>12000</v>
      </c>
      <c r="N120" s="6">
        <v>12000</v>
      </c>
      <c r="O120" s="6">
        <f t="shared" si="10"/>
        <v>4090</v>
      </c>
      <c r="P120" s="6">
        <f t="shared" si="11"/>
        <v>19400</v>
      </c>
      <c r="Q120" s="6">
        <v>5000</v>
      </c>
      <c r="R120" s="6"/>
      <c r="S120" s="6"/>
      <c r="T120" s="6"/>
      <c r="U120" s="6"/>
      <c r="V120" s="6"/>
      <c r="W120" s="6"/>
      <c r="X120" s="6"/>
    </row>
    <row r="121" spans="1:24">
      <c r="A121" s="7">
        <v>25294</v>
      </c>
      <c r="B121" s="6">
        <f t="shared" si="6"/>
        <v>8724121.4928519968</v>
      </c>
      <c r="C121" s="6">
        <f t="shared" si="7"/>
        <v>80032.729544171161</v>
      </c>
      <c r="E121" s="6">
        <f t="shared" si="8"/>
        <v>132522.72954417116</v>
      </c>
      <c r="F121" s="6">
        <v>69843.060165171293</v>
      </c>
      <c r="G121" s="6">
        <v>62679.669378999868</v>
      </c>
      <c r="H121" s="6"/>
      <c r="I121" s="6"/>
      <c r="J121" s="6"/>
      <c r="K121" s="6">
        <f t="shared" si="9"/>
        <v>52490</v>
      </c>
      <c r="L121" s="6">
        <v>0</v>
      </c>
      <c r="M121" s="6">
        <v>12000</v>
      </c>
      <c r="N121" s="6">
        <v>12000</v>
      </c>
      <c r="O121" s="6">
        <f t="shared" si="10"/>
        <v>4090</v>
      </c>
      <c r="P121" s="6">
        <f t="shared" si="11"/>
        <v>19400</v>
      </c>
      <c r="Q121" s="6">
        <v>5000</v>
      </c>
      <c r="R121" s="6"/>
      <c r="S121" s="6"/>
      <c r="T121" s="6"/>
      <c r="U121" s="6"/>
      <c r="V121" s="6"/>
      <c r="W121" s="6"/>
      <c r="X121" s="6"/>
    </row>
    <row r="122" spans="1:24">
      <c r="A122" s="7">
        <v>25324</v>
      </c>
      <c r="B122" s="6">
        <f t="shared" si="6"/>
        <v>8804154.2223961689</v>
      </c>
      <c r="C122" s="6">
        <f t="shared" si="7"/>
        <v>80032.729544171161</v>
      </c>
      <c r="E122" s="6">
        <f t="shared" si="8"/>
        <v>132522.72954417116</v>
      </c>
      <c r="F122" s="6">
        <v>69843.060165171293</v>
      </c>
      <c r="G122" s="6">
        <v>62679.669378999868</v>
      </c>
      <c r="H122" s="6"/>
      <c r="I122" s="6"/>
      <c r="J122" s="6"/>
      <c r="K122" s="6">
        <f t="shared" si="9"/>
        <v>52490</v>
      </c>
      <c r="L122" s="6">
        <v>0</v>
      </c>
      <c r="M122" s="6">
        <v>12000</v>
      </c>
      <c r="N122" s="6">
        <v>12000</v>
      </c>
      <c r="O122" s="6">
        <f t="shared" si="10"/>
        <v>4090</v>
      </c>
      <c r="P122" s="6">
        <f t="shared" si="11"/>
        <v>19400</v>
      </c>
      <c r="Q122" s="6">
        <v>5000</v>
      </c>
      <c r="R122" s="6"/>
      <c r="S122" s="6"/>
      <c r="T122" s="6"/>
      <c r="U122" s="6"/>
      <c r="V122" s="6"/>
      <c r="W122" s="6"/>
      <c r="X122" s="6"/>
    </row>
    <row r="123" spans="1:24">
      <c r="A123" s="7">
        <v>25355</v>
      </c>
      <c r="B123" s="6">
        <f t="shared" si="6"/>
        <v>8884186.9519403409</v>
      </c>
      <c r="C123" s="6">
        <f t="shared" si="7"/>
        <v>80032.729544171161</v>
      </c>
      <c r="E123" s="6">
        <f t="shared" si="8"/>
        <v>132522.72954417116</v>
      </c>
      <c r="F123" s="6">
        <v>69843.060165171293</v>
      </c>
      <c r="G123" s="6">
        <v>62679.669378999868</v>
      </c>
      <c r="H123" s="6"/>
      <c r="I123" s="6"/>
      <c r="J123" s="6"/>
      <c r="K123" s="6">
        <f t="shared" si="9"/>
        <v>52490</v>
      </c>
      <c r="L123" s="6">
        <v>0</v>
      </c>
      <c r="M123" s="6">
        <v>12000</v>
      </c>
      <c r="N123" s="6">
        <v>12000</v>
      </c>
      <c r="O123" s="6">
        <f t="shared" si="10"/>
        <v>4090</v>
      </c>
      <c r="P123" s="6">
        <f t="shared" si="11"/>
        <v>19400</v>
      </c>
      <c r="Q123" s="6">
        <v>5000</v>
      </c>
      <c r="R123" s="6"/>
      <c r="S123" s="6"/>
      <c r="T123" s="6"/>
      <c r="U123" s="6"/>
      <c r="V123" s="6"/>
      <c r="W123" s="6"/>
      <c r="X123" s="6"/>
    </row>
    <row r="124" spans="1:24">
      <c r="A124" s="7"/>
      <c r="F124" s="6"/>
      <c r="G124" s="6"/>
    </row>
    <row r="125" spans="1:24">
      <c r="A125" s="7"/>
      <c r="F125" s="6"/>
      <c r="G125" s="6"/>
    </row>
    <row r="126" spans="1:24">
      <c r="A126" s="7"/>
      <c r="F126" s="6"/>
      <c r="G126" s="6"/>
    </row>
    <row r="127" spans="1:24">
      <c r="A127" s="7"/>
      <c r="F127" s="6"/>
      <c r="G127" s="6"/>
    </row>
    <row r="128" spans="1:24">
      <c r="A128" s="7"/>
      <c r="F128" s="6"/>
      <c r="G128" s="6"/>
    </row>
    <row r="129" spans="1:7">
      <c r="A129" s="7"/>
      <c r="F129" s="6"/>
      <c r="G129" s="6"/>
    </row>
    <row r="130" spans="1:7">
      <c r="A130" s="7"/>
    </row>
    <row r="131" spans="1:7">
      <c r="A131" s="7"/>
    </row>
    <row r="132" spans="1:7">
      <c r="A132" s="7"/>
    </row>
    <row r="133" spans="1:7">
      <c r="A133" s="7"/>
    </row>
    <row r="134" spans="1:7">
      <c r="A134" s="7"/>
    </row>
    <row r="135" spans="1:7">
      <c r="A135" s="7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ลงทุน</vt:lpstr>
      <vt:lpstr>ไม่ลงทุน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</dc:creator>
  <cp:lastModifiedBy>Deaudy</cp:lastModifiedBy>
  <dcterms:created xsi:type="dcterms:W3CDTF">2016-05-27T05:10:45Z</dcterms:created>
  <dcterms:modified xsi:type="dcterms:W3CDTF">2016-06-01T16:03:17Z</dcterms:modified>
</cp:coreProperties>
</file>