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\Documents\GitHub\224_2324_FS\"/>
    </mc:Choice>
  </mc:AlternateContent>
  <xr:revisionPtr revIDLastSave="0" documentId="13_ncr:1_{44B78851-6E94-4DEE-B413-773139EAA24F}" xr6:coauthVersionLast="47" xr6:coauthVersionMax="47" xr10:uidLastSave="{00000000-0000-0000-0000-000000000000}"/>
  <bookViews>
    <workbookView xWindow="-120" yWindow="-120" windowWidth="20730" windowHeight="11160" activeTab="3" xr2:uid="{9F8DD128-9786-4E55-9C50-FEC6BDA13442}"/>
  </bookViews>
  <sheets>
    <sheet name="Result" sheetId="1" r:id="rId1"/>
    <sheet name="Currency" sheetId="8" r:id="rId2"/>
    <sheet name="Attendance" sheetId="2" r:id="rId3"/>
    <sheet name="Salary" sheetId="3" r:id="rId4"/>
    <sheet name="Stock Manage" sheetId="4" r:id="rId5"/>
    <sheet name="Bill1" sheetId="5" r:id="rId6"/>
    <sheet name="Bill2" sheetId="6" r:id="rId7"/>
    <sheet name="EMI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14" i="3"/>
  <c r="P15" i="3"/>
  <c r="P16" i="3"/>
  <c r="P17" i="3"/>
  <c r="P18" i="3"/>
  <c r="P19" i="3"/>
  <c r="L7" i="3"/>
  <c r="O7" i="3" s="1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L19" i="3"/>
  <c r="O19" i="3"/>
  <c r="H7" i="3"/>
  <c r="I7" i="3"/>
  <c r="J7" i="3"/>
  <c r="K7" i="3"/>
  <c r="P7" i="3" s="1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O6" i="3"/>
  <c r="P6" i="3" s="1"/>
  <c r="L6" i="3"/>
  <c r="K6" i="3"/>
  <c r="J6" i="3"/>
  <c r="I6" i="3"/>
  <c r="H6" i="3"/>
  <c r="P5" i="3"/>
  <c r="O5" i="3"/>
  <c r="L5" i="3"/>
  <c r="K5" i="3"/>
  <c r="J5" i="3"/>
  <c r="J21" i="3" s="1"/>
  <c r="I5" i="3"/>
  <c r="I21" i="3" s="1"/>
  <c r="H5" i="3"/>
  <c r="H21" i="3" s="1"/>
  <c r="N21" i="3"/>
  <c r="M21" i="3"/>
  <c r="G21" i="3"/>
  <c r="AJ9" i="2"/>
  <c r="AJ8" i="2"/>
  <c r="AJ7" i="2"/>
  <c r="AJ6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G21" i="2"/>
  <c r="F21" i="2"/>
  <c r="G20" i="2"/>
  <c r="F20" i="2"/>
  <c r="G19" i="2"/>
  <c r="F19" i="2"/>
  <c r="N7" i="8"/>
  <c r="O7" i="8" s="1"/>
  <c r="N8" i="8"/>
  <c r="O8" i="8"/>
  <c r="N9" i="8"/>
  <c r="O9" i="8" s="1"/>
  <c r="N10" i="8"/>
  <c r="O10" i="8"/>
  <c r="N11" i="8"/>
  <c r="O11" i="8" s="1"/>
  <c r="N12" i="8"/>
  <c r="O12" i="8" s="1"/>
  <c r="N13" i="8"/>
  <c r="O13" i="8" s="1"/>
  <c r="N14" i="8"/>
  <c r="O14" i="8"/>
  <c r="N15" i="8"/>
  <c r="O15" i="8" s="1"/>
  <c r="M17" i="8"/>
  <c r="L17" i="8"/>
  <c r="K17" i="8"/>
  <c r="J17" i="8"/>
  <c r="I17" i="8"/>
  <c r="H17" i="8"/>
  <c r="G17" i="8"/>
  <c r="F17" i="8"/>
  <c r="N6" i="8"/>
  <c r="O6" i="8" s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L8" i="1"/>
  <c r="M8" i="1" s="1"/>
  <c r="N8" i="1" s="1"/>
  <c r="L9" i="1"/>
  <c r="L10" i="1"/>
  <c r="L11" i="1"/>
  <c r="L12" i="1"/>
  <c r="L13" i="1"/>
  <c r="L14" i="1"/>
  <c r="L15" i="1"/>
  <c r="L16" i="1"/>
  <c r="L17" i="1"/>
  <c r="K8" i="1"/>
  <c r="K9" i="1"/>
  <c r="K10" i="1"/>
  <c r="K11" i="1"/>
  <c r="K12" i="1"/>
  <c r="K13" i="1"/>
  <c r="K14" i="1"/>
  <c r="K15" i="1"/>
  <c r="K16" i="1"/>
  <c r="K17" i="1"/>
  <c r="L7" i="1"/>
  <c r="M7" i="1" s="1"/>
  <c r="N7" i="1" s="1"/>
  <c r="K7" i="1"/>
  <c r="L21" i="3" l="1"/>
  <c r="P21" i="3"/>
  <c r="K21" i="3"/>
  <c r="O21" i="3"/>
</calcChain>
</file>

<file path=xl/sharedStrings.xml><?xml version="1.0" encoding="utf-8"?>
<sst xmlns="http://schemas.openxmlformats.org/spreadsheetml/2006/main" count="179" uniqueCount="57">
  <si>
    <t>Sr.</t>
  </si>
  <si>
    <t>Roll</t>
  </si>
  <si>
    <t>Name</t>
  </si>
  <si>
    <t>Subject 1</t>
  </si>
  <si>
    <t>Subject 5</t>
  </si>
  <si>
    <t>Subject 4</t>
  </si>
  <si>
    <t>Subject 3</t>
  </si>
  <si>
    <t>Subject 2</t>
  </si>
  <si>
    <t>Total</t>
  </si>
  <si>
    <t>Percentage</t>
  </si>
  <si>
    <t>Grade</t>
  </si>
  <si>
    <t>Result</t>
  </si>
  <si>
    <t>Result Sheet</t>
  </si>
  <si>
    <t>Het</t>
  </si>
  <si>
    <t>yash</t>
  </si>
  <si>
    <t>Date</t>
  </si>
  <si>
    <t>Amount</t>
  </si>
  <si>
    <t>Coins</t>
  </si>
  <si>
    <t>Remain</t>
  </si>
  <si>
    <t>Cash Sheet</t>
  </si>
  <si>
    <t>Qwerty</t>
  </si>
  <si>
    <t>Sr</t>
  </si>
  <si>
    <t>Course</t>
  </si>
  <si>
    <t>Attendance Sheet</t>
  </si>
  <si>
    <t>Absents</t>
  </si>
  <si>
    <t>Presents</t>
  </si>
  <si>
    <t>Het Manani</t>
  </si>
  <si>
    <t>Yash Singal</t>
  </si>
  <si>
    <t>Yash Chavda</t>
  </si>
  <si>
    <t>Bhavya Dava</t>
  </si>
  <si>
    <t>Full Stack</t>
  </si>
  <si>
    <t>A</t>
  </si>
  <si>
    <t>P</t>
  </si>
  <si>
    <t>Employee code</t>
  </si>
  <si>
    <t>Designation</t>
  </si>
  <si>
    <t>Department</t>
  </si>
  <si>
    <t>Basic Salary</t>
  </si>
  <si>
    <t>TA 10%</t>
  </si>
  <si>
    <t>DA 15%</t>
  </si>
  <si>
    <t>Bonus 30%</t>
  </si>
  <si>
    <t>Allownces</t>
  </si>
  <si>
    <t>PF 12%</t>
  </si>
  <si>
    <t>Pro. Tax</t>
  </si>
  <si>
    <t>Loan</t>
  </si>
  <si>
    <t>Net Salary</t>
  </si>
  <si>
    <t>Diduction</t>
  </si>
  <si>
    <t>Priyansh</t>
  </si>
  <si>
    <t>HR-01-21</t>
  </si>
  <si>
    <t>Manager</t>
  </si>
  <si>
    <t>HR</t>
  </si>
  <si>
    <t>HR-01-24</t>
  </si>
  <si>
    <t>Amit</t>
  </si>
  <si>
    <t>General Manager</t>
  </si>
  <si>
    <t>ACT-02-22</t>
  </si>
  <si>
    <t>Avinash</t>
  </si>
  <si>
    <t>CA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</si>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</sst>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Border="1"/>
    <xf numFmtId="43" fontId="0" fillId="0" borderId="9" xfId="1" applyFont="1" applyBorder="1"/>
    <xf numFmtId="43" fontId="0" fillId="0" borderId="7" xfId="1" applyFont="1" applyBorder="1"/>
    <xf numFmtId="43" fontId="0" fillId="0" borderId="10" xfId="1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12" xfId="0" applyFill="1" applyBorder="1"/>
    <xf numFmtId="0" fontId="0" fillId="2" borderId="1" xfId="0" applyFill="1" applyBorder="1"/>
    <xf numFmtId="0" fontId="0" fillId="2" borderId="21" xfId="0" applyFill="1" applyBorder="1"/>
    <xf numFmtId="0" fontId="0" fillId="0" borderId="4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43" fontId="0" fillId="0" borderId="25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29" xfId="1" applyFont="1" applyBorder="1"/>
    <xf numFmtId="43" fontId="0" fillId="0" borderId="6" xfId="1" applyFont="1" applyBorder="1"/>
    <xf numFmtId="43" fontId="0" fillId="0" borderId="20" xfId="1" applyFont="1" applyBorder="1"/>
    <xf numFmtId="43" fontId="0" fillId="0" borderId="21" xfId="1" applyFont="1" applyBorder="1"/>
    <xf numFmtId="43" fontId="0" fillId="0" borderId="15" xfId="0" applyNumberFormat="1" applyBorder="1"/>
    <xf numFmtId="0" fontId="0" fillId="0" borderId="2" xfId="0" applyBorder="1"/>
    <xf numFmtId="43" fontId="2" fillId="0" borderId="7" xfId="1" applyFont="1" applyBorder="1"/>
    <xf numFmtId="43" fontId="2" fillId="0" borderId="22" xfId="1" applyFont="1" applyBorder="1"/>
    <xf numFmtId="43" fontId="2" fillId="0" borderId="15" xfId="0" applyNumberFormat="1" applyFont="1" applyBorder="1"/>
    <xf numFmtId="43" fontId="2" fillId="0" borderId="26" xfId="1" applyFont="1" applyBorder="1"/>
    <xf numFmtId="43" fontId="2" fillId="0" borderId="31" xfId="1" applyFont="1" applyBorder="1"/>
    <xf numFmtId="43" fontId="2" fillId="0" borderId="14" xfId="0" applyNumberFormat="1" applyFont="1" applyBorder="1"/>
    <xf numFmtId="43" fontId="2" fillId="0" borderId="30" xfId="1" applyFont="1" applyBorder="1"/>
    <xf numFmtId="43" fontId="2" fillId="0" borderId="32" xfId="1" applyFont="1" applyBorder="1"/>
    <xf numFmtId="43" fontId="2" fillId="0" borderId="16" xfId="0" applyNumberFormat="1" applyFont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F4A4-9C47-4FDA-90BE-B8897D397DB2}">
  <dimension ref="C3:N20"/>
  <sheetViews>
    <sheetView zoomScale="130" zoomScaleNormal="130" workbookViewId="0">
      <selection activeCell="J9" sqref="J9"/>
    </sheetView>
  </sheetViews>
  <sheetFormatPr defaultRowHeight="15" x14ac:dyDescent="0.25"/>
  <cols>
    <col min="13" max="13" width="11" bestFit="1" customWidth="1"/>
  </cols>
  <sheetData>
    <row r="3" spans="3:14" ht="15.75" thickBot="1" x14ac:dyDescent="0.3"/>
    <row r="4" spans="3:14" ht="34.5" thickBot="1" x14ac:dyDescent="0.55000000000000004">
      <c r="C4" s="19" t="s">
        <v>12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</row>
    <row r="5" spans="3:14" ht="15.75" thickBot="1" x14ac:dyDescent="0.3">
      <c r="C5" s="13" t="s">
        <v>0</v>
      </c>
      <c r="D5" s="14" t="s">
        <v>1</v>
      </c>
      <c r="E5" s="14" t="s">
        <v>2</v>
      </c>
      <c r="F5" s="14" t="s">
        <v>3</v>
      </c>
      <c r="G5" s="14" t="s">
        <v>7</v>
      </c>
      <c r="H5" s="14" t="s">
        <v>6</v>
      </c>
      <c r="I5" s="14" t="s">
        <v>5</v>
      </c>
      <c r="J5" s="14" t="s">
        <v>4</v>
      </c>
      <c r="K5" s="14" t="s">
        <v>8</v>
      </c>
      <c r="L5" s="14" t="s">
        <v>11</v>
      </c>
      <c r="M5" s="14" t="s">
        <v>9</v>
      </c>
      <c r="N5" s="15" t="s">
        <v>10</v>
      </c>
    </row>
    <row r="6" spans="3:14" x14ac:dyDescent="0.25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3:14" x14ac:dyDescent="0.25">
      <c r="C7" s="5">
        <v>1</v>
      </c>
      <c r="D7" s="1">
        <v>111</v>
      </c>
      <c r="E7" s="1" t="s">
        <v>13</v>
      </c>
      <c r="F7" s="1">
        <v>67</v>
      </c>
      <c r="G7" s="1">
        <v>38</v>
      </c>
      <c r="H7" s="1">
        <v>45</v>
      </c>
      <c r="I7" s="1">
        <v>45</v>
      </c>
      <c r="J7" s="1">
        <v>45</v>
      </c>
      <c r="K7" s="1">
        <f>SUM(F7:J7)</f>
        <v>240</v>
      </c>
      <c r="L7" s="1" t="str">
        <f>IF(MIN(F7:J7)&lt;35, "Fail","Pass")</f>
        <v>Pass</v>
      </c>
      <c r="M7" s="1">
        <f>IF(L7="pass", AVERAGE(F7:J7),"NA")</f>
        <v>48</v>
      </c>
      <c r="N7" s="6" t="str">
        <f>IF(M7="NA","*****",IF(M7&gt;=80,"A+",IF(M7&gt;=70,"A",IF(M7&gt;=60,"B",IF(M7&gt;=50,"C","D")))))</f>
        <v>D</v>
      </c>
    </row>
    <row r="8" spans="3:14" x14ac:dyDescent="0.25">
      <c r="C8" s="5">
        <v>2</v>
      </c>
      <c r="D8" s="1">
        <v>112</v>
      </c>
      <c r="E8" s="1" t="s">
        <v>14</v>
      </c>
      <c r="F8" s="1">
        <v>78</v>
      </c>
      <c r="G8" s="1">
        <v>87</v>
      </c>
      <c r="H8" s="1">
        <v>99</v>
      </c>
      <c r="I8" s="1">
        <v>87</v>
      </c>
      <c r="J8" s="1">
        <v>87</v>
      </c>
      <c r="K8" s="1">
        <f t="shared" ref="K8:K17" si="0">SUM(F8:J8)</f>
        <v>438</v>
      </c>
      <c r="L8" s="1" t="str">
        <f t="shared" ref="L8:L17" si="1">IF(MIN(F8:J8)&lt;35, "Fail","Pass")</f>
        <v>Pass</v>
      </c>
      <c r="M8" s="1">
        <f t="shared" ref="M8:M17" si="2">IF(L8="pass", AVERAGE(F8:J8),"NA")</f>
        <v>87.6</v>
      </c>
      <c r="N8" s="6" t="str">
        <f t="shared" ref="N8:N17" si="3">IF(M8="NA","*****",IF(M8&gt;=80,"A+",IF(M8&gt;=70,"A",IF(M8&gt;=60,"B",IF(M8&gt;=50,"C","D")))))</f>
        <v>A+</v>
      </c>
    </row>
    <row r="9" spans="3:14" x14ac:dyDescent="0.25">
      <c r="C9" s="5"/>
      <c r="D9" s="1"/>
      <c r="E9" s="1"/>
      <c r="F9" s="1"/>
      <c r="G9" s="1"/>
      <c r="H9" s="1"/>
      <c r="I9" s="1"/>
      <c r="J9" s="1"/>
      <c r="K9" s="1">
        <f t="shared" si="0"/>
        <v>0</v>
      </c>
      <c r="L9" s="1" t="str">
        <f t="shared" si="1"/>
        <v>Fail</v>
      </c>
      <c r="M9" s="1" t="str">
        <f t="shared" si="2"/>
        <v>NA</v>
      </c>
      <c r="N9" s="6" t="str">
        <f t="shared" si="3"/>
        <v>*****</v>
      </c>
    </row>
    <row r="10" spans="3:14" x14ac:dyDescent="0.25">
      <c r="C10" s="5"/>
      <c r="D10" s="1"/>
      <c r="E10" s="1"/>
      <c r="F10" s="1"/>
      <c r="G10" s="1"/>
      <c r="H10" s="1"/>
      <c r="I10" s="1"/>
      <c r="J10" s="1"/>
      <c r="K10" s="1">
        <f t="shared" si="0"/>
        <v>0</v>
      </c>
      <c r="L10" s="1" t="str">
        <f t="shared" si="1"/>
        <v>Fail</v>
      </c>
      <c r="M10" s="1" t="str">
        <f t="shared" si="2"/>
        <v>NA</v>
      </c>
      <c r="N10" s="6" t="str">
        <f t="shared" si="3"/>
        <v>*****</v>
      </c>
    </row>
    <row r="11" spans="3:14" x14ac:dyDescent="0.25">
      <c r="C11" s="5"/>
      <c r="D11" s="1"/>
      <c r="E11" s="1"/>
      <c r="F11" s="1"/>
      <c r="G11" s="1"/>
      <c r="H11" s="1"/>
      <c r="I11" s="1"/>
      <c r="J11" s="1"/>
      <c r="K11" s="1">
        <f t="shared" si="0"/>
        <v>0</v>
      </c>
      <c r="L11" s="1" t="str">
        <f t="shared" si="1"/>
        <v>Fail</v>
      </c>
      <c r="M11" s="1" t="str">
        <f t="shared" si="2"/>
        <v>NA</v>
      </c>
      <c r="N11" s="6" t="str">
        <f t="shared" si="3"/>
        <v>*****</v>
      </c>
    </row>
    <row r="12" spans="3:14" x14ac:dyDescent="0.25">
      <c r="C12" s="5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 t="str">
        <f t="shared" si="1"/>
        <v>Fail</v>
      </c>
      <c r="M12" s="1" t="str">
        <f t="shared" si="2"/>
        <v>NA</v>
      </c>
      <c r="N12" s="6" t="str">
        <f t="shared" si="3"/>
        <v>*****</v>
      </c>
    </row>
    <row r="13" spans="3:14" x14ac:dyDescent="0.25">
      <c r="C13" s="5"/>
      <c r="D13" s="1"/>
      <c r="E13" s="1"/>
      <c r="F13" s="1"/>
      <c r="G13" s="1"/>
      <c r="H13" s="1"/>
      <c r="I13" s="1"/>
      <c r="J13" s="1"/>
      <c r="K13" s="1">
        <f t="shared" si="0"/>
        <v>0</v>
      </c>
      <c r="L13" s="1" t="str">
        <f t="shared" si="1"/>
        <v>Fail</v>
      </c>
      <c r="M13" s="1" t="str">
        <f t="shared" si="2"/>
        <v>NA</v>
      </c>
      <c r="N13" s="6" t="str">
        <f t="shared" si="3"/>
        <v>*****</v>
      </c>
    </row>
    <row r="14" spans="3:14" x14ac:dyDescent="0.25">
      <c r="C14" s="5"/>
      <c r="D14" s="1"/>
      <c r="E14" s="1"/>
      <c r="F14" s="1"/>
      <c r="G14" s="1"/>
      <c r="H14" s="1"/>
      <c r="I14" s="1"/>
      <c r="J14" s="1"/>
      <c r="K14" s="1">
        <f t="shared" si="0"/>
        <v>0</v>
      </c>
      <c r="L14" s="1" t="str">
        <f t="shared" si="1"/>
        <v>Fail</v>
      </c>
      <c r="M14" s="1" t="str">
        <f t="shared" si="2"/>
        <v>NA</v>
      </c>
      <c r="N14" s="6" t="str">
        <f t="shared" si="3"/>
        <v>*****</v>
      </c>
    </row>
    <row r="15" spans="3:14" x14ac:dyDescent="0.25">
      <c r="C15" s="5"/>
      <c r="D15" s="1"/>
      <c r="E15" s="1"/>
      <c r="F15" s="1"/>
      <c r="G15" s="1"/>
      <c r="H15" s="1"/>
      <c r="I15" s="1"/>
      <c r="J15" s="1"/>
      <c r="K15" s="1">
        <f t="shared" si="0"/>
        <v>0</v>
      </c>
      <c r="L15" s="1" t="str">
        <f t="shared" si="1"/>
        <v>Fail</v>
      </c>
      <c r="M15" s="1" t="str">
        <f t="shared" si="2"/>
        <v>NA</v>
      </c>
      <c r="N15" s="6" t="str">
        <f t="shared" si="3"/>
        <v>*****</v>
      </c>
    </row>
    <row r="16" spans="3:14" x14ac:dyDescent="0.25">
      <c r="C16" s="5"/>
      <c r="D16" s="1"/>
      <c r="E16" s="1"/>
      <c r="F16" s="1"/>
      <c r="G16" s="1"/>
      <c r="H16" s="1"/>
      <c r="I16" s="1"/>
      <c r="J16" s="1"/>
      <c r="K16" s="1">
        <f t="shared" si="0"/>
        <v>0</v>
      </c>
      <c r="L16" s="1" t="str">
        <f t="shared" si="1"/>
        <v>Fail</v>
      </c>
      <c r="M16" s="1" t="str">
        <f t="shared" si="2"/>
        <v>NA</v>
      </c>
      <c r="N16" s="6" t="str">
        <f t="shared" si="3"/>
        <v>*****</v>
      </c>
    </row>
    <row r="17" spans="3:14" x14ac:dyDescent="0.25">
      <c r="C17" s="5"/>
      <c r="D17" s="1"/>
      <c r="E17" s="1"/>
      <c r="F17" s="1"/>
      <c r="G17" s="1"/>
      <c r="H17" s="1"/>
      <c r="I17" s="1"/>
      <c r="J17" s="1"/>
      <c r="K17" s="1">
        <f t="shared" si="0"/>
        <v>0</v>
      </c>
      <c r="L17" s="1" t="str">
        <f t="shared" si="1"/>
        <v>Fail</v>
      </c>
      <c r="M17" s="1" t="str">
        <f t="shared" si="2"/>
        <v>NA</v>
      </c>
      <c r="N17" s="6" t="str">
        <f t="shared" si="3"/>
        <v>*****</v>
      </c>
    </row>
    <row r="18" spans="3:14" x14ac:dyDescent="0.25"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</row>
    <row r="19" spans="3:14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</row>
    <row r="20" spans="3:14" ht="15.75" thickBot="1" x14ac:dyDescent="0.3"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</sheetData>
  <mergeCells count="1">
    <mergeCell ref="C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CA1E-324B-4A45-BF2B-4491D2597024}">
  <dimension ref="B2:O18"/>
  <sheetViews>
    <sheetView zoomScale="115" zoomScaleNormal="115" workbookViewId="0">
      <selection activeCell="M7" sqref="M7"/>
    </sheetView>
  </sheetViews>
  <sheetFormatPr defaultRowHeight="15" x14ac:dyDescent="0.25"/>
  <cols>
    <col min="4" max="4" width="11.140625" bestFit="1" customWidth="1"/>
    <col min="5" max="5" width="10.7109375" bestFit="1" customWidth="1"/>
    <col min="14" max="14" width="11" bestFit="1" customWidth="1"/>
    <col min="15" max="15" width="13" customWidth="1"/>
  </cols>
  <sheetData>
    <row r="2" spans="2:15" ht="15.75" thickBot="1" x14ac:dyDescent="0.3"/>
    <row r="3" spans="2:15" ht="24" thickBot="1" x14ac:dyDescent="0.4">
      <c r="B3" s="22" t="s">
        <v>19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ht="15.75" thickBot="1" x14ac:dyDescent="0.3">
      <c r="B4" s="13" t="s">
        <v>0</v>
      </c>
      <c r="C4" s="14" t="s">
        <v>2</v>
      </c>
      <c r="D4" s="14" t="s">
        <v>15</v>
      </c>
      <c r="E4" s="14" t="s">
        <v>16</v>
      </c>
      <c r="F4" s="14">
        <v>500</v>
      </c>
      <c r="G4" s="14">
        <v>200</v>
      </c>
      <c r="H4" s="14">
        <v>100</v>
      </c>
      <c r="I4" s="14">
        <v>50</v>
      </c>
      <c r="J4" s="14">
        <v>20</v>
      </c>
      <c r="K4" s="14">
        <v>10</v>
      </c>
      <c r="L4" s="14">
        <v>5</v>
      </c>
      <c r="M4" s="14" t="s">
        <v>17</v>
      </c>
      <c r="N4" s="14" t="s">
        <v>8</v>
      </c>
      <c r="O4" s="15" t="s">
        <v>18</v>
      </c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5">
        <v>1</v>
      </c>
      <c r="C6" s="1" t="s">
        <v>13</v>
      </c>
      <c r="D6" s="25">
        <v>45384</v>
      </c>
      <c r="E6" s="26">
        <v>42000</v>
      </c>
      <c r="F6" s="1">
        <v>35</v>
      </c>
      <c r="G6" s="1">
        <v>100</v>
      </c>
      <c r="H6" s="1">
        <v>20</v>
      </c>
      <c r="I6" s="1">
        <v>40</v>
      </c>
      <c r="J6" s="1">
        <v>20</v>
      </c>
      <c r="K6" s="1">
        <v>10</v>
      </c>
      <c r="L6" s="1"/>
      <c r="M6" s="1"/>
      <c r="N6" s="26">
        <f>(F6*500)+(G6*200)+(H6*100)+(I6*50)+(J6*20)+(K6*10)+(L6*5)+M6</f>
        <v>42000</v>
      </c>
      <c r="O6" s="28">
        <f>N6-E6</f>
        <v>0</v>
      </c>
    </row>
    <row r="7" spans="2:15" x14ac:dyDescent="0.25">
      <c r="B7" s="5">
        <v>2</v>
      </c>
      <c r="C7" s="1" t="s">
        <v>20</v>
      </c>
      <c r="D7" s="25">
        <v>45384</v>
      </c>
      <c r="E7" s="26">
        <v>18990</v>
      </c>
      <c r="F7" s="1">
        <v>20</v>
      </c>
      <c r="G7" s="1">
        <v>40</v>
      </c>
      <c r="H7" s="1">
        <v>9</v>
      </c>
      <c r="I7" s="1">
        <v>1</v>
      </c>
      <c r="J7" s="1">
        <v>1</v>
      </c>
      <c r="K7" s="1">
        <v>1</v>
      </c>
      <c r="L7" s="1">
        <v>1</v>
      </c>
      <c r="M7" s="1">
        <v>5</v>
      </c>
      <c r="N7" s="26">
        <f t="shared" ref="N7:N15" si="0">(F7*500)+(G7*200)+(H7*100)+(I7*50)+(J7*20)+(K7*10)+(L7*5)+M7</f>
        <v>18990</v>
      </c>
      <c r="O7" s="28">
        <f t="shared" ref="O7:O15" si="1">N7-E7</f>
        <v>0</v>
      </c>
    </row>
    <row r="8" spans="2:15" x14ac:dyDescent="0.25">
      <c r="B8" s="5"/>
      <c r="C8" s="1"/>
      <c r="D8" s="1"/>
      <c r="E8" s="26"/>
      <c r="F8" s="1"/>
      <c r="G8" s="1"/>
      <c r="H8" s="1"/>
      <c r="I8" s="1"/>
      <c r="J8" s="1"/>
      <c r="K8" s="1"/>
      <c r="L8" s="1"/>
      <c r="M8" s="1"/>
      <c r="N8" s="26">
        <f t="shared" si="0"/>
        <v>0</v>
      </c>
      <c r="O8" s="28">
        <f t="shared" si="1"/>
        <v>0</v>
      </c>
    </row>
    <row r="9" spans="2:15" x14ac:dyDescent="0.25">
      <c r="B9" s="5"/>
      <c r="C9" s="1"/>
      <c r="D9" s="1"/>
      <c r="E9" s="26"/>
      <c r="F9" s="1"/>
      <c r="G9" s="1"/>
      <c r="H9" s="1"/>
      <c r="I9" s="1"/>
      <c r="J9" s="1"/>
      <c r="K9" s="1"/>
      <c r="L9" s="1"/>
      <c r="M9" s="1"/>
      <c r="N9" s="26">
        <f t="shared" si="0"/>
        <v>0</v>
      </c>
      <c r="O9" s="28">
        <f t="shared" si="1"/>
        <v>0</v>
      </c>
    </row>
    <row r="10" spans="2:15" x14ac:dyDescent="0.25">
      <c r="B10" s="5"/>
      <c r="C10" s="1"/>
      <c r="D10" s="1"/>
      <c r="E10" s="26"/>
      <c r="F10" s="1"/>
      <c r="G10" s="1"/>
      <c r="H10" s="1"/>
      <c r="I10" s="1"/>
      <c r="J10" s="1"/>
      <c r="K10" s="1"/>
      <c r="L10" s="1"/>
      <c r="M10" s="1"/>
      <c r="N10" s="26">
        <f t="shared" si="0"/>
        <v>0</v>
      </c>
      <c r="O10" s="28">
        <f t="shared" si="1"/>
        <v>0</v>
      </c>
    </row>
    <row r="11" spans="2:15" x14ac:dyDescent="0.25">
      <c r="B11" s="5"/>
      <c r="C11" s="1"/>
      <c r="D11" s="1"/>
      <c r="E11" s="26"/>
      <c r="F11" s="1"/>
      <c r="G11" s="1"/>
      <c r="H11" s="1"/>
      <c r="I11" s="1"/>
      <c r="J11" s="1"/>
      <c r="K11" s="1"/>
      <c r="L11" s="1"/>
      <c r="M11" s="1"/>
      <c r="N11" s="26">
        <f t="shared" si="0"/>
        <v>0</v>
      </c>
      <c r="O11" s="28">
        <f t="shared" si="1"/>
        <v>0</v>
      </c>
    </row>
    <row r="12" spans="2:15" x14ac:dyDescent="0.25">
      <c r="B12" s="5"/>
      <c r="C12" s="1"/>
      <c r="D12" s="1"/>
      <c r="E12" s="26"/>
      <c r="F12" s="1"/>
      <c r="G12" s="1"/>
      <c r="H12" s="1"/>
      <c r="I12" s="1"/>
      <c r="J12" s="1"/>
      <c r="K12" s="1"/>
      <c r="L12" s="1"/>
      <c r="M12" s="1"/>
      <c r="N12" s="26">
        <f t="shared" si="0"/>
        <v>0</v>
      </c>
      <c r="O12" s="28">
        <f t="shared" si="1"/>
        <v>0</v>
      </c>
    </row>
    <row r="13" spans="2:15" x14ac:dyDescent="0.25">
      <c r="B13" s="5"/>
      <c r="C13" s="1"/>
      <c r="D13" s="1"/>
      <c r="E13" s="26"/>
      <c r="F13" s="1"/>
      <c r="G13" s="1"/>
      <c r="H13" s="1"/>
      <c r="I13" s="1"/>
      <c r="J13" s="1"/>
      <c r="K13" s="1"/>
      <c r="L13" s="1"/>
      <c r="M13" s="1"/>
      <c r="N13" s="26">
        <f t="shared" si="0"/>
        <v>0</v>
      </c>
      <c r="O13" s="28">
        <f t="shared" si="1"/>
        <v>0</v>
      </c>
    </row>
    <row r="14" spans="2:15" x14ac:dyDescent="0.25">
      <c r="B14" s="5"/>
      <c r="C14" s="1"/>
      <c r="D14" s="1"/>
      <c r="E14" s="26"/>
      <c r="F14" s="1"/>
      <c r="G14" s="1"/>
      <c r="H14" s="1"/>
      <c r="I14" s="1"/>
      <c r="J14" s="1"/>
      <c r="K14" s="1"/>
      <c r="L14" s="1"/>
      <c r="M14" s="1"/>
      <c r="N14" s="26">
        <f t="shared" si="0"/>
        <v>0</v>
      </c>
      <c r="O14" s="28">
        <f t="shared" si="1"/>
        <v>0</v>
      </c>
    </row>
    <row r="15" spans="2:15" x14ac:dyDescent="0.25">
      <c r="B15" s="5"/>
      <c r="C15" s="1"/>
      <c r="D15" s="1"/>
      <c r="E15" s="26"/>
      <c r="F15" s="1"/>
      <c r="G15" s="1"/>
      <c r="H15" s="1"/>
      <c r="I15" s="1"/>
      <c r="J15" s="1"/>
      <c r="K15" s="1"/>
      <c r="L15" s="1"/>
      <c r="M15" s="1"/>
      <c r="N15" s="26">
        <f t="shared" si="0"/>
        <v>0</v>
      </c>
      <c r="O15" s="28">
        <f t="shared" si="1"/>
        <v>0</v>
      </c>
    </row>
    <row r="16" spans="2:15" x14ac:dyDescent="0.25">
      <c r="B16" s="5"/>
      <c r="C16" s="1"/>
      <c r="D16" s="1"/>
      <c r="E16" s="26"/>
      <c r="F16" s="1"/>
      <c r="G16" s="1"/>
      <c r="H16" s="1"/>
      <c r="I16" s="1"/>
      <c r="J16" s="1"/>
      <c r="K16" s="1"/>
      <c r="L16" s="1"/>
      <c r="M16" s="1"/>
      <c r="N16" s="26"/>
      <c r="O16" s="28"/>
    </row>
    <row r="17" spans="2:15" ht="15.75" thickBot="1" x14ac:dyDescent="0.3">
      <c r="B17" s="7"/>
      <c r="C17" s="8"/>
      <c r="D17" s="8"/>
      <c r="E17" s="27"/>
      <c r="F17" s="8">
        <f>SUM(F6:F16)</f>
        <v>55</v>
      </c>
      <c r="G17" s="8">
        <f>SUM(G6:G16)</f>
        <v>140</v>
      </c>
      <c r="H17" s="8">
        <f>SUM(H6:H16)</f>
        <v>29</v>
      </c>
      <c r="I17" s="8">
        <f>SUM(I6:I16)</f>
        <v>41</v>
      </c>
      <c r="J17" s="8">
        <f>SUM(J6:J16)</f>
        <v>21</v>
      </c>
      <c r="K17" s="8">
        <f>SUM(K6:K16)</f>
        <v>11</v>
      </c>
      <c r="L17" s="8">
        <f>SUM(L6:L16)</f>
        <v>1</v>
      </c>
      <c r="M17" s="8">
        <f>SUM(M6:M16)</f>
        <v>5</v>
      </c>
      <c r="N17" s="27"/>
      <c r="O17" s="29"/>
    </row>
    <row r="18" spans="2:15" ht="15.75" thickBot="1" x14ac:dyDescent="0.3">
      <c r="B18" s="16"/>
      <c r="C18" s="17"/>
      <c r="D18" s="17"/>
      <c r="E18" s="14" t="s">
        <v>16</v>
      </c>
      <c r="F18" s="14">
        <v>500</v>
      </c>
      <c r="G18" s="14">
        <v>200</v>
      </c>
      <c r="H18" s="14">
        <v>100</v>
      </c>
      <c r="I18" s="14">
        <v>50</v>
      </c>
      <c r="J18" s="14">
        <v>20</v>
      </c>
      <c r="K18" s="14">
        <v>10</v>
      </c>
      <c r="L18" s="14">
        <v>5</v>
      </c>
      <c r="M18" s="14" t="s">
        <v>17</v>
      </c>
      <c r="N18" s="14" t="s">
        <v>8</v>
      </c>
      <c r="O18" s="18"/>
    </row>
  </sheetData>
  <mergeCells count="1">
    <mergeCell ref="B3:O3"/>
  </mergeCells>
  <conditionalFormatting sqref="O6:O1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ECC5-551C-4CF1-ABA5-3869AE0498D7}">
  <dimension ref="B2:AJ21"/>
  <sheetViews>
    <sheetView topLeftCell="A3" workbookViewId="0">
      <selection activeCell="N9" sqref="N9"/>
    </sheetView>
  </sheetViews>
  <sheetFormatPr defaultRowHeight="15" x14ac:dyDescent="0.25"/>
  <cols>
    <col min="4" max="4" width="12" bestFit="1" customWidth="1"/>
    <col min="6" max="35" width="3.5703125" customWidth="1"/>
  </cols>
  <sheetData>
    <row r="2" spans="2:36" ht="15.75" thickBot="1" x14ac:dyDescent="0.3"/>
    <row r="3" spans="2:36" ht="32.25" thickBot="1" x14ac:dyDescent="0.55000000000000004">
      <c r="B3" s="30" t="s">
        <v>23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</row>
    <row r="4" spans="2:36" ht="15.75" thickBot="1" x14ac:dyDescent="0.3">
      <c r="B4" s="13" t="s">
        <v>21</v>
      </c>
      <c r="C4" s="14" t="s">
        <v>1</v>
      </c>
      <c r="D4" s="14" t="s">
        <v>2</v>
      </c>
      <c r="E4" s="14" t="s">
        <v>22</v>
      </c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14">
        <v>8</v>
      </c>
      <c r="N4" s="14">
        <v>9</v>
      </c>
      <c r="O4" s="14">
        <v>10</v>
      </c>
      <c r="P4" s="14">
        <v>11</v>
      </c>
      <c r="Q4" s="14">
        <v>12</v>
      </c>
      <c r="R4" s="14">
        <v>13</v>
      </c>
      <c r="S4" s="14">
        <v>14</v>
      </c>
      <c r="T4" s="14">
        <v>15</v>
      </c>
      <c r="U4" s="14">
        <v>16</v>
      </c>
      <c r="V4" s="14">
        <v>17</v>
      </c>
      <c r="W4" s="14">
        <v>18</v>
      </c>
      <c r="X4" s="14">
        <v>19</v>
      </c>
      <c r="Y4" s="14">
        <v>20</v>
      </c>
      <c r="Z4" s="14">
        <v>21</v>
      </c>
      <c r="AA4" s="14">
        <v>22</v>
      </c>
      <c r="AB4" s="14">
        <v>23</v>
      </c>
      <c r="AC4" s="14">
        <v>24</v>
      </c>
      <c r="AD4" s="14">
        <v>25</v>
      </c>
      <c r="AE4" s="14">
        <v>26</v>
      </c>
      <c r="AF4" s="14">
        <v>27</v>
      </c>
      <c r="AG4" s="14">
        <v>28</v>
      </c>
      <c r="AH4" s="14">
        <v>29</v>
      </c>
      <c r="AI4" s="14">
        <v>30</v>
      </c>
      <c r="AJ4" s="15" t="s">
        <v>8</v>
      </c>
    </row>
    <row r="5" spans="2:36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36"/>
      <c r="M5" s="11"/>
      <c r="N5" s="11"/>
      <c r="O5" s="11"/>
      <c r="P5" s="11"/>
      <c r="Q5" s="11"/>
      <c r="R5" s="11"/>
      <c r="S5" s="36"/>
      <c r="T5" s="11"/>
      <c r="U5" s="11"/>
      <c r="V5" s="11"/>
      <c r="W5" s="11"/>
      <c r="X5" s="11"/>
      <c r="Y5" s="11"/>
      <c r="Z5" s="36"/>
      <c r="AA5" s="11"/>
      <c r="AB5" s="11"/>
      <c r="AC5" s="11"/>
      <c r="AD5" s="11"/>
      <c r="AE5" s="11"/>
      <c r="AF5" s="11"/>
      <c r="AG5" s="36"/>
      <c r="AH5" s="11"/>
      <c r="AI5" s="11"/>
      <c r="AJ5" s="12"/>
    </row>
    <row r="6" spans="2:36" x14ac:dyDescent="0.25">
      <c r="B6" s="5">
        <v>1</v>
      </c>
      <c r="C6" s="1">
        <v>111</v>
      </c>
      <c r="D6" s="1" t="s">
        <v>26</v>
      </c>
      <c r="E6" s="1" t="s">
        <v>30</v>
      </c>
      <c r="F6" s="1" t="s">
        <v>31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37"/>
      <c r="M6" s="1" t="s">
        <v>31</v>
      </c>
      <c r="N6" s="1" t="s">
        <v>31</v>
      </c>
      <c r="O6" s="1" t="s">
        <v>31</v>
      </c>
      <c r="P6" s="1" t="s">
        <v>32</v>
      </c>
      <c r="Q6" s="1" t="s">
        <v>32</v>
      </c>
      <c r="R6" s="1" t="s">
        <v>32</v>
      </c>
      <c r="S6" s="37"/>
      <c r="T6" s="1" t="s">
        <v>32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37"/>
      <c r="AA6" s="1" t="s">
        <v>32</v>
      </c>
      <c r="AB6" s="1" t="s">
        <v>32</v>
      </c>
      <c r="AC6" s="1" t="s">
        <v>32</v>
      </c>
      <c r="AD6" s="1" t="s">
        <v>32</v>
      </c>
      <c r="AE6" s="1" t="s">
        <v>32</v>
      </c>
      <c r="AF6" s="1" t="s">
        <v>32</v>
      </c>
      <c r="AG6" s="37"/>
      <c r="AH6" s="1" t="s">
        <v>32</v>
      </c>
      <c r="AI6" s="1" t="s">
        <v>32</v>
      </c>
      <c r="AJ6" s="6">
        <f>COUNTIF(F6:AI6,"P")</f>
        <v>22</v>
      </c>
    </row>
    <row r="7" spans="2:36" x14ac:dyDescent="0.25">
      <c r="B7" s="5">
        <v>2</v>
      </c>
      <c r="C7" s="1">
        <v>112</v>
      </c>
      <c r="D7" s="1" t="s">
        <v>27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  <c r="L7" s="37"/>
      <c r="M7" s="1" t="s">
        <v>32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 s="37"/>
      <c r="T7" s="1" t="s">
        <v>32</v>
      </c>
      <c r="U7" s="1" t="s">
        <v>31</v>
      </c>
      <c r="V7" s="1" t="s">
        <v>32</v>
      </c>
      <c r="W7" s="1" t="s">
        <v>32</v>
      </c>
      <c r="X7" s="1" t="s">
        <v>32</v>
      </c>
      <c r="Y7" s="1" t="s">
        <v>32</v>
      </c>
      <c r="Z7" s="37"/>
      <c r="AA7" s="1" t="s">
        <v>32</v>
      </c>
      <c r="AB7" s="1" t="s">
        <v>31</v>
      </c>
      <c r="AC7" s="1" t="s">
        <v>32</v>
      </c>
      <c r="AD7" s="1" t="s">
        <v>32</v>
      </c>
      <c r="AE7" s="1" t="s">
        <v>32</v>
      </c>
      <c r="AF7" s="1" t="s">
        <v>32</v>
      </c>
      <c r="AG7" s="37"/>
      <c r="AH7" s="1" t="s">
        <v>32</v>
      </c>
      <c r="AI7" s="1" t="s">
        <v>32</v>
      </c>
      <c r="AJ7" s="6">
        <f>COUNTIF(F7:AI7,"P")</f>
        <v>23</v>
      </c>
    </row>
    <row r="8" spans="2:36" x14ac:dyDescent="0.25">
      <c r="B8" s="5">
        <v>3</v>
      </c>
      <c r="C8" s="1">
        <v>113</v>
      </c>
      <c r="D8" s="1" t="s">
        <v>28</v>
      </c>
      <c r="E8" s="1" t="s">
        <v>30</v>
      </c>
      <c r="F8" s="1" t="s">
        <v>31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37"/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37"/>
      <c r="T8" s="1" t="s">
        <v>32</v>
      </c>
      <c r="U8" s="1" t="s">
        <v>32</v>
      </c>
      <c r="V8" s="1" t="s">
        <v>32</v>
      </c>
      <c r="W8" s="1" t="s">
        <v>32</v>
      </c>
      <c r="X8" s="1" t="s">
        <v>31</v>
      </c>
      <c r="Y8" s="1" t="s">
        <v>32</v>
      </c>
      <c r="Z8" s="37"/>
      <c r="AA8" s="1" t="s">
        <v>32</v>
      </c>
      <c r="AB8" s="1" t="s">
        <v>32</v>
      </c>
      <c r="AC8" s="1" t="s">
        <v>32</v>
      </c>
      <c r="AD8" s="1" t="s">
        <v>32</v>
      </c>
      <c r="AE8" s="1" t="s">
        <v>31</v>
      </c>
      <c r="AF8" s="1" t="s">
        <v>32</v>
      </c>
      <c r="AG8" s="37"/>
      <c r="AH8" s="1" t="s">
        <v>32</v>
      </c>
      <c r="AI8" s="1" t="s">
        <v>32</v>
      </c>
      <c r="AJ8" s="6">
        <f>COUNTIF(F8:AI8,"P")</f>
        <v>23</v>
      </c>
    </row>
    <row r="9" spans="2:36" x14ac:dyDescent="0.25">
      <c r="B9" s="5">
        <v>4</v>
      </c>
      <c r="C9" s="1">
        <v>114</v>
      </c>
      <c r="D9" s="1" t="s">
        <v>29</v>
      </c>
      <c r="E9" s="1" t="s">
        <v>30</v>
      </c>
      <c r="F9" s="1" t="s">
        <v>31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37"/>
      <c r="M9" s="1" t="s">
        <v>32</v>
      </c>
      <c r="N9" s="1" t="s">
        <v>31</v>
      </c>
      <c r="O9" s="1" t="s">
        <v>32</v>
      </c>
      <c r="P9" s="1" t="s">
        <v>32</v>
      </c>
      <c r="Q9" s="1" t="s">
        <v>31</v>
      </c>
      <c r="R9" s="1" t="s">
        <v>32</v>
      </c>
      <c r="S9" s="37"/>
      <c r="T9" s="1" t="s">
        <v>32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37"/>
      <c r="AA9" s="1" t="s">
        <v>32</v>
      </c>
      <c r="AB9" s="1" t="s">
        <v>32</v>
      </c>
      <c r="AC9" s="1" t="s">
        <v>32</v>
      </c>
      <c r="AD9" s="1" t="s">
        <v>32</v>
      </c>
      <c r="AE9" s="1" t="s">
        <v>32</v>
      </c>
      <c r="AF9" s="1" t="s">
        <v>32</v>
      </c>
      <c r="AG9" s="37"/>
      <c r="AH9" s="1" t="s">
        <v>32</v>
      </c>
      <c r="AI9" s="1" t="s">
        <v>31</v>
      </c>
      <c r="AJ9" s="6">
        <f>COUNTIF(F9:AI9,"P")</f>
        <v>22</v>
      </c>
    </row>
    <row r="10" spans="2:36" x14ac:dyDescent="0.25">
      <c r="B10" s="5"/>
      <c r="C10" s="1"/>
      <c r="D10" s="1"/>
      <c r="E10" s="1"/>
      <c r="F10" s="1"/>
      <c r="G10" s="1"/>
      <c r="H10" s="1"/>
      <c r="I10" s="1"/>
      <c r="J10" s="1"/>
      <c r="K10" s="1"/>
      <c r="L10" s="37"/>
      <c r="M10" s="1"/>
      <c r="N10" s="1"/>
      <c r="O10" s="1"/>
      <c r="P10" s="1"/>
      <c r="Q10" s="1"/>
      <c r="R10" s="1"/>
      <c r="S10" s="37"/>
      <c r="T10" s="1"/>
      <c r="U10" s="1"/>
      <c r="V10" s="1"/>
      <c r="W10" s="1"/>
      <c r="X10" s="1"/>
      <c r="Y10" s="1"/>
      <c r="Z10" s="37"/>
      <c r="AA10" s="1"/>
      <c r="AB10" s="1"/>
      <c r="AC10" s="1"/>
      <c r="AD10" s="1"/>
      <c r="AE10" s="1"/>
      <c r="AF10" s="1"/>
      <c r="AG10" s="37"/>
      <c r="AH10" s="1"/>
      <c r="AI10" s="1"/>
      <c r="AJ10" s="6"/>
    </row>
    <row r="11" spans="2:36" x14ac:dyDescent="0.25">
      <c r="B11" s="5"/>
      <c r="C11" s="1"/>
      <c r="D11" s="1"/>
      <c r="E11" s="1"/>
      <c r="F11" s="1"/>
      <c r="G11" s="1"/>
      <c r="H11" s="1"/>
      <c r="I11" s="1"/>
      <c r="J11" s="1"/>
      <c r="K11" s="1"/>
      <c r="L11" s="37"/>
      <c r="M11" s="1"/>
      <c r="N11" s="1"/>
      <c r="O11" s="1"/>
      <c r="P11" s="1"/>
      <c r="Q11" s="1"/>
      <c r="R11" s="1"/>
      <c r="S11" s="37"/>
      <c r="T11" s="1"/>
      <c r="U11" s="1"/>
      <c r="V11" s="1"/>
      <c r="W11" s="1"/>
      <c r="X11" s="1"/>
      <c r="Y11" s="1"/>
      <c r="Z11" s="37"/>
      <c r="AA11" s="1"/>
      <c r="AB11" s="1"/>
      <c r="AC11" s="1"/>
      <c r="AD11" s="1"/>
      <c r="AE11" s="1"/>
      <c r="AF11" s="1"/>
      <c r="AG11" s="37"/>
      <c r="AH11" s="1"/>
      <c r="AI11" s="1"/>
      <c r="AJ11" s="6"/>
    </row>
    <row r="12" spans="2:36" x14ac:dyDescent="0.25">
      <c r="B12" s="5"/>
      <c r="C12" s="1"/>
      <c r="D12" s="1"/>
      <c r="E12" s="1"/>
      <c r="F12" s="1"/>
      <c r="G12" s="1"/>
      <c r="H12" s="1"/>
      <c r="I12" s="1"/>
      <c r="J12" s="1"/>
      <c r="K12" s="1"/>
      <c r="L12" s="37"/>
      <c r="M12" s="1"/>
      <c r="N12" s="1"/>
      <c r="O12" s="1"/>
      <c r="P12" s="1"/>
      <c r="Q12" s="1"/>
      <c r="R12" s="1"/>
      <c r="S12" s="37"/>
      <c r="T12" s="1"/>
      <c r="U12" s="1"/>
      <c r="V12" s="1"/>
      <c r="W12" s="1"/>
      <c r="X12" s="1"/>
      <c r="Y12" s="1"/>
      <c r="Z12" s="37"/>
      <c r="AA12" s="1"/>
      <c r="AB12" s="1"/>
      <c r="AC12" s="1"/>
      <c r="AD12" s="1"/>
      <c r="AE12" s="1"/>
      <c r="AF12" s="1"/>
      <c r="AG12" s="37"/>
      <c r="AH12" s="1"/>
      <c r="AI12" s="1"/>
      <c r="AJ12" s="6"/>
    </row>
    <row r="13" spans="2:36" x14ac:dyDescent="0.25">
      <c r="B13" s="5"/>
      <c r="C13" s="1"/>
      <c r="D13" s="1"/>
      <c r="E13" s="1"/>
      <c r="F13" s="1"/>
      <c r="G13" s="1"/>
      <c r="H13" s="1"/>
      <c r="I13" s="1"/>
      <c r="J13" s="1"/>
      <c r="K13" s="1"/>
      <c r="L13" s="37"/>
      <c r="M13" s="1"/>
      <c r="N13" s="1"/>
      <c r="O13" s="1"/>
      <c r="P13" s="1"/>
      <c r="Q13" s="1"/>
      <c r="R13" s="1"/>
      <c r="S13" s="37"/>
      <c r="T13" s="1"/>
      <c r="U13" s="1"/>
      <c r="V13" s="1"/>
      <c r="W13" s="1"/>
      <c r="X13" s="1"/>
      <c r="Y13" s="1"/>
      <c r="Z13" s="37"/>
      <c r="AA13" s="1"/>
      <c r="AB13" s="1"/>
      <c r="AC13" s="1"/>
      <c r="AD13" s="1"/>
      <c r="AE13" s="1"/>
      <c r="AF13" s="1"/>
      <c r="AG13" s="37"/>
      <c r="AH13" s="1"/>
      <c r="AI13" s="1"/>
      <c r="AJ13" s="6"/>
    </row>
    <row r="14" spans="2:36" x14ac:dyDescent="0.25">
      <c r="B14" s="5"/>
      <c r="C14" s="1"/>
      <c r="D14" s="1"/>
      <c r="E14" s="1"/>
      <c r="F14" s="1"/>
      <c r="G14" s="1"/>
      <c r="H14" s="1"/>
      <c r="I14" s="1"/>
      <c r="J14" s="1"/>
      <c r="K14" s="1"/>
      <c r="L14" s="37"/>
      <c r="M14" s="1"/>
      <c r="N14" s="1"/>
      <c r="O14" s="1"/>
      <c r="P14" s="1"/>
      <c r="Q14" s="1"/>
      <c r="R14" s="1"/>
      <c r="S14" s="37"/>
      <c r="T14" s="1"/>
      <c r="U14" s="1"/>
      <c r="V14" s="1"/>
      <c r="W14" s="1"/>
      <c r="X14" s="1"/>
      <c r="Y14" s="1"/>
      <c r="Z14" s="37"/>
      <c r="AA14" s="1"/>
      <c r="AB14" s="1"/>
      <c r="AC14" s="1"/>
      <c r="AD14" s="1"/>
      <c r="AE14" s="1"/>
      <c r="AF14" s="1"/>
      <c r="AG14" s="37"/>
      <c r="AH14" s="1"/>
      <c r="AI14" s="1"/>
      <c r="AJ14" s="6"/>
    </row>
    <row r="15" spans="2:36" x14ac:dyDescent="0.25">
      <c r="B15" s="5"/>
      <c r="C15" s="1"/>
      <c r="D15" s="1"/>
      <c r="E15" s="1"/>
      <c r="F15" s="1"/>
      <c r="G15" s="1"/>
      <c r="H15" s="1"/>
      <c r="I15" s="1"/>
      <c r="J15" s="1"/>
      <c r="K15" s="1"/>
      <c r="L15" s="37"/>
      <c r="M15" s="1"/>
      <c r="N15" s="1"/>
      <c r="O15" s="1"/>
      <c r="P15" s="1"/>
      <c r="Q15" s="1"/>
      <c r="R15" s="1"/>
      <c r="S15" s="37"/>
      <c r="T15" s="1"/>
      <c r="U15" s="1"/>
      <c r="V15" s="1"/>
      <c r="W15" s="1"/>
      <c r="X15" s="1"/>
      <c r="Y15" s="1"/>
      <c r="Z15" s="37"/>
      <c r="AA15" s="1"/>
      <c r="AB15" s="1"/>
      <c r="AC15" s="1"/>
      <c r="AD15" s="1"/>
      <c r="AE15" s="1"/>
      <c r="AF15" s="1"/>
      <c r="AG15" s="37"/>
      <c r="AH15" s="1"/>
      <c r="AI15" s="1"/>
      <c r="AJ15" s="6"/>
    </row>
    <row r="16" spans="2:36" x14ac:dyDescent="0.25">
      <c r="B16" s="5"/>
      <c r="C16" s="1"/>
      <c r="D16" s="1"/>
      <c r="E16" s="1"/>
      <c r="F16" s="1"/>
      <c r="G16" s="1"/>
      <c r="H16" s="1"/>
      <c r="I16" s="1"/>
      <c r="J16" s="1"/>
      <c r="K16" s="1"/>
      <c r="L16" s="37"/>
      <c r="M16" s="1"/>
      <c r="N16" s="1"/>
      <c r="O16" s="1"/>
      <c r="P16" s="1"/>
      <c r="Q16" s="1"/>
      <c r="R16" s="1"/>
      <c r="S16" s="37"/>
      <c r="T16" s="1"/>
      <c r="U16" s="1"/>
      <c r="V16" s="1"/>
      <c r="W16" s="1"/>
      <c r="X16" s="1"/>
      <c r="Y16" s="1"/>
      <c r="Z16" s="37"/>
      <c r="AA16" s="1"/>
      <c r="AB16" s="1"/>
      <c r="AC16" s="1"/>
      <c r="AD16" s="1"/>
      <c r="AE16" s="1"/>
      <c r="AF16" s="1"/>
      <c r="AG16" s="37"/>
      <c r="AH16" s="1"/>
      <c r="AI16" s="1"/>
      <c r="AJ16" s="6"/>
    </row>
    <row r="17" spans="2:36" x14ac:dyDescent="0.25">
      <c r="B17" s="5"/>
      <c r="C17" s="1"/>
      <c r="D17" s="1"/>
      <c r="E17" s="1"/>
      <c r="F17" s="1"/>
      <c r="G17" s="1"/>
      <c r="H17" s="1"/>
      <c r="I17" s="1"/>
      <c r="J17" s="1"/>
      <c r="K17" s="1"/>
      <c r="L17" s="37"/>
      <c r="M17" s="1"/>
      <c r="N17" s="1"/>
      <c r="O17" s="1"/>
      <c r="P17" s="1"/>
      <c r="Q17" s="1"/>
      <c r="R17" s="1"/>
      <c r="S17" s="37"/>
      <c r="T17" s="1"/>
      <c r="U17" s="1"/>
      <c r="V17" s="1"/>
      <c r="W17" s="1"/>
      <c r="X17" s="1"/>
      <c r="Y17" s="1"/>
      <c r="Z17" s="37"/>
      <c r="AA17" s="1"/>
      <c r="AB17" s="1"/>
      <c r="AC17" s="1"/>
      <c r="AD17" s="1"/>
      <c r="AE17" s="1"/>
      <c r="AF17" s="1"/>
      <c r="AG17" s="37"/>
      <c r="AH17" s="1"/>
      <c r="AI17" s="1"/>
      <c r="AJ17" s="6"/>
    </row>
    <row r="18" spans="2:36" ht="15.75" thickBot="1" x14ac:dyDescent="0.3"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8"/>
      <c r="M18" s="34"/>
      <c r="N18" s="34"/>
      <c r="O18" s="34"/>
      <c r="P18" s="34"/>
      <c r="Q18" s="34"/>
      <c r="R18" s="34"/>
      <c r="S18" s="38"/>
      <c r="T18" s="34"/>
      <c r="U18" s="34"/>
      <c r="V18" s="34"/>
      <c r="W18" s="34"/>
      <c r="X18" s="34"/>
      <c r="Y18" s="34"/>
      <c r="Z18" s="38"/>
      <c r="AA18" s="34"/>
      <c r="AB18" s="34"/>
      <c r="AC18" s="34"/>
      <c r="AD18" s="34"/>
      <c r="AE18" s="34"/>
      <c r="AF18" s="34"/>
      <c r="AG18" s="38"/>
      <c r="AH18" s="34"/>
      <c r="AI18" s="34"/>
      <c r="AJ18" s="35"/>
    </row>
    <row r="19" spans="2:36" x14ac:dyDescent="0.25">
      <c r="B19" s="2"/>
      <c r="C19" s="3"/>
      <c r="D19" s="3"/>
      <c r="E19" s="3" t="s">
        <v>8</v>
      </c>
      <c r="F19" s="3">
        <f>COUNTA(F6:F18)</f>
        <v>4</v>
      </c>
      <c r="G19" s="3">
        <f>COUNTA(G6:G18)</f>
        <v>4</v>
      </c>
      <c r="H19" s="3">
        <f t="shared" ref="H19:AI19" si="0">COUNTA(H6:H18)</f>
        <v>4</v>
      </c>
      <c r="I19" s="3">
        <f t="shared" si="0"/>
        <v>4</v>
      </c>
      <c r="J19" s="3">
        <f t="shared" si="0"/>
        <v>4</v>
      </c>
      <c r="K19" s="3">
        <f t="shared" si="0"/>
        <v>4</v>
      </c>
      <c r="L19" s="3">
        <f t="shared" si="0"/>
        <v>0</v>
      </c>
      <c r="M19" s="3">
        <f t="shared" si="0"/>
        <v>4</v>
      </c>
      <c r="N19" s="3">
        <f t="shared" si="0"/>
        <v>4</v>
      </c>
      <c r="O19" s="3">
        <f t="shared" si="0"/>
        <v>4</v>
      </c>
      <c r="P19" s="3">
        <f t="shared" si="0"/>
        <v>4</v>
      </c>
      <c r="Q19" s="3">
        <f t="shared" si="0"/>
        <v>4</v>
      </c>
      <c r="R19" s="3">
        <f t="shared" si="0"/>
        <v>4</v>
      </c>
      <c r="S19" s="3">
        <f t="shared" si="0"/>
        <v>0</v>
      </c>
      <c r="T19" s="3">
        <f t="shared" si="0"/>
        <v>4</v>
      </c>
      <c r="U19" s="3">
        <f t="shared" si="0"/>
        <v>4</v>
      </c>
      <c r="V19" s="3">
        <f t="shared" si="0"/>
        <v>4</v>
      </c>
      <c r="W19" s="3">
        <f t="shared" si="0"/>
        <v>4</v>
      </c>
      <c r="X19" s="3">
        <f t="shared" si="0"/>
        <v>4</v>
      </c>
      <c r="Y19" s="3">
        <f t="shared" si="0"/>
        <v>4</v>
      </c>
      <c r="Z19" s="3">
        <f t="shared" si="0"/>
        <v>0</v>
      </c>
      <c r="AA19" s="3">
        <f t="shared" si="0"/>
        <v>4</v>
      </c>
      <c r="AB19" s="3">
        <f t="shared" si="0"/>
        <v>4</v>
      </c>
      <c r="AC19" s="3">
        <f t="shared" si="0"/>
        <v>4</v>
      </c>
      <c r="AD19" s="3">
        <f t="shared" si="0"/>
        <v>4</v>
      </c>
      <c r="AE19" s="3">
        <f t="shared" si="0"/>
        <v>4</v>
      </c>
      <c r="AF19" s="3">
        <f t="shared" si="0"/>
        <v>4</v>
      </c>
      <c r="AG19" s="3">
        <f t="shared" si="0"/>
        <v>0</v>
      </c>
      <c r="AH19" s="3">
        <f t="shared" si="0"/>
        <v>4</v>
      </c>
      <c r="AI19" s="3">
        <f t="shared" si="0"/>
        <v>4</v>
      </c>
      <c r="AJ19" s="4"/>
    </row>
    <row r="20" spans="2:36" x14ac:dyDescent="0.25">
      <c r="B20" s="5"/>
      <c r="C20" s="1"/>
      <c r="D20" s="1"/>
      <c r="E20" s="1" t="s">
        <v>24</v>
      </c>
      <c r="F20" s="1">
        <f>COUNTIF(F6:F18,"A")</f>
        <v>4</v>
      </c>
      <c r="G20" s="1">
        <f>COUNTIF(G6:G18,"a")</f>
        <v>0</v>
      </c>
      <c r="H20" s="1">
        <f t="shared" ref="H20:AI20" si="1">COUNTIF(H6:H18,"A")</f>
        <v>0</v>
      </c>
      <c r="I20" s="1">
        <f t="shared" ref="I20:AI20" si="2">COUNTIF(I6:I18,"a")</f>
        <v>0</v>
      </c>
      <c r="J20" s="1">
        <f t="shared" ref="J20:AI20" si="3">COUNTIF(J6:J18,"A")</f>
        <v>0</v>
      </c>
      <c r="K20" s="1">
        <f t="shared" ref="K20:AI20" si="4">COUNTIF(K6:K18,"a")</f>
        <v>0</v>
      </c>
      <c r="L20" s="1">
        <f t="shared" ref="L20:AI20" si="5">COUNTIF(L6:L18,"A")</f>
        <v>0</v>
      </c>
      <c r="M20" s="1">
        <f t="shared" ref="M20:AI20" si="6">COUNTIF(M6:M18,"a")</f>
        <v>1</v>
      </c>
      <c r="N20" s="1">
        <f t="shared" ref="N20:AI20" si="7">COUNTIF(N6:N18,"A")</f>
        <v>2</v>
      </c>
      <c r="O20" s="1">
        <f t="shared" ref="O20:AI20" si="8">COUNTIF(O6:O18,"a")</f>
        <v>1</v>
      </c>
      <c r="P20" s="1">
        <f t="shared" ref="P20:AI20" si="9">COUNTIF(P6:P18,"A")</f>
        <v>0</v>
      </c>
      <c r="Q20" s="1">
        <f t="shared" ref="Q20:AI20" si="10">COUNTIF(Q6:Q18,"a")</f>
        <v>1</v>
      </c>
      <c r="R20" s="1">
        <f t="shared" ref="R20:AI20" si="11">COUNTIF(R6:R18,"A")</f>
        <v>0</v>
      </c>
      <c r="S20" s="1">
        <f t="shared" ref="S20:AI20" si="12">COUNTIF(S6:S18,"a")</f>
        <v>0</v>
      </c>
      <c r="T20" s="1">
        <f t="shared" ref="T20:AI20" si="13">COUNTIF(T6:T18,"A")</f>
        <v>0</v>
      </c>
      <c r="U20" s="1">
        <f t="shared" ref="U20:AI20" si="14">COUNTIF(U6:U18,"a")</f>
        <v>1</v>
      </c>
      <c r="V20" s="1">
        <f t="shared" ref="V20:AI20" si="15">COUNTIF(V6:V18,"A")</f>
        <v>0</v>
      </c>
      <c r="W20" s="1">
        <f t="shared" ref="W20:AI20" si="16">COUNTIF(W6:W18,"a")</f>
        <v>0</v>
      </c>
      <c r="X20" s="1">
        <f t="shared" ref="X20:AI20" si="17">COUNTIF(X6:X18,"A")</f>
        <v>1</v>
      </c>
      <c r="Y20" s="1">
        <f t="shared" ref="Y20:AI20" si="18">COUNTIF(Y6:Y18,"a")</f>
        <v>0</v>
      </c>
      <c r="Z20" s="1">
        <f t="shared" ref="Z20:AI20" si="19">COUNTIF(Z6:Z18,"A")</f>
        <v>0</v>
      </c>
      <c r="AA20" s="1">
        <f t="shared" ref="AA20:AI20" si="20">COUNTIF(AA6:AA18,"a")</f>
        <v>0</v>
      </c>
      <c r="AB20" s="1">
        <f t="shared" ref="AB20:AI20" si="21">COUNTIF(AB6:AB18,"A")</f>
        <v>1</v>
      </c>
      <c r="AC20" s="1">
        <f t="shared" ref="AC20:AI20" si="22">COUNTIF(AC6:AC18,"a")</f>
        <v>0</v>
      </c>
      <c r="AD20" s="1">
        <f t="shared" ref="AD20:AI20" si="23">COUNTIF(AD6:AD18,"A")</f>
        <v>0</v>
      </c>
      <c r="AE20" s="1">
        <f t="shared" ref="AE20:AI20" si="24">COUNTIF(AE6:AE18,"a")</f>
        <v>1</v>
      </c>
      <c r="AF20" s="1">
        <f t="shared" ref="AF20:AI20" si="25">COUNTIF(AF6:AF18,"A")</f>
        <v>0</v>
      </c>
      <c r="AG20" s="1">
        <f t="shared" ref="AG20:AI20" si="26">COUNTIF(AG6:AG18,"a")</f>
        <v>0</v>
      </c>
      <c r="AH20" s="1">
        <f t="shared" ref="AH20:AI20" si="27">COUNTIF(AH6:AH18,"A")</f>
        <v>0</v>
      </c>
      <c r="AI20" s="1">
        <f t="shared" ref="AI20" si="28">COUNTIF(AI6:AI18,"a")</f>
        <v>1</v>
      </c>
      <c r="AJ20" s="6"/>
    </row>
    <row r="21" spans="2:36" ht="15.75" thickBot="1" x14ac:dyDescent="0.3">
      <c r="B21" s="7"/>
      <c r="C21" s="8"/>
      <c r="D21" s="8"/>
      <c r="E21" s="8" t="s">
        <v>25</v>
      </c>
      <c r="F21" s="1">
        <f>COUNTIF(F6:F18,"p")</f>
        <v>0</v>
      </c>
      <c r="G21" s="1">
        <f>COUNTIF(G6:G18,"P")</f>
        <v>4</v>
      </c>
      <c r="H21" s="1">
        <f t="shared" ref="H21:AI21" si="29">COUNTIF(H6:H18,"p")</f>
        <v>4</v>
      </c>
      <c r="I21" s="1">
        <f t="shared" ref="I21:AI21" si="30">COUNTIF(I6:I18,"P")</f>
        <v>4</v>
      </c>
      <c r="J21" s="1">
        <f t="shared" ref="J21:AI21" si="31">COUNTIF(J6:J18,"p")</f>
        <v>4</v>
      </c>
      <c r="K21" s="1">
        <f t="shared" ref="K21:AI21" si="32">COUNTIF(K6:K18,"P")</f>
        <v>4</v>
      </c>
      <c r="L21" s="1">
        <f t="shared" ref="L21:AI21" si="33">COUNTIF(L6:L18,"p")</f>
        <v>0</v>
      </c>
      <c r="M21" s="1">
        <f t="shared" ref="M21:AI21" si="34">COUNTIF(M6:M18,"P")</f>
        <v>3</v>
      </c>
      <c r="N21" s="1">
        <f t="shared" ref="N21:AI21" si="35">COUNTIF(N6:N18,"p")</f>
        <v>2</v>
      </c>
      <c r="O21" s="1">
        <f t="shared" ref="O21:AI21" si="36">COUNTIF(O6:O18,"P")</f>
        <v>3</v>
      </c>
      <c r="P21" s="1">
        <f t="shared" ref="P21:AI21" si="37">COUNTIF(P6:P18,"p")</f>
        <v>4</v>
      </c>
      <c r="Q21" s="1">
        <f t="shared" ref="Q21:AI21" si="38">COUNTIF(Q6:Q18,"P")</f>
        <v>3</v>
      </c>
      <c r="R21" s="1">
        <f t="shared" ref="R21:AI21" si="39">COUNTIF(R6:R18,"p")</f>
        <v>4</v>
      </c>
      <c r="S21" s="1">
        <f t="shared" ref="S21:AI21" si="40">COUNTIF(S6:S18,"P")</f>
        <v>0</v>
      </c>
      <c r="T21" s="1">
        <f t="shared" ref="T21:AI21" si="41">COUNTIF(T6:T18,"p")</f>
        <v>4</v>
      </c>
      <c r="U21" s="1">
        <f t="shared" ref="U21:AI21" si="42">COUNTIF(U6:U18,"P")</f>
        <v>3</v>
      </c>
      <c r="V21" s="1">
        <f t="shared" ref="V21:AI21" si="43">COUNTIF(V6:V18,"p")</f>
        <v>4</v>
      </c>
      <c r="W21" s="1">
        <f t="shared" ref="W21:AI21" si="44">COUNTIF(W6:W18,"P")</f>
        <v>4</v>
      </c>
      <c r="X21" s="1">
        <f t="shared" ref="X21:AI21" si="45">COUNTIF(X6:X18,"p")</f>
        <v>3</v>
      </c>
      <c r="Y21" s="1">
        <f t="shared" ref="Y21:AI21" si="46">COUNTIF(Y6:Y18,"P")</f>
        <v>4</v>
      </c>
      <c r="Z21" s="1">
        <f t="shared" ref="Z21:AI21" si="47">COUNTIF(Z6:Z18,"p")</f>
        <v>0</v>
      </c>
      <c r="AA21" s="1">
        <f t="shared" ref="AA21:AI21" si="48">COUNTIF(AA6:AA18,"P")</f>
        <v>4</v>
      </c>
      <c r="AB21" s="1">
        <f t="shared" ref="AB21:AI21" si="49">COUNTIF(AB6:AB18,"p")</f>
        <v>3</v>
      </c>
      <c r="AC21" s="1">
        <f t="shared" ref="AC21:AI21" si="50">COUNTIF(AC6:AC18,"P")</f>
        <v>4</v>
      </c>
      <c r="AD21" s="1">
        <f t="shared" ref="AD21:AI21" si="51">COUNTIF(AD6:AD18,"p")</f>
        <v>4</v>
      </c>
      <c r="AE21" s="1">
        <f t="shared" ref="AE21:AI21" si="52">COUNTIF(AE6:AE18,"P")</f>
        <v>3</v>
      </c>
      <c r="AF21" s="1">
        <f t="shared" ref="AF21:AI21" si="53">COUNTIF(AF6:AF18,"p")</f>
        <v>4</v>
      </c>
      <c r="AG21" s="1">
        <f t="shared" ref="AG21:AI21" si="54">COUNTIF(AG6:AG18,"P")</f>
        <v>0</v>
      </c>
      <c r="AH21" s="1">
        <f t="shared" ref="AH21:AI21" si="55">COUNTIF(AH6:AH18,"p")</f>
        <v>4</v>
      </c>
      <c r="AI21" s="1">
        <f t="shared" ref="AI21" si="56">COUNTIF(AI6:AI18,"P")</f>
        <v>3</v>
      </c>
      <c r="AJ21" s="9"/>
    </row>
  </sheetData>
  <mergeCells count="1">
    <mergeCell ref="B3:AJ3"/>
  </mergeCells>
  <conditionalFormatting sqref="F5:AI18">
    <cfRule type="containsText" dxfId="1" priority="1" operator="containsText" text="p">
      <formula>NOT(ISERROR(SEARCH("p",F5)))</formula>
    </cfRule>
    <cfRule type="containsText" dxfId="0" priority="2" operator="containsText" text="a">
      <formula>NOT(ISERROR(SEARCH("a",F5)))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4836-022A-435C-BF27-E55099C13574}">
  <dimension ref="B1:P21"/>
  <sheetViews>
    <sheetView tabSelected="1" workbookViewId="0">
      <selection activeCell="G8" sqref="G8"/>
    </sheetView>
  </sheetViews>
  <sheetFormatPr defaultRowHeight="15" x14ac:dyDescent="0.25"/>
  <cols>
    <col min="3" max="3" width="14.7109375" bestFit="1" customWidth="1"/>
    <col min="5" max="5" width="16.28515625" bestFit="1" customWidth="1"/>
    <col min="6" max="6" width="11.7109375" bestFit="1" customWidth="1"/>
    <col min="7" max="7" width="11.5703125" bestFit="1" customWidth="1"/>
    <col min="8" max="9" width="10" bestFit="1" customWidth="1"/>
    <col min="10" max="10" width="10.42578125" bestFit="1" customWidth="1"/>
    <col min="11" max="12" width="10" bestFit="1" customWidth="1"/>
    <col min="14" max="15" width="10" bestFit="1" customWidth="1"/>
    <col min="16" max="16" width="11.5703125" bestFit="1" customWidth="1"/>
  </cols>
  <sheetData>
    <row r="1" spans="2:16" ht="15.75" thickBot="1" x14ac:dyDescent="0.3"/>
    <row r="2" spans="2:16" x14ac:dyDescent="0.25">
      <c r="B2" s="2"/>
      <c r="C2" s="3"/>
      <c r="D2" s="3"/>
      <c r="E2" s="3"/>
      <c r="F2" s="3"/>
      <c r="G2" s="40"/>
      <c r="H2" s="42" t="s">
        <v>40</v>
      </c>
      <c r="I2" s="39"/>
      <c r="J2" s="39"/>
      <c r="K2" s="43"/>
      <c r="L2" s="42" t="s">
        <v>45</v>
      </c>
      <c r="M2" s="39"/>
      <c r="N2" s="39"/>
      <c r="O2" s="43"/>
      <c r="P2" s="44"/>
    </row>
    <row r="3" spans="2:16" ht="15.75" thickBot="1" x14ac:dyDescent="0.3">
      <c r="B3" s="7" t="s">
        <v>0</v>
      </c>
      <c r="C3" s="8" t="s">
        <v>33</v>
      </c>
      <c r="D3" s="8" t="s">
        <v>2</v>
      </c>
      <c r="E3" s="8" t="s">
        <v>34</v>
      </c>
      <c r="F3" s="8" t="s">
        <v>35</v>
      </c>
      <c r="G3" s="41" t="s">
        <v>36</v>
      </c>
      <c r="H3" s="7" t="s">
        <v>37</v>
      </c>
      <c r="I3" s="8" t="s">
        <v>38</v>
      </c>
      <c r="J3" s="8" t="s">
        <v>39</v>
      </c>
      <c r="K3" s="9" t="s">
        <v>8</v>
      </c>
      <c r="L3" s="7" t="s">
        <v>41</v>
      </c>
      <c r="M3" s="8" t="s">
        <v>42</v>
      </c>
      <c r="N3" s="8" t="s">
        <v>43</v>
      </c>
      <c r="O3" s="9" t="s">
        <v>8</v>
      </c>
      <c r="P3" s="45" t="s">
        <v>44</v>
      </c>
    </row>
    <row r="4" spans="2:16" x14ac:dyDescent="0.25">
      <c r="B4" s="10"/>
      <c r="C4" s="11"/>
      <c r="D4" s="11"/>
      <c r="E4" s="11"/>
      <c r="F4" s="11"/>
      <c r="G4" s="46"/>
      <c r="H4" s="47"/>
      <c r="I4" s="48"/>
      <c r="J4" s="48"/>
      <c r="K4" s="49"/>
      <c r="L4" s="47"/>
      <c r="M4" s="48"/>
      <c r="N4" s="48"/>
      <c r="O4" s="49"/>
      <c r="P4" s="50"/>
    </row>
    <row r="5" spans="2:16" x14ac:dyDescent="0.25">
      <c r="B5" s="5">
        <v>1</v>
      </c>
      <c r="C5" s="1" t="s">
        <v>47</v>
      </c>
      <c r="D5" s="1" t="s">
        <v>46</v>
      </c>
      <c r="E5" s="1" t="s">
        <v>48</v>
      </c>
      <c r="F5" s="1" t="s">
        <v>49</v>
      </c>
      <c r="G5" s="59">
        <v>22500</v>
      </c>
      <c r="H5" s="51">
        <f>G5*10%</f>
        <v>2250</v>
      </c>
      <c r="I5" s="26">
        <f>G5*15%</f>
        <v>3375</v>
      </c>
      <c r="J5" s="26">
        <f>G5*30%</f>
        <v>6750</v>
      </c>
      <c r="K5" s="56">
        <f>SUM(H5:J5)</f>
        <v>12375</v>
      </c>
      <c r="L5" s="51">
        <f>G5*12%</f>
        <v>2700</v>
      </c>
      <c r="M5" s="26">
        <v>200</v>
      </c>
      <c r="N5" s="26">
        <v>0</v>
      </c>
      <c r="O5" s="56">
        <f>SUM(L5:N5)</f>
        <v>2900</v>
      </c>
      <c r="P5" s="62">
        <f>G5+K5-O5</f>
        <v>31975</v>
      </c>
    </row>
    <row r="6" spans="2:16" x14ac:dyDescent="0.25">
      <c r="B6" s="5">
        <v>2</v>
      </c>
      <c r="C6" s="1" t="s">
        <v>50</v>
      </c>
      <c r="D6" s="1" t="s">
        <v>51</v>
      </c>
      <c r="E6" s="1" t="s">
        <v>52</v>
      </c>
      <c r="F6" s="1" t="s">
        <v>49</v>
      </c>
      <c r="G6" s="59">
        <v>45000</v>
      </c>
      <c r="H6" s="51">
        <f>G6*10%</f>
        <v>4500</v>
      </c>
      <c r="I6" s="26">
        <f>G6*15%</f>
        <v>6750</v>
      </c>
      <c r="J6" s="26">
        <f>G6*30%</f>
        <v>13500</v>
      </c>
      <c r="K6" s="56">
        <f>SUM(H6:J6)</f>
        <v>24750</v>
      </c>
      <c r="L6" s="51">
        <f>G6*12%</f>
        <v>5400</v>
      </c>
      <c r="M6" s="26">
        <v>200</v>
      </c>
      <c r="N6" s="26"/>
      <c r="O6" s="56">
        <f>SUM(L6:N6)</f>
        <v>5600</v>
      </c>
      <c r="P6" s="62">
        <f>G6+K6-O6</f>
        <v>64150</v>
      </c>
    </row>
    <row r="7" spans="2:16" x14ac:dyDescent="0.25">
      <c r="B7" s="5">
        <v>3</v>
      </c>
      <c r="C7" s="1" t="s">
        <v>53</v>
      </c>
      <c r="D7" s="1" t="s">
        <v>54</v>
      </c>
      <c r="E7" s="1" t="s">
        <v>55</v>
      </c>
      <c r="F7" s="1" t="s">
        <v>56</v>
      </c>
      <c r="G7" s="59">
        <v>56700</v>
      </c>
      <c r="H7" s="51">
        <f t="shared" ref="H7:H19" si="0">G7*10%</f>
        <v>5670</v>
      </c>
      <c r="I7" s="26">
        <f t="shared" ref="I7:I19" si="1">G7*15%</f>
        <v>8505</v>
      </c>
      <c r="J7" s="26">
        <f t="shared" ref="J7:J19" si="2">G7*30%</f>
        <v>17010</v>
      </c>
      <c r="K7" s="56">
        <f t="shared" ref="K7:K19" si="3">SUM(H7:J7)</f>
        <v>31185</v>
      </c>
      <c r="L7" s="51">
        <f t="shared" ref="L7:L19" si="4">G7*12%</f>
        <v>6804</v>
      </c>
      <c r="M7" s="26">
        <v>0</v>
      </c>
      <c r="N7" s="26">
        <v>0</v>
      </c>
      <c r="O7" s="56">
        <f t="shared" ref="O7:O19" si="5">SUM(L7:N7)</f>
        <v>6804</v>
      </c>
      <c r="P7" s="62">
        <f t="shared" ref="P7:P19" si="6">G7+K7-O7</f>
        <v>81081</v>
      </c>
    </row>
    <row r="8" spans="2:16" x14ac:dyDescent="0.25">
      <c r="B8" s="5"/>
      <c r="C8" s="1"/>
      <c r="D8" s="1"/>
      <c r="E8" s="1"/>
      <c r="F8" s="1"/>
      <c r="G8" s="59"/>
      <c r="H8" s="51">
        <f t="shared" si="0"/>
        <v>0</v>
      </c>
      <c r="I8" s="26">
        <f t="shared" si="1"/>
        <v>0</v>
      </c>
      <c r="J8" s="26">
        <f t="shared" si="2"/>
        <v>0</v>
      </c>
      <c r="K8" s="56">
        <f t="shared" si="3"/>
        <v>0</v>
      </c>
      <c r="L8" s="51">
        <f t="shared" si="4"/>
        <v>0</v>
      </c>
      <c r="M8" s="26">
        <v>0</v>
      </c>
      <c r="N8" s="26">
        <v>0</v>
      </c>
      <c r="O8" s="56">
        <f t="shared" si="5"/>
        <v>0</v>
      </c>
      <c r="P8" s="62">
        <f t="shared" si="6"/>
        <v>0</v>
      </c>
    </row>
    <row r="9" spans="2:16" x14ac:dyDescent="0.25">
      <c r="B9" s="5"/>
      <c r="C9" s="1"/>
      <c r="D9" s="1"/>
      <c r="E9" s="1"/>
      <c r="F9" s="1"/>
      <c r="G9" s="59"/>
      <c r="H9" s="51">
        <f t="shared" si="0"/>
        <v>0</v>
      </c>
      <c r="I9" s="26">
        <f t="shared" si="1"/>
        <v>0</v>
      </c>
      <c r="J9" s="26">
        <f t="shared" si="2"/>
        <v>0</v>
      </c>
      <c r="K9" s="56">
        <f t="shared" si="3"/>
        <v>0</v>
      </c>
      <c r="L9" s="51">
        <f t="shared" si="4"/>
        <v>0</v>
      </c>
      <c r="M9" s="26">
        <v>0</v>
      </c>
      <c r="N9" s="26">
        <v>0</v>
      </c>
      <c r="O9" s="56">
        <f t="shared" si="5"/>
        <v>0</v>
      </c>
      <c r="P9" s="62">
        <f t="shared" si="6"/>
        <v>0</v>
      </c>
    </row>
    <row r="10" spans="2:16" x14ac:dyDescent="0.25">
      <c r="B10" s="5"/>
      <c r="C10" s="1"/>
      <c r="D10" s="1"/>
      <c r="E10" s="1"/>
      <c r="F10" s="1"/>
      <c r="G10" s="59"/>
      <c r="H10" s="51">
        <f t="shared" si="0"/>
        <v>0</v>
      </c>
      <c r="I10" s="26">
        <f t="shared" si="1"/>
        <v>0</v>
      </c>
      <c r="J10" s="26">
        <f t="shared" si="2"/>
        <v>0</v>
      </c>
      <c r="K10" s="56">
        <f t="shared" si="3"/>
        <v>0</v>
      </c>
      <c r="L10" s="51">
        <f t="shared" si="4"/>
        <v>0</v>
      </c>
      <c r="M10" s="26">
        <v>0</v>
      </c>
      <c r="N10" s="26">
        <v>0</v>
      </c>
      <c r="O10" s="56">
        <f t="shared" si="5"/>
        <v>0</v>
      </c>
      <c r="P10" s="62">
        <f t="shared" si="6"/>
        <v>0</v>
      </c>
    </row>
    <row r="11" spans="2:16" x14ac:dyDescent="0.25">
      <c r="B11" s="5"/>
      <c r="C11" s="1"/>
      <c r="D11" s="1"/>
      <c r="E11" s="1"/>
      <c r="F11" s="1"/>
      <c r="G11" s="59"/>
      <c r="H11" s="51">
        <f t="shared" si="0"/>
        <v>0</v>
      </c>
      <c r="I11" s="26">
        <f t="shared" si="1"/>
        <v>0</v>
      </c>
      <c r="J11" s="26">
        <f t="shared" si="2"/>
        <v>0</v>
      </c>
      <c r="K11" s="56">
        <f t="shared" si="3"/>
        <v>0</v>
      </c>
      <c r="L11" s="51">
        <f t="shared" si="4"/>
        <v>0</v>
      </c>
      <c r="M11" s="26">
        <v>0</v>
      </c>
      <c r="N11" s="26">
        <v>0</v>
      </c>
      <c r="O11" s="56">
        <f t="shared" si="5"/>
        <v>0</v>
      </c>
      <c r="P11" s="62">
        <f t="shared" si="6"/>
        <v>0</v>
      </c>
    </row>
    <row r="12" spans="2:16" x14ac:dyDescent="0.25">
      <c r="B12" s="5"/>
      <c r="C12" s="1"/>
      <c r="D12" s="1"/>
      <c r="E12" s="1"/>
      <c r="F12" s="1"/>
      <c r="G12" s="59"/>
      <c r="H12" s="51">
        <f t="shared" si="0"/>
        <v>0</v>
      </c>
      <c r="I12" s="26">
        <f t="shared" si="1"/>
        <v>0</v>
      </c>
      <c r="J12" s="26">
        <f t="shared" si="2"/>
        <v>0</v>
      </c>
      <c r="K12" s="56">
        <f t="shared" si="3"/>
        <v>0</v>
      </c>
      <c r="L12" s="51">
        <f t="shared" si="4"/>
        <v>0</v>
      </c>
      <c r="M12" s="26">
        <v>0</v>
      </c>
      <c r="N12" s="26">
        <v>0</v>
      </c>
      <c r="O12" s="56">
        <f t="shared" si="5"/>
        <v>0</v>
      </c>
      <c r="P12" s="62">
        <f t="shared" si="6"/>
        <v>0</v>
      </c>
    </row>
    <row r="13" spans="2:16" x14ac:dyDescent="0.25">
      <c r="B13" s="5"/>
      <c r="C13" s="1"/>
      <c r="D13" s="1"/>
      <c r="E13" s="1"/>
      <c r="F13" s="1"/>
      <c r="G13" s="59"/>
      <c r="H13" s="51">
        <f t="shared" si="0"/>
        <v>0</v>
      </c>
      <c r="I13" s="26">
        <f t="shared" si="1"/>
        <v>0</v>
      </c>
      <c r="J13" s="26">
        <f t="shared" si="2"/>
        <v>0</v>
      </c>
      <c r="K13" s="56">
        <f t="shared" si="3"/>
        <v>0</v>
      </c>
      <c r="L13" s="51">
        <f t="shared" si="4"/>
        <v>0</v>
      </c>
      <c r="M13" s="26">
        <v>0</v>
      </c>
      <c r="N13" s="26">
        <v>0</v>
      </c>
      <c r="O13" s="56">
        <f t="shared" si="5"/>
        <v>0</v>
      </c>
      <c r="P13" s="62">
        <f t="shared" si="6"/>
        <v>0</v>
      </c>
    </row>
    <row r="14" spans="2:16" x14ac:dyDescent="0.25">
      <c r="B14" s="5"/>
      <c r="C14" s="1"/>
      <c r="D14" s="1"/>
      <c r="E14" s="1"/>
      <c r="F14" s="1"/>
      <c r="G14" s="59"/>
      <c r="H14" s="51">
        <f t="shared" si="0"/>
        <v>0</v>
      </c>
      <c r="I14" s="26">
        <f t="shared" si="1"/>
        <v>0</v>
      </c>
      <c r="J14" s="26">
        <f t="shared" si="2"/>
        <v>0</v>
      </c>
      <c r="K14" s="56">
        <f t="shared" si="3"/>
        <v>0</v>
      </c>
      <c r="L14" s="51">
        <f t="shared" si="4"/>
        <v>0</v>
      </c>
      <c r="M14" s="26">
        <v>0</v>
      </c>
      <c r="N14" s="26">
        <v>0</v>
      </c>
      <c r="O14" s="56">
        <f t="shared" si="5"/>
        <v>0</v>
      </c>
      <c r="P14" s="62">
        <f t="shared" si="6"/>
        <v>0</v>
      </c>
    </row>
    <row r="15" spans="2:16" x14ac:dyDescent="0.25">
      <c r="B15" s="5"/>
      <c r="C15" s="1"/>
      <c r="D15" s="1"/>
      <c r="E15" s="1"/>
      <c r="F15" s="1"/>
      <c r="G15" s="59"/>
      <c r="H15" s="51">
        <f t="shared" si="0"/>
        <v>0</v>
      </c>
      <c r="I15" s="26">
        <f t="shared" si="1"/>
        <v>0</v>
      </c>
      <c r="J15" s="26">
        <f t="shared" si="2"/>
        <v>0</v>
      </c>
      <c r="K15" s="56">
        <f t="shared" si="3"/>
        <v>0</v>
      </c>
      <c r="L15" s="51">
        <f t="shared" si="4"/>
        <v>0</v>
      </c>
      <c r="M15" s="26">
        <v>0</v>
      </c>
      <c r="N15" s="26">
        <v>0</v>
      </c>
      <c r="O15" s="56">
        <f t="shared" si="5"/>
        <v>0</v>
      </c>
      <c r="P15" s="62">
        <f t="shared" si="6"/>
        <v>0</v>
      </c>
    </row>
    <row r="16" spans="2:16" x14ac:dyDescent="0.25">
      <c r="B16" s="5"/>
      <c r="C16" s="1"/>
      <c r="D16" s="1"/>
      <c r="E16" s="1"/>
      <c r="F16" s="1"/>
      <c r="G16" s="59"/>
      <c r="H16" s="51">
        <f t="shared" si="0"/>
        <v>0</v>
      </c>
      <c r="I16" s="26">
        <f t="shared" si="1"/>
        <v>0</v>
      </c>
      <c r="J16" s="26">
        <f t="shared" si="2"/>
        <v>0</v>
      </c>
      <c r="K16" s="56">
        <f t="shared" si="3"/>
        <v>0</v>
      </c>
      <c r="L16" s="51">
        <f t="shared" si="4"/>
        <v>0</v>
      </c>
      <c r="M16" s="26">
        <v>0</v>
      </c>
      <c r="N16" s="26">
        <v>0</v>
      </c>
      <c r="O16" s="56">
        <f t="shared" si="5"/>
        <v>0</v>
      </c>
      <c r="P16" s="62">
        <f t="shared" si="6"/>
        <v>0</v>
      </c>
    </row>
    <row r="17" spans="2:16" x14ac:dyDescent="0.25">
      <c r="B17" s="5"/>
      <c r="C17" s="1"/>
      <c r="D17" s="1"/>
      <c r="E17" s="1"/>
      <c r="F17" s="1"/>
      <c r="G17" s="59"/>
      <c r="H17" s="51">
        <f t="shared" si="0"/>
        <v>0</v>
      </c>
      <c r="I17" s="26">
        <f t="shared" si="1"/>
        <v>0</v>
      </c>
      <c r="J17" s="26">
        <f t="shared" si="2"/>
        <v>0</v>
      </c>
      <c r="K17" s="56">
        <f t="shared" si="3"/>
        <v>0</v>
      </c>
      <c r="L17" s="51">
        <f t="shared" si="4"/>
        <v>0</v>
      </c>
      <c r="M17" s="26">
        <v>0</v>
      </c>
      <c r="N17" s="26">
        <v>0</v>
      </c>
      <c r="O17" s="56">
        <f t="shared" si="5"/>
        <v>0</v>
      </c>
      <c r="P17" s="62">
        <f t="shared" si="6"/>
        <v>0</v>
      </c>
    </row>
    <row r="18" spans="2:16" x14ac:dyDescent="0.25">
      <c r="B18" s="5"/>
      <c r="C18" s="1"/>
      <c r="D18" s="1"/>
      <c r="E18" s="1"/>
      <c r="F18" s="1"/>
      <c r="G18" s="59"/>
      <c r="H18" s="51">
        <f t="shared" si="0"/>
        <v>0</v>
      </c>
      <c r="I18" s="26">
        <f t="shared" si="1"/>
        <v>0</v>
      </c>
      <c r="J18" s="26">
        <f t="shared" si="2"/>
        <v>0</v>
      </c>
      <c r="K18" s="56">
        <f t="shared" si="3"/>
        <v>0</v>
      </c>
      <c r="L18" s="51">
        <f t="shared" si="4"/>
        <v>0</v>
      </c>
      <c r="M18" s="26">
        <v>0</v>
      </c>
      <c r="N18" s="26">
        <v>0</v>
      </c>
      <c r="O18" s="56">
        <f t="shared" si="5"/>
        <v>0</v>
      </c>
      <c r="P18" s="62">
        <f t="shared" si="6"/>
        <v>0</v>
      </c>
    </row>
    <row r="19" spans="2:16" x14ac:dyDescent="0.25">
      <c r="B19" s="5"/>
      <c r="C19" s="1"/>
      <c r="D19" s="1"/>
      <c r="E19" s="1"/>
      <c r="F19" s="1"/>
      <c r="G19" s="59"/>
      <c r="H19" s="51">
        <f t="shared" si="0"/>
        <v>0</v>
      </c>
      <c r="I19" s="26">
        <f t="shared" si="1"/>
        <v>0</v>
      </c>
      <c r="J19" s="26">
        <f t="shared" si="2"/>
        <v>0</v>
      </c>
      <c r="K19" s="56">
        <f t="shared" si="3"/>
        <v>0</v>
      </c>
      <c r="L19" s="51">
        <f t="shared" si="4"/>
        <v>0</v>
      </c>
      <c r="M19" s="26">
        <v>0</v>
      </c>
      <c r="N19" s="26">
        <v>0</v>
      </c>
      <c r="O19" s="56">
        <f t="shared" si="5"/>
        <v>0</v>
      </c>
      <c r="P19" s="62">
        <f t="shared" si="6"/>
        <v>0</v>
      </c>
    </row>
    <row r="20" spans="2:16" ht="15.75" thickBot="1" x14ac:dyDescent="0.3">
      <c r="B20" s="7"/>
      <c r="C20" s="8"/>
      <c r="D20" s="8"/>
      <c r="E20" s="8"/>
      <c r="F20" s="8"/>
      <c r="G20" s="60"/>
      <c r="H20" s="52"/>
      <c r="I20" s="53"/>
      <c r="J20" s="53"/>
      <c r="K20" s="57"/>
      <c r="L20" s="52"/>
      <c r="M20" s="53"/>
      <c r="N20" s="53"/>
      <c r="O20" s="57"/>
      <c r="P20" s="63"/>
    </row>
    <row r="21" spans="2:16" ht="15.75" thickBot="1" x14ac:dyDescent="0.3">
      <c r="F21" s="55" t="s">
        <v>8</v>
      </c>
      <c r="G21" s="61">
        <f>SUM(G4:G20)</f>
        <v>124200</v>
      </c>
      <c r="H21" s="54">
        <f>SUM(H4:H20)</f>
        <v>12420</v>
      </c>
      <c r="I21" s="54">
        <f>SUM(I4:I20)</f>
        <v>18630</v>
      </c>
      <c r="J21" s="54">
        <f>SUM(J4:J20)</f>
        <v>37260</v>
      </c>
      <c r="K21" s="58">
        <f>SUM(K4:K20)</f>
        <v>68310</v>
      </c>
      <c r="L21" s="54">
        <f>SUM(L4:L20)</f>
        <v>14904</v>
      </c>
      <c r="M21" s="54">
        <f>SUM(M4:M20)</f>
        <v>400</v>
      </c>
      <c r="N21" s="54">
        <f>SUM(N4:N20)</f>
        <v>0</v>
      </c>
      <c r="O21" s="58">
        <f>SUM(O4:O20)</f>
        <v>15304</v>
      </c>
      <c r="P21" s="64">
        <f>SUM(P4:P20)</f>
        <v>177206</v>
      </c>
    </row>
  </sheetData>
  <mergeCells count="2">
    <mergeCell ref="H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A013-C0D3-4EFF-89F7-DFC88C71CD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A9F9-54CB-47A1-BCE6-B4BF914566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5255-7E2E-44F0-99FE-83668B17C9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C3F-07FE-412A-9925-54F4B1282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</vt:lpstr>
      <vt:lpstr>Currency</vt:lpstr>
      <vt:lpstr>Attendance</vt:lpstr>
      <vt:lpstr>Salary</vt:lpstr>
      <vt:lpstr>Stock Manage</vt:lpstr>
      <vt:lpstr>Bill1</vt:lpstr>
      <vt:lpstr>Bill2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chauhan</dc:creator>
  <cp:lastModifiedBy>kalpesh chauhan</cp:lastModifiedBy>
  <dcterms:created xsi:type="dcterms:W3CDTF">2024-04-02T09:38:46Z</dcterms:created>
  <dcterms:modified xsi:type="dcterms:W3CDTF">2024-04-02T10:05:46Z</dcterms:modified>
</cp:coreProperties>
</file>