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itHub\729_2324\Basic\"/>
    </mc:Choice>
  </mc:AlternateContent>
  <xr:revisionPtr revIDLastSave="0" documentId="13_ncr:1_{F19636AB-8626-4F15-BDE4-E70DA92B8A00}" xr6:coauthVersionLast="47" xr6:coauthVersionMax="47" xr10:uidLastSave="{00000000-0000-0000-0000-000000000000}"/>
  <bookViews>
    <workbookView xWindow="-110" yWindow="-110" windowWidth="19420" windowHeight="10420" activeTab="4" xr2:uid="{A73932EF-36F5-43D7-A9BD-6EA24A9EC608}"/>
  </bookViews>
  <sheets>
    <sheet name="Result" sheetId="1" r:id="rId1"/>
    <sheet name="Cash" sheetId="2" r:id="rId2"/>
    <sheet name="Attendance " sheetId="3" r:id="rId3"/>
    <sheet name="Salary" sheetId="4" r:id="rId4"/>
    <sheet name="Loa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5" l="1"/>
  <c r="H19" i="5"/>
  <c r="G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D12" i="5"/>
  <c r="D11" i="5"/>
  <c r="D9" i="5"/>
  <c r="D7" i="5"/>
  <c r="M21" i="4"/>
  <c r="N21" i="4"/>
  <c r="G21" i="4"/>
  <c r="L6" i="4"/>
  <c r="O6" i="4" s="1"/>
  <c r="L7" i="4"/>
  <c r="O7" i="4"/>
  <c r="L8" i="4"/>
  <c r="O8" i="4" s="1"/>
  <c r="L9" i="4"/>
  <c r="O9" i="4"/>
  <c r="L10" i="4"/>
  <c r="O10" i="4" s="1"/>
  <c r="L11" i="4"/>
  <c r="O11" i="4"/>
  <c r="L12" i="4"/>
  <c r="O12" i="4" s="1"/>
  <c r="L13" i="4"/>
  <c r="O13" i="4"/>
  <c r="L14" i="4"/>
  <c r="O14" i="4" s="1"/>
  <c r="P14" i="4" s="1"/>
  <c r="L15" i="4"/>
  <c r="O15" i="4"/>
  <c r="L16" i="4"/>
  <c r="O16" i="4" s="1"/>
  <c r="L17" i="4"/>
  <c r="O17" i="4"/>
  <c r="L18" i="4"/>
  <c r="O18" i="4" s="1"/>
  <c r="L19" i="4"/>
  <c r="O19" i="4"/>
  <c r="L20" i="4"/>
  <c r="O20" i="4" s="1"/>
  <c r="H6" i="4"/>
  <c r="K6" i="4" s="1"/>
  <c r="I6" i="4"/>
  <c r="J6" i="4"/>
  <c r="J21" i="4" s="1"/>
  <c r="H7" i="4"/>
  <c r="K7" i="4" s="1"/>
  <c r="I7" i="4"/>
  <c r="J7" i="4"/>
  <c r="H8" i="4"/>
  <c r="K8" i="4" s="1"/>
  <c r="I8" i="4"/>
  <c r="J8" i="4"/>
  <c r="H9" i="4"/>
  <c r="K9" i="4" s="1"/>
  <c r="I9" i="4"/>
  <c r="J9" i="4"/>
  <c r="H10" i="4"/>
  <c r="K10" i="4" s="1"/>
  <c r="I10" i="4"/>
  <c r="J10" i="4"/>
  <c r="H11" i="4"/>
  <c r="K11" i="4" s="1"/>
  <c r="I11" i="4"/>
  <c r="J11" i="4"/>
  <c r="H12" i="4"/>
  <c r="K12" i="4" s="1"/>
  <c r="I12" i="4"/>
  <c r="J12" i="4"/>
  <c r="H13" i="4"/>
  <c r="K13" i="4" s="1"/>
  <c r="I13" i="4"/>
  <c r="J13" i="4"/>
  <c r="H14" i="4"/>
  <c r="K14" i="4" s="1"/>
  <c r="I14" i="4"/>
  <c r="J14" i="4"/>
  <c r="H15" i="4"/>
  <c r="K15" i="4" s="1"/>
  <c r="I15" i="4"/>
  <c r="J15" i="4"/>
  <c r="H16" i="4"/>
  <c r="K16" i="4" s="1"/>
  <c r="I16" i="4"/>
  <c r="J16" i="4"/>
  <c r="H17" i="4"/>
  <c r="K17" i="4" s="1"/>
  <c r="P17" i="4" s="1"/>
  <c r="I17" i="4"/>
  <c r="J17" i="4"/>
  <c r="H18" i="4"/>
  <c r="K18" i="4" s="1"/>
  <c r="I18" i="4"/>
  <c r="J18" i="4"/>
  <c r="H19" i="4"/>
  <c r="K19" i="4" s="1"/>
  <c r="I19" i="4"/>
  <c r="J19" i="4"/>
  <c r="H20" i="4"/>
  <c r="K20" i="4" s="1"/>
  <c r="I20" i="4"/>
  <c r="J20" i="4"/>
  <c r="L5" i="4"/>
  <c r="L21" i="4" s="1"/>
  <c r="J5" i="4"/>
  <c r="I5" i="4"/>
  <c r="I21" i="4" s="1"/>
  <c r="H5" i="4"/>
  <c r="H21" i="4" s="1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G21" i="3"/>
  <c r="F21" i="3"/>
  <c r="G20" i="3"/>
  <c r="F20" i="3"/>
  <c r="G19" i="3"/>
  <c r="F19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5" i="3"/>
  <c r="N5" i="2"/>
  <c r="O5" i="2" s="1"/>
  <c r="N6" i="2"/>
  <c r="O6" i="2"/>
  <c r="N7" i="2"/>
  <c r="O7" i="2" s="1"/>
  <c r="N8" i="2"/>
  <c r="O8" i="2"/>
  <c r="N9" i="2"/>
  <c r="O9" i="2" s="1"/>
  <c r="N10" i="2"/>
  <c r="O10" i="2"/>
  <c r="N11" i="2"/>
  <c r="O11" i="2" s="1"/>
  <c r="N12" i="2"/>
  <c r="O12" i="2"/>
  <c r="N13" i="2"/>
  <c r="O13" i="2" s="1"/>
  <c r="N14" i="2"/>
  <c r="O14" i="2"/>
  <c r="N15" i="2"/>
  <c r="O15" i="2" s="1"/>
  <c r="N16" i="2"/>
  <c r="O16" i="2"/>
  <c r="N17" i="2"/>
  <c r="O17" i="2" s="1"/>
  <c r="N18" i="2"/>
  <c r="O18" i="2"/>
  <c r="N4" i="2"/>
  <c r="O4" i="2" s="1"/>
  <c r="E19" i="2"/>
  <c r="F19" i="2"/>
  <c r="G19" i="2"/>
  <c r="H19" i="2"/>
  <c r="I19" i="2"/>
  <c r="J19" i="2"/>
  <c r="K19" i="2"/>
  <c r="L19" i="2"/>
  <c r="M19" i="2"/>
  <c r="D19" i="2"/>
  <c r="J5" i="1"/>
  <c r="J6" i="1"/>
  <c r="J7" i="1"/>
  <c r="J8" i="1"/>
  <c r="J9" i="1"/>
  <c r="J10" i="1"/>
  <c r="J11" i="1"/>
  <c r="J12" i="1"/>
  <c r="J13" i="1"/>
  <c r="J14" i="1"/>
  <c r="J15" i="1"/>
  <c r="J16" i="1"/>
  <c r="M7" i="1"/>
  <c r="M8" i="1"/>
  <c r="M9" i="1"/>
  <c r="M10" i="1"/>
  <c r="M11" i="1"/>
  <c r="M12" i="1"/>
  <c r="M13" i="1"/>
  <c r="M14" i="1"/>
  <c r="M15" i="1"/>
  <c r="M16" i="1"/>
  <c r="L7" i="1"/>
  <c r="L8" i="1"/>
  <c r="L9" i="1"/>
  <c r="L10" i="1"/>
  <c r="L11" i="1"/>
  <c r="L12" i="1"/>
  <c r="L13" i="1"/>
  <c r="L14" i="1"/>
  <c r="L15" i="1"/>
  <c r="L16" i="1"/>
  <c r="K5" i="1"/>
  <c r="L5" i="1" s="1"/>
  <c r="M5" i="1" s="1"/>
  <c r="K6" i="1"/>
  <c r="L6" i="1" s="1"/>
  <c r="M6" i="1" s="1"/>
  <c r="K7" i="1"/>
  <c r="K8" i="1"/>
  <c r="K9" i="1"/>
  <c r="K10" i="1"/>
  <c r="K11" i="1"/>
  <c r="K12" i="1"/>
  <c r="K13" i="1"/>
  <c r="K14" i="1"/>
  <c r="K15" i="1"/>
  <c r="K16" i="1"/>
  <c r="K4" i="1"/>
  <c r="L4" i="1" s="1"/>
  <c r="M4" i="1" s="1"/>
  <c r="J4" i="1"/>
  <c r="P16" i="4" l="1"/>
  <c r="P8" i="4"/>
  <c r="P18" i="4"/>
  <c r="P10" i="4"/>
  <c r="P20" i="4"/>
  <c r="P12" i="4"/>
  <c r="O5" i="4"/>
  <c r="O21" i="4" s="1"/>
  <c r="P19" i="4"/>
  <c r="P15" i="4"/>
  <c r="P7" i="4"/>
  <c r="P13" i="4"/>
  <c r="P11" i="4"/>
  <c r="P9" i="4"/>
  <c r="K5" i="4"/>
  <c r="P6" i="4"/>
  <c r="N19" i="2"/>
  <c r="K21" i="4" l="1"/>
  <c r="P5" i="4"/>
  <c r="P21" i="4" s="1"/>
</calcChain>
</file>

<file path=xl/sharedStrings.xml><?xml version="1.0" encoding="utf-8"?>
<sst xmlns="http://schemas.openxmlformats.org/spreadsheetml/2006/main" count="177" uniqueCount="57">
  <si>
    <t>Sr.</t>
  </si>
  <si>
    <t xml:space="preserve">Roll </t>
  </si>
  <si>
    <t>Name</t>
  </si>
  <si>
    <t>Subject 1</t>
  </si>
  <si>
    <t>Subject 2</t>
  </si>
  <si>
    <t>Subject 3</t>
  </si>
  <si>
    <t>Subject 4</t>
  </si>
  <si>
    <t>Subject 5</t>
  </si>
  <si>
    <t>Total</t>
  </si>
  <si>
    <t>Result</t>
  </si>
  <si>
    <t>Grade</t>
  </si>
  <si>
    <t>Demo</t>
  </si>
  <si>
    <t>Percentage</t>
  </si>
  <si>
    <t>Demo1</t>
  </si>
  <si>
    <t>Samle</t>
  </si>
  <si>
    <t>Sr</t>
  </si>
  <si>
    <t>Amount</t>
  </si>
  <si>
    <t>Remain</t>
  </si>
  <si>
    <t>Sample</t>
  </si>
  <si>
    <t>Roll</t>
  </si>
  <si>
    <t>Course</t>
  </si>
  <si>
    <t>Absent</t>
  </si>
  <si>
    <t>Present</t>
  </si>
  <si>
    <t>B.com</t>
  </si>
  <si>
    <t>A</t>
  </si>
  <si>
    <t>P</t>
  </si>
  <si>
    <t>Sample 1</t>
  </si>
  <si>
    <t>Empolyee ID</t>
  </si>
  <si>
    <t xml:space="preserve">Designation </t>
  </si>
  <si>
    <t>Department</t>
  </si>
  <si>
    <t>Basic Salary</t>
  </si>
  <si>
    <t>Allownces</t>
  </si>
  <si>
    <t>20% DA</t>
  </si>
  <si>
    <t>15% TA</t>
  </si>
  <si>
    <t>30% Bonus</t>
  </si>
  <si>
    <t>Diduction</t>
  </si>
  <si>
    <t>12% PF</t>
  </si>
  <si>
    <t>200 Pro. Tax</t>
  </si>
  <si>
    <t>Loan</t>
  </si>
  <si>
    <t>Net Salary</t>
  </si>
  <si>
    <t>Manager</t>
  </si>
  <si>
    <t>Account</t>
  </si>
  <si>
    <t>HR</t>
  </si>
  <si>
    <t>Product Name</t>
  </si>
  <si>
    <t>Price</t>
  </si>
  <si>
    <t>Down Payment</t>
  </si>
  <si>
    <t>Loan Amount</t>
  </si>
  <si>
    <t>Rate / Year</t>
  </si>
  <si>
    <t>Rate / Month</t>
  </si>
  <si>
    <t>Loan Year</t>
  </si>
  <si>
    <t>Loan Month</t>
  </si>
  <si>
    <t>Installment</t>
  </si>
  <si>
    <t>Mobile</t>
  </si>
  <si>
    <t xml:space="preserve">Installment </t>
  </si>
  <si>
    <t>Principal</t>
  </si>
  <si>
    <t>Balance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</si>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</sst>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43" fontId="0" fillId="0" borderId="4" xfId="1" applyFont="1" applyBorder="1"/>
    <xf numFmtId="43" fontId="0" fillId="0" borderId="1" xfId="1" applyFont="1" applyBorder="1"/>
    <xf numFmtId="43" fontId="0" fillId="0" borderId="25" xfId="1" applyFont="1" applyBorder="1"/>
    <xf numFmtId="43" fontId="0" fillId="0" borderId="7" xfId="1" applyFont="1" applyBorder="1"/>
    <xf numFmtId="43" fontId="0" fillId="0" borderId="5" xfId="1" applyFont="1" applyBorder="1"/>
    <xf numFmtId="0" fontId="0" fillId="0" borderId="27" xfId="0" applyBorder="1"/>
    <xf numFmtId="0" fontId="0" fillId="0" borderId="28" xfId="0" applyBorder="1"/>
    <xf numFmtId="0" fontId="0" fillId="0" borderId="2" xfId="0" applyFont="1" applyBorder="1"/>
    <xf numFmtId="0" fontId="0" fillId="0" borderId="29" xfId="0" applyFont="1" applyBorder="1"/>
    <xf numFmtId="0" fontId="0" fillId="0" borderId="30" xfId="0" applyFont="1" applyBorder="1"/>
    <xf numFmtId="0" fontId="0" fillId="0" borderId="31" xfId="0" applyFont="1" applyBorder="1"/>
    <xf numFmtId="0" fontId="2" fillId="0" borderId="32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30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33" xfId="0" applyFont="1" applyBorder="1"/>
    <xf numFmtId="0" fontId="0" fillId="2" borderId="12" xfId="0" applyFill="1" applyBorder="1"/>
    <xf numFmtId="0" fontId="0" fillId="2" borderId="1" xfId="0" applyFill="1" applyBorder="1"/>
    <xf numFmtId="0" fontId="0" fillId="2" borderId="25" xfId="0" applyFill="1" applyBorder="1"/>
    <xf numFmtId="0" fontId="2" fillId="0" borderId="4" xfId="0" applyFont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35" xfId="0" applyFont="1" applyBorder="1" applyAlignment="1">
      <alignment horizontal="center"/>
    </xf>
    <xf numFmtId="0" fontId="2" fillId="0" borderId="34" xfId="0" applyFont="1" applyBorder="1"/>
    <xf numFmtId="0" fontId="0" fillId="0" borderId="35" xfId="0" applyBorder="1"/>
    <xf numFmtId="43" fontId="0" fillId="0" borderId="36" xfId="1" applyFont="1" applyBorder="1"/>
    <xf numFmtId="0" fontId="2" fillId="0" borderId="28" xfId="0" applyFont="1" applyBorder="1" applyAlignment="1">
      <alignment horizontal="center"/>
    </xf>
    <xf numFmtId="0" fontId="2" fillId="0" borderId="27" xfId="0" applyFont="1" applyBorder="1"/>
    <xf numFmtId="0" fontId="2" fillId="0" borderId="37" xfId="0" applyFont="1" applyBorder="1"/>
    <xf numFmtId="0" fontId="2" fillId="0" borderId="38" xfId="0" applyFont="1" applyBorder="1"/>
    <xf numFmtId="0" fontId="0" fillId="0" borderId="37" xfId="0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3" fontId="0" fillId="0" borderId="6" xfId="1" applyFont="1" applyBorder="1"/>
    <xf numFmtId="43" fontId="2" fillId="0" borderId="7" xfId="1" applyFont="1" applyBorder="1"/>
    <xf numFmtId="43" fontId="2" fillId="0" borderId="19" xfId="1" applyFont="1" applyBorder="1"/>
    <xf numFmtId="43" fontId="2" fillId="0" borderId="39" xfId="1" applyFont="1" applyBorder="1"/>
    <xf numFmtId="43" fontId="2" fillId="0" borderId="26" xfId="1" applyFont="1" applyBorder="1"/>
    <xf numFmtId="43" fontId="0" fillId="0" borderId="34" xfId="1" applyFont="1" applyBorder="1"/>
    <xf numFmtId="43" fontId="2" fillId="0" borderId="27" xfId="1" applyFont="1" applyBorder="1"/>
    <xf numFmtId="43" fontId="0" fillId="0" borderId="24" xfId="1" applyFont="1" applyBorder="1"/>
    <xf numFmtId="43" fontId="2" fillId="0" borderId="38" xfId="1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2" xfId="0" applyFont="1" applyBorder="1"/>
    <xf numFmtId="0" fontId="2" fillId="0" borderId="23" xfId="0" applyFont="1" applyBorder="1"/>
    <xf numFmtId="0" fontId="2" fillId="0" borderId="43" xfId="0" applyFont="1" applyBorder="1"/>
    <xf numFmtId="0" fontId="2" fillId="0" borderId="22" xfId="0" applyFont="1" applyBorder="1"/>
    <xf numFmtId="43" fontId="2" fillId="0" borderId="14" xfId="0" applyNumberFormat="1" applyFont="1" applyBorder="1"/>
    <xf numFmtId="43" fontId="2" fillId="0" borderId="15" xfId="0" applyNumberFormat="1" applyFont="1" applyBorder="1"/>
    <xf numFmtId="43" fontId="2" fillId="0" borderId="16" xfId="0" applyNumberFormat="1" applyFont="1" applyBorder="1"/>
    <xf numFmtId="8" fontId="0" fillId="0" borderId="10" xfId="0" applyNumberFormat="1" applyBorder="1"/>
    <xf numFmtId="0" fontId="2" fillId="0" borderId="0" xfId="0" applyFont="1"/>
    <xf numFmtId="43" fontId="2" fillId="0" borderId="44" xfId="1" applyFont="1" applyBorder="1"/>
    <xf numFmtId="43" fontId="2" fillId="0" borderId="45" xfId="1" applyFont="1" applyBorder="1"/>
    <xf numFmtId="43" fontId="0" fillId="0" borderId="5" xfId="0" applyNumberFormat="1" applyBorder="1"/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5317-CB94-4066-8222-4888DFEB32E2}">
  <dimension ref="B1:M16"/>
  <sheetViews>
    <sheetView zoomScale="130" zoomScaleNormal="130" workbookViewId="0">
      <selection activeCell="J6" sqref="J6"/>
    </sheetView>
  </sheetViews>
  <sheetFormatPr defaultRowHeight="14.5" x14ac:dyDescent="0.35"/>
  <cols>
    <col min="12" max="12" width="10.26953125" bestFit="1" customWidth="1"/>
  </cols>
  <sheetData>
    <row r="1" spans="2:13" ht="15" thickBot="1" x14ac:dyDescent="0.4"/>
    <row r="2" spans="2:13" ht="15" thickBot="1" x14ac:dyDescent="0.4">
      <c r="B2" s="15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8" t="s">
        <v>12</v>
      </c>
      <c r="M2" s="17" t="s">
        <v>10</v>
      </c>
    </row>
    <row r="3" spans="2:13" x14ac:dyDescent="0.35">
      <c r="B3" s="12"/>
      <c r="C3" s="13"/>
      <c r="D3" s="13"/>
      <c r="E3" s="13"/>
      <c r="F3" s="13"/>
      <c r="G3" s="13"/>
      <c r="H3" s="13"/>
      <c r="I3" s="13"/>
      <c r="J3" s="13"/>
      <c r="K3" s="13"/>
      <c r="L3" s="19"/>
      <c r="M3" s="14"/>
    </row>
    <row r="4" spans="2:13" x14ac:dyDescent="0.35">
      <c r="B4" s="5">
        <v>1</v>
      </c>
      <c r="C4" s="1">
        <v>123</v>
      </c>
      <c r="D4" s="1" t="s">
        <v>11</v>
      </c>
      <c r="E4" s="1">
        <v>89</v>
      </c>
      <c r="F4" s="1">
        <v>98</v>
      </c>
      <c r="G4" s="1">
        <v>98</v>
      </c>
      <c r="H4" s="1">
        <v>78</v>
      </c>
      <c r="I4" s="1">
        <v>76</v>
      </c>
      <c r="J4" s="1">
        <f>SUM(E4:I4)</f>
        <v>439</v>
      </c>
      <c r="K4" s="1" t="str">
        <f>IF(MIN(E4:I4)&lt;35, "Fail", "Pass")</f>
        <v>Pass</v>
      </c>
      <c r="L4" s="20">
        <f>IF(K4="pass",AVERAGE(E4:I4), "***")</f>
        <v>87.8</v>
      </c>
      <c r="M4" s="6" t="str">
        <f>IF(L4="***","Z",IF(L4&gt;=80,"A+",IF(L4&gt;=70,"A",IF(L4&gt;=60,"B","C"))))</f>
        <v>A+</v>
      </c>
    </row>
    <row r="5" spans="2:13" x14ac:dyDescent="0.35">
      <c r="B5" s="5">
        <v>2</v>
      </c>
      <c r="C5" s="1">
        <v>124</v>
      </c>
      <c r="D5" s="1" t="s">
        <v>13</v>
      </c>
      <c r="E5" s="1">
        <v>67</v>
      </c>
      <c r="F5" s="1">
        <v>67</v>
      </c>
      <c r="G5" s="1">
        <v>87</v>
      </c>
      <c r="H5" s="1">
        <v>98</v>
      </c>
      <c r="I5" s="1">
        <v>78</v>
      </c>
      <c r="J5" s="1">
        <f t="shared" ref="J5:J16" si="0">SUM(E5:I5)</f>
        <v>397</v>
      </c>
      <c r="K5" s="1" t="str">
        <f t="shared" ref="K5:K16" si="1">IF(MIN(E5:I5)&lt;35, "Fail", "Pass")</f>
        <v>Pass</v>
      </c>
      <c r="L5" s="20">
        <f t="shared" ref="L5:L16" si="2">IF(K5="pass",AVERAGE(E5:I5), "***")</f>
        <v>79.400000000000006</v>
      </c>
      <c r="M5" s="6" t="str">
        <f t="shared" ref="M5:M16" si="3">IF(L5="***","Z",IF(L5&gt;=80,"A+",IF(L5&gt;=70,"A",IF(L5&gt;=60,"B","C"))))</f>
        <v>A</v>
      </c>
    </row>
    <row r="6" spans="2:13" x14ac:dyDescent="0.35">
      <c r="B6" s="5">
        <v>3</v>
      </c>
      <c r="C6" s="1">
        <v>156</v>
      </c>
      <c r="D6" s="1" t="s">
        <v>14</v>
      </c>
      <c r="E6" s="1">
        <v>78</v>
      </c>
      <c r="F6" s="1">
        <v>98</v>
      </c>
      <c r="G6" s="1">
        <v>77</v>
      </c>
      <c r="H6" s="1">
        <v>67</v>
      </c>
      <c r="I6" s="1">
        <v>78</v>
      </c>
      <c r="J6" s="1">
        <f t="shared" si="0"/>
        <v>398</v>
      </c>
      <c r="K6" s="1" t="str">
        <f t="shared" si="1"/>
        <v>Pass</v>
      </c>
      <c r="L6" s="20">
        <f t="shared" si="2"/>
        <v>79.599999999999994</v>
      </c>
      <c r="M6" s="6" t="str">
        <f t="shared" si="3"/>
        <v>A</v>
      </c>
    </row>
    <row r="7" spans="2:13" x14ac:dyDescent="0.35">
      <c r="B7" s="5"/>
      <c r="C7" s="1"/>
      <c r="D7" s="1"/>
      <c r="E7" s="1"/>
      <c r="F7" s="1"/>
      <c r="G7" s="1"/>
      <c r="H7" s="1"/>
      <c r="I7" s="1"/>
      <c r="J7" s="1">
        <f t="shared" si="0"/>
        <v>0</v>
      </c>
      <c r="K7" s="1" t="str">
        <f t="shared" si="1"/>
        <v>Fail</v>
      </c>
      <c r="L7" s="20" t="str">
        <f t="shared" si="2"/>
        <v>***</v>
      </c>
      <c r="M7" s="6" t="str">
        <f t="shared" si="3"/>
        <v>Z</v>
      </c>
    </row>
    <row r="8" spans="2:13" x14ac:dyDescent="0.35">
      <c r="B8" s="5"/>
      <c r="C8" s="1"/>
      <c r="D8" s="1"/>
      <c r="E8" s="1"/>
      <c r="F8" s="1"/>
      <c r="G8" s="1"/>
      <c r="H8" s="1"/>
      <c r="I8" s="1"/>
      <c r="J8" s="1">
        <f t="shared" si="0"/>
        <v>0</v>
      </c>
      <c r="K8" s="1" t="str">
        <f t="shared" si="1"/>
        <v>Fail</v>
      </c>
      <c r="L8" s="20" t="str">
        <f t="shared" si="2"/>
        <v>***</v>
      </c>
      <c r="M8" s="6" t="str">
        <f t="shared" si="3"/>
        <v>Z</v>
      </c>
    </row>
    <row r="9" spans="2:13" x14ac:dyDescent="0.35">
      <c r="B9" s="5"/>
      <c r="C9" s="1"/>
      <c r="D9" s="1"/>
      <c r="E9" s="1"/>
      <c r="F9" s="1"/>
      <c r="G9" s="1"/>
      <c r="H9" s="1"/>
      <c r="I9" s="1"/>
      <c r="J9" s="1">
        <f t="shared" si="0"/>
        <v>0</v>
      </c>
      <c r="K9" s="1" t="str">
        <f t="shared" si="1"/>
        <v>Fail</v>
      </c>
      <c r="L9" s="20" t="str">
        <f t="shared" si="2"/>
        <v>***</v>
      </c>
      <c r="M9" s="6" t="str">
        <f t="shared" si="3"/>
        <v>Z</v>
      </c>
    </row>
    <row r="10" spans="2:13" x14ac:dyDescent="0.35">
      <c r="B10" s="5"/>
      <c r="C10" s="1"/>
      <c r="D10" s="1"/>
      <c r="E10" s="1"/>
      <c r="F10" s="1"/>
      <c r="G10" s="1"/>
      <c r="H10" s="1"/>
      <c r="I10" s="1"/>
      <c r="J10" s="1">
        <f t="shared" si="0"/>
        <v>0</v>
      </c>
      <c r="K10" s="1" t="str">
        <f t="shared" si="1"/>
        <v>Fail</v>
      </c>
      <c r="L10" s="20" t="str">
        <f t="shared" si="2"/>
        <v>***</v>
      </c>
      <c r="M10" s="6" t="str">
        <f t="shared" si="3"/>
        <v>Z</v>
      </c>
    </row>
    <row r="11" spans="2:13" x14ac:dyDescent="0.35">
      <c r="B11" s="5"/>
      <c r="C11" s="1"/>
      <c r="D11" s="1"/>
      <c r="E11" s="1"/>
      <c r="F11" s="1"/>
      <c r="G11" s="1"/>
      <c r="H11" s="1"/>
      <c r="I11" s="1"/>
      <c r="J11" s="1">
        <f t="shared" si="0"/>
        <v>0</v>
      </c>
      <c r="K11" s="1" t="str">
        <f t="shared" si="1"/>
        <v>Fail</v>
      </c>
      <c r="L11" s="20" t="str">
        <f t="shared" si="2"/>
        <v>***</v>
      </c>
      <c r="M11" s="6" t="str">
        <f t="shared" si="3"/>
        <v>Z</v>
      </c>
    </row>
    <row r="12" spans="2:13" x14ac:dyDescent="0.35">
      <c r="B12" s="5"/>
      <c r="C12" s="1"/>
      <c r="D12" s="1"/>
      <c r="E12" s="1"/>
      <c r="F12" s="1"/>
      <c r="G12" s="1"/>
      <c r="H12" s="1"/>
      <c r="I12" s="1"/>
      <c r="J12" s="1">
        <f t="shared" si="0"/>
        <v>0</v>
      </c>
      <c r="K12" s="1" t="str">
        <f t="shared" si="1"/>
        <v>Fail</v>
      </c>
      <c r="L12" s="20" t="str">
        <f t="shared" si="2"/>
        <v>***</v>
      </c>
      <c r="M12" s="6" t="str">
        <f t="shared" si="3"/>
        <v>Z</v>
      </c>
    </row>
    <row r="13" spans="2:13" x14ac:dyDescent="0.35">
      <c r="B13" s="5"/>
      <c r="C13" s="1"/>
      <c r="D13" s="1"/>
      <c r="E13" s="1"/>
      <c r="F13" s="1"/>
      <c r="G13" s="1"/>
      <c r="H13" s="1"/>
      <c r="I13" s="1"/>
      <c r="J13" s="1">
        <f t="shared" si="0"/>
        <v>0</v>
      </c>
      <c r="K13" s="1" t="str">
        <f t="shared" si="1"/>
        <v>Fail</v>
      </c>
      <c r="L13" s="20" t="str">
        <f t="shared" si="2"/>
        <v>***</v>
      </c>
      <c r="M13" s="6" t="str">
        <f t="shared" si="3"/>
        <v>Z</v>
      </c>
    </row>
    <row r="14" spans="2:13" x14ac:dyDescent="0.35">
      <c r="B14" s="5"/>
      <c r="C14" s="1"/>
      <c r="D14" s="1"/>
      <c r="E14" s="1"/>
      <c r="F14" s="1"/>
      <c r="G14" s="1"/>
      <c r="H14" s="1"/>
      <c r="I14" s="1"/>
      <c r="J14" s="1">
        <f t="shared" si="0"/>
        <v>0</v>
      </c>
      <c r="K14" s="1" t="str">
        <f t="shared" si="1"/>
        <v>Fail</v>
      </c>
      <c r="L14" s="20" t="str">
        <f t="shared" si="2"/>
        <v>***</v>
      </c>
      <c r="M14" s="6" t="str">
        <f t="shared" si="3"/>
        <v>Z</v>
      </c>
    </row>
    <row r="15" spans="2:13" x14ac:dyDescent="0.35">
      <c r="B15" s="5"/>
      <c r="C15" s="1"/>
      <c r="D15" s="1"/>
      <c r="E15" s="1"/>
      <c r="F15" s="1"/>
      <c r="G15" s="1"/>
      <c r="H15" s="1"/>
      <c r="I15" s="1"/>
      <c r="J15" s="1">
        <f t="shared" si="0"/>
        <v>0</v>
      </c>
      <c r="K15" s="1" t="str">
        <f t="shared" si="1"/>
        <v>Fail</v>
      </c>
      <c r="L15" s="20" t="str">
        <f t="shared" si="2"/>
        <v>***</v>
      </c>
      <c r="M15" s="6" t="str">
        <f t="shared" si="3"/>
        <v>Z</v>
      </c>
    </row>
    <row r="16" spans="2:13" ht="15" thickBot="1" x14ac:dyDescent="0.4">
      <c r="B16" s="7"/>
      <c r="C16" s="8"/>
      <c r="D16" s="8"/>
      <c r="E16" s="8"/>
      <c r="F16" s="8"/>
      <c r="G16" s="8"/>
      <c r="H16" s="8"/>
      <c r="I16" s="8"/>
      <c r="J16" s="1">
        <f t="shared" si="0"/>
        <v>0</v>
      </c>
      <c r="K16" s="1" t="str">
        <f t="shared" si="1"/>
        <v>Fail</v>
      </c>
      <c r="L16" s="20" t="str">
        <f t="shared" si="2"/>
        <v>***</v>
      </c>
      <c r="M16" s="6" t="str">
        <f t="shared" si="3"/>
        <v>Z</v>
      </c>
    </row>
  </sheetData>
  <conditionalFormatting sqref="K4:L16">
    <cfRule type="containsText" dxfId="4" priority="1" operator="containsText" text="pass">
      <formula>NOT(ISERROR(SEARCH("pass",K4)))</formula>
    </cfRule>
    <cfRule type="containsText" dxfId="3" priority="2" operator="containsText" text="fail">
      <formula>NOT(ISERROR(SEARCH("fail",K4)))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6CC2-F352-4A0E-9881-56BA7E058E84}">
  <dimension ref="B1:O20"/>
  <sheetViews>
    <sheetView zoomScale="115" zoomScaleNormal="115" workbookViewId="0">
      <selection activeCell="B3" sqref="B3:O18"/>
    </sheetView>
  </sheetViews>
  <sheetFormatPr defaultRowHeight="14.5" x14ac:dyDescent="0.35"/>
  <cols>
    <col min="4" max="4" width="11.26953125" bestFit="1" customWidth="1"/>
    <col min="14" max="14" width="11.26953125" bestFit="1" customWidth="1"/>
    <col min="15" max="15" width="10.08984375" bestFit="1" customWidth="1"/>
  </cols>
  <sheetData>
    <row r="1" spans="2:15" ht="15" thickBot="1" x14ac:dyDescent="0.4"/>
    <row r="2" spans="2:15" ht="15" thickBot="1" x14ac:dyDescent="0.4">
      <c r="B2" s="15" t="s">
        <v>15</v>
      </c>
      <c r="C2" s="16" t="s">
        <v>2</v>
      </c>
      <c r="D2" s="16" t="s">
        <v>16</v>
      </c>
      <c r="E2" s="16">
        <v>500</v>
      </c>
      <c r="F2" s="16">
        <v>200</v>
      </c>
      <c r="G2" s="16">
        <v>100</v>
      </c>
      <c r="H2" s="16">
        <v>50</v>
      </c>
      <c r="I2" s="16">
        <v>20</v>
      </c>
      <c r="J2" s="16">
        <v>10</v>
      </c>
      <c r="K2" s="16">
        <v>5</v>
      </c>
      <c r="L2" s="16">
        <v>2</v>
      </c>
      <c r="M2" s="16">
        <v>1</v>
      </c>
      <c r="N2" s="16" t="s">
        <v>8</v>
      </c>
      <c r="O2" s="17" t="s">
        <v>17</v>
      </c>
    </row>
    <row r="3" spans="2:15" x14ac:dyDescent="0.35"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4"/>
    </row>
    <row r="4" spans="2:15" x14ac:dyDescent="0.35">
      <c r="B4" s="5">
        <v>1</v>
      </c>
      <c r="C4" s="1" t="s">
        <v>18</v>
      </c>
      <c r="D4" s="26">
        <v>98761</v>
      </c>
      <c r="E4" s="1">
        <v>150</v>
      </c>
      <c r="F4" s="1">
        <v>100</v>
      </c>
      <c r="G4" s="1">
        <v>30</v>
      </c>
      <c r="H4" s="1">
        <v>10</v>
      </c>
      <c r="I4" s="1">
        <v>10</v>
      </c>
      <c r="J4" s="1">
        <v>5</v>
      </c>
      <c r="K4" s="1">
        <v>1</v>
      </c>
      <c r="L4" s="1">
        <v>2</v>
      </c>
      <c r="M4" s="1">
        <v>2</v>
      </c>
      <c r="N4" s="26">
        <f>(E4*500)+(F4*200)+(G4*100)+(H4*50)+(I4*20)+(J4*10)+(K4*5)+(L4*2)+M4</f>
        <v>98761</v>
      </c>
      <c r="O4" s="28">
        <f>D4-N4</f>
        <v>0</v>
      </c>
    </row>
    <row r="5" spans="2:15" x14ac:dyDescent="0.35">
      <c r="B5" s="5">
        <v>2</v>
      </c>
      <c r="C5" s="1" t="s">
        <v>11</v>
      </c>
      <c r="D5" s="26">
        <v>45693</v>
      </c>
      <c r="E5" s="1">
        <v>80</v>
      </c>
      <c r="F5" s="1">
        <v>20</v>
      </c>
      <c r="G5" s="1">
        <v>15</v>
      </c>
      <c r="H5" s="1">
        <v>3</v>
      </c>
      <c r="I5" s="1">
        <v>2</v>
      </c>
      <c r="J5" s="1">
        <v>0</v>
      </c>
      <c r="K5" s="1">
        <v>0</v>
      </c>
      <c r="L5" s="1">
        <v>1</v>
      </c>
      <c r="M5" s="1">
        <v>1</v>
      </c>
      <c r="N5" s="26">
        <f t="shared" ref="N5:N18" si="0">(E5*500)+(F5*200)+(G5*100)+(H5*50)+(I5*20)+(J5*10)+(K5*5)+(L5*2)+M5</f>
        <v>45693</v>
      </c>
      <c r="O5" s="28">
        <f t="shared" ref="O5:O18" si="1">D5-N5</f>
        <v>0</v>
      </c>
    </row>
    <row r="6" spans="2:15" x14ac:dyDescent="0.35">
      <c r="B6" s="5"/>
      <c r="C6" s="1"/>
      <c r="D6" s="26"/>
      <c r="E6" s="1"/>
      <c r="F6" s="1"/>
      <c r="G6" s="1"/>
      <c r="H6" s="1"/>
      <c r="I6" s="1"/>
      <c r="J6" s="1"/>
      <c r="K6" s="1"/>
      <c r="L6" s="1"/>
      <c r="M6" s="1"/>
      <c r="N6" s="26">
        <f t="shared" si="0"/>
        <v>0</v>
      </c>
      <c r="O6" s="28">
        <f t="shared" si="1"/>
        <v>0</v>
      </c>
    </row>
    <row r="7" spans="2:15" x14ac:dyDescent="0.35">
      <c r="B7" s="5"/>
      <c r="C7" s="1"/>
      <c r="D7" s="26"/>
      <c r="E7" s="1"/>
      <c r="F7" s="1"/>
      <c r="G7" s="1"/>
      <c r="H7" s="1"/>
      <c r="I7" s="1"/>
      <c r="J7" s="1"/>
      <c r="K7" s="1"/>
      <c r="L7" s="1"/>
      <c r="M7" s="1"/>
      <c r="N7" s="26">
        <f t="shared" si="0"/>
        <v>0</v>
      </c>
      <c r="O7" s="28">
        <f t="shared" si="1"/>
        <v>0</v>
      </c>
    </row>
    <row r="8" spans="2:15" x14ac:dyDescent="0.35">
      <c r="B8" s="5"/>
      <c r="C8" s="1"/>
      <c r="D8" s="26"/>
      <c r="E8" s="1"/>
      <c r="F8" s="1"/>
      <c r="G8" s="1"/>
      <c r="H8" s="1"/>
      <c r="I8" s="1"/>
      <c r="J8" s="1"/>
      <c r="K8" s="1"/>
      <c r="L8" s="1"/>
      <c r="M8" s="1"/>
      <c r="N8" s="26">
        <f t="shared" si="0"/>
        <v>0</v>
      </c>
      <c r="O8" s="28">
        <f t="shared" si="1"/>
        <v>0</v>
      </c>
    </row>
    <row r="9" spans="2:15" x14ac:dyDescent="0.35">
      <c r="B9" s="5"/>
      <c r="C9" s="1"/>
      <c r="D9" s="26"/>
      <c r="E9" s="1"/>
      <c r="F9" s="1"/>
      <c r="G9" s="1"/>
      <c r="H9" s="1"/>
      <c r="I9" s="1"/>
      <c r="J9" s="1"/>
      <c r="K9" s="1"/>
      <c r="L9" s="1"/>
      <c r="M9" s="1"/>
      <c r="N9" s="26">
        <f t="shared" si="0"/>
        <v>0</v>
      </c>
      <c r="O9" s="28">
        <f t="shared" si="1"/>
        <v>0</v>
      </c>
    </row>
    <row r="10" spans="2:15" x14ac:dyDescent="0.35">
      <c r="B10" s="5"/>
      <c r="C10" s="1"/>
      <c r="D10" s="26"/>
      <c r="E10" s="1"/>
      <c r="F10" s="1"/>
      <c r="G10" s="1"/>
      <c r="H10" s="1"/>
      <c r="I10" s="1"/>
      <c r="J10" s="1"/>
      <c r="K10" s="1"/>
      <c r="L10" s="1"/>
      <c r="M10" s="1"/>
      <c r="N10" s="26">
        <f t="shared" si="0"/>
        <v>0</v>
      </c>
      <c r="O10" s="28">
        <f t="shared" si="1"/>
        <v>0</v>
      </c>
    </row>
    <row r="11" spans="2:15" x14ac:dyDescent="0.35">
      <c r="B11" s="5"/>
      <c r="C11" s="1"/>
      <c r="D11" s="26"/>
      <c r="E11" s="1"/>
      <c r="F11" s="1"/>
      <c r="G11" s="1"/>
      <c r="H11" s="1"/>
      <c r="I11" s="1"/>
      <c r="J11" s="1"/>
      <c r="K11" s="1"/>
      <c r="L11" s="1"/>
      <c r="M11" s="1"/>
      <c r="N11" s="26">
        <f t="shared" si="0"/>
        <v>0</v>
      </c>
      <c r="O11" s="28">
        <f t="shared" si="1"/>
        <v>0</v>
      </c>
    </row>
    <row r="12" spans="2:15" x14ac:dyDescent="0.35">
      <c r="B12" s="5"/>
      <c r="C12" s="1"/>
      <c r="D12" s="26"/>
      <c r="E12" s="1"/>
      <c r="F12" s="1"/>
      <c r="G12" s="1"/>
      <c r="H12" s="1"/>
      <c r="I12" s="1"/>
      <c r="J12" s="1"/>
      <c r="K12" s="1"/>
      <c r="L12" s="1"/>
      <c r="M12" s="1"/>
      <c r="N12" s="26">
        <f t="shared" si="0"/>
        <v>0</v>
      </c>
      <c r="O12" s="28">
        <f t="shared" si="1"/>
        <v>0</v>
      </c>
    </row>
    <row r="13" spans="2:15" x14ac:dyDescent="0.35">
      <c r="B13" s="5"/>
      <c r="C13" s="1"/>
      <c r="D13" s="26"/>
      <c r="E13" s="1"/>
      <c r="F13" s="1"/>
      <c r="G13" s="1"/>
      <c r="H13" s="1"/>
      <c r="I13" s="1"/>
      <c r="J13" s="1"/>
      <c r="K13" s="1"/>
      <c r="L13" s="1"/>
      <c r="M13" s="1"/>
      <c r="N13" s="26">
        <f t="shared" si="0"/>
        <v>0</v>
      </c>
      <c r="O13" s="28">
        <f t="shared" si="1"/>
        <v>0</v>
      </c>
    </row>
    <row r="14" spans="2:15" x14ac:dyDescent="0.35">
      <c r="B14" s="5"/>
      <c r="C14" s="1"/>
      <c r="D14" s="26"/>
      <c r="E14" s="1"/>
      <c r="F14" s="1"/>
      <c r="G14" s="1"/>
      <c r="H14" s="1"/>
      <c r="I14" s="1"/>
      <c r="J14" s="1"/>
      <c r="K14" s="1"/>
      <c r="L14" s="1"/>
      <c r="M14" s="1"/>
      <c r="N14" s="26">
        <f t="shared" si="0"/>
        <v>0</v>
      </c>
      <c r="O14" s="28">
        <f t="shared" si="1"/>
        <v>0</v>
      </c>
    </row>
    <row r="15" spans="2:15" x14ac:dyDescent="0.35">
      <c r="B15" s="5"/>
      <c r="C15" s="1"/>
      <c r="D15" s="26"/>
      <c r="E15" s="1"/>
      <c r="F15" s="1"/>
      <c r="G15" s="1"/>
      <c r="H15" s="1"/>
      <c r="I15" s="1"/>
      <c r="J15" s="1"/>
      <c r="K15" s="1"/>
      <c r="L15" s="1"/>
      <c r="M15" s="1"/>
      <c r="N15" s="26">
        <f t="shared" si="0"/>
        <v>0</v>
      </c>
      <c r="O15" s="28">
        <f t="shared" si="1"/>
        <v>0</v>
      </c>
    </row>
    <row r="16" spans="2:15" x14ac:dyDescent="0.35">
      <c r="B16" s="5"/>
      <c r="C16" s="1"/>
      <c r="D16" s="26"/>
      <c r="E16" s="1"/>
      <c r="F16" s="1"/>
      <c r="G16" s="1"/>
      <c r="H16" s="1"/>
      <c r="I16" s="1"/>
      <c r="J16" s="1"/>
      <c r="K16" s="1"/>
      <c r="L16" s="1"/>
      <c r="M16" s="1"/>
      <c r="N16" s="26">
        <f t="shared" si="0"/>
        <v>0</v>
      </c>
      <c r="O16" s="28">
        <f t="shared" si="1"/>
        <v>0</v>
      </c>
    </row>
    <row r="17" spans="2:15" x14ac:dyDescent="0.35">
      <c r="B17" s="5"/>
      <c r="C17" s="1"/>
      <c r="D17" s="26"/>
      <c r="E17" s="1"/>
      <c r="F17" s="1"/>
      <c r="G17" s="1"/>
      <c r="H17" s="1"/>
      <c r="I17" s="1"/>
      <c r="J17" s="1"/>
      <c r="K17" s="1"/>
      <c r="L17" s="1"/>
      <c r="M17" s="1"/>
      <c r="N17" s="26">
        <f t="shared" si="0"/>
        <v>0</v>
      </c>
      <c r="O17" s="28">
        <f t="shared" si="1"/>
        <v>0</v>
      </c>
    </row>
    <row r="18" spans="2:15" ht="15" thickBot="1" x14ac:dyDescent="0.4">
      <c r="B18" s="23"/>
      <c r="C18" s="24"/>
      <c r="D18" s="27"/>
      <c r="E18" s="24"/>
      <c r="F18" s="24"/>
      <c r="G18" s="24"/>
      <c r="H18" s="24"/>
      <c r="I18" s="24"/>
      <c r="J18" s="24"/>
      <c r="K18" s="24"/>
      <c r="L18" s="24"/>
      <c r="M18" s="24"/>
      <c r="N18" s="26">
        <f t="shared" si="0"/>
        <v>0</v>
      </c>
      <c r="O18" s="28">
        <f t="shared" si="1"/>
        <v>0</v>
      </c>
    </row>
    <row r="19" spans="2:15" ht="15" thickBot="1" x14ac:dyDescent="0.4">
      <c r="B19" s="2"/>
      <c r="C19" s="3"/>
      <c r="D19" s="25">
        <f>SUM(D4:D18)</f>
        <v>144454</v>
      </c>
      <c r="E19" s="3">
        <f t="shared" ref="E19:N19" si="2">SUM(E4:E18)</f>
        <v>230</v>
      </c>
      <c r="F19" s="3">
        <f t="shared" si="2"/>
        <v>120</v>
      </c>
      <c r="G19" s="3">
        <f t="shared" si="2"/>
        <v>45</v>
      </c>
      <c r="H19" s="3">
        <f t="shared" si="2"/>
        <v>13</v>
      </c>
      <c r="I19" s="3">
        <f t="shared" si="2"/>
        <v>12</v>
      </c>
      <c r="J19" s="3">
        <f t="shared" si="2"/>
        <v>5</v>
      </c>
      <c r="K19" s="3">
        <f t="shared" si="2"/>
        <v>1</v>
      </c>
      <c r="L19" s="3">
        <f t="shared" si="2"/>
        <v>3</v>
      </c>
      <c r="M19" s="3">
        <f t="shared" si="2"/>
        <v>3</v>
      </c>
      <c r="N19" s="25">
        <f t="shared" si="2"/>
        <v>144454</v>
      </c>
      <c r="O19" s="29"/>
    </row>
    <row r="20" spans="2:15" ht="15" thickBot="1" x14ac:dyDescent="0.4">
      <c r="B20" s="15" t="s">
        <v>15</v>
      </c>
      <c r="C20" s="16" t="s">
        <v>2</v>
      </c>
      <c r="D20" s="16" t="s">
        <v>16</v>
      </c>
      <c r="E20" s="16">
        <v>500</v>
      </c>
      <c r="F20" s="16">
        <v>200</v>
      </c>
      <c r="G20" s="16">
        <v>100</v>
      </c>
      <c r="H20" s="16">
        <v>50</v>
      </c>
      <c r="I20" s="16">
        <v>20</v>
      </c>
      <c r="J20" s="16">
        <v>10</v>
      </c>
      <c r="K20" s="16">
        <v>5</v>
      </c>
      <c r="L20" s="16">
        <v>2</v>
      </c>
      <c r="M20" s="16">
        <v>1</v>
      </c>
      <c r="N20" s="16" t="s">
        <v>8</v>
      </c>
      <c r="O20" s="17" t="s">
        <v>17</v>
      </c>
    </row>
  </sheetData>
  <conditionalFormatting sqref="O4:O18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6837A-AE88-43EC-B6DF-3634A271B657}">
  <dimension ref="B2:AK21"/>
  <sheetViews>
    <sheetView topLeftCell="A2" workbookViewId="0">
      <selection activeCell="J5" sqref="J5"/>
    </sheetView>
  </sheetViews>
  <sheetFormatPr defaultRowHeight="14.5" x14ac:dyDescent="0.35"/>
  <cols>
    <col min="6" max="36" width="2.7265625" customWidth="1"/>
  </cols>
  <sheetData>
    <row r="2" spans="2:37" ht="15" thickBot="1" x14ac:dyDescent="0.4"/>
    <row r="3" spans="2:37" ht="15" thickBot="1" x14ac:dyDescent="0.4">
      <c r="B3" s="15" t="s">
        <v>0</v>
      </c>
      <c r="C3" s="16" t="s">
        <v>19</v>
      </c>
      <c r="D3" s="16" t="s">
        <v>2</v>
      </c>
      <c r="E3" s="16" t="s">
        <v>20</v>
      </c>
      <c r="F3" s="16">
        <v>1</v>
      </c>
      <c r="G3" s="16">
        <v>2</v>
      </c>
      <c r="H3" s="16">
        <v>3</v>
      </c>
      <c r="I3" s="16">
        <v>4</v>
      </c>
      <c r="J3" s="16">
        <v>5</v>
      </c>
      <c r="K3" s="16">
        <v>6</v>
      </c>
      <c r="L3" s="16">
        <v>7</v>
      </c>
      <c r="M3" s="16">
        <v>8</v>
      </c>
      <c r="N3" s="16">
        <v>9</v>
      </c>
      <c r="O3" s="16">
        <v>10</v>
      </c>
      <c r="P3" s="16">
        <v>11</v>
      </c>
      <c r="Q3" s="16">
        <v>12</v>
      </c>
      <c r="R3" s="16">
        <v>13</v>
      </c>
      <c r="S3" s="16">
        <v>14</v>
      </c>
      <c r="T3" s="16">
        <v>15</v>
      </c>
      <c r="U3" s="16">
        <v>16</v>
      </c>
      <c r="V3" s="16">
        <v>17</v>
      </c>
      <c r="W3" s="16">
        <v>18</v>
      </c>
      <c r="X3" s="16">
        <v>19</v>
      </c>
      <c r="Y3" s="16">
        <v>20</v>
      </c>
      <c r="Z3" s="16">
        <v>21</v>
      </c>
      <c r="AA3" s="16">
        <v>22</v>
      </c>
      <c r="AB3" s="16">
        <v>23</v>
      </c>
      <c r="AC3" s="16">
        <v>24</v>
      </c>
      <c r="AD3" s="16">
        <v>25</v>
      </c>
      <c r="AE3" s="16">
        <v>26</v>
      </c>
      <c r="AF3" s="16">
        <v>27</v>
      </c>
      <c r="AG3" s="16">
        <v>28</v>
      </c>
      <c r="AH3" s="16">
        <v>29</v>
      </c>
      <c r="AI3" s="16">
        <v>30</v>
      </c>
      <c r="AJ3" s="18">
        <v>31</v>
      </c>
      <c r="AK3" s="32" t="s">
        <v>8</v>
      </c>
    </row>
    <row r="4" spans="2:37" x14ac:dyDescent="0.35">
      <c r="B4" s="12"/>
      <c r="C4" s="13"/>
      <c r="D4" s="13"/>
      <c r="E4" s="13"/>
      <c r="F4" s="13"/>
      <c r="G4" s="13"/>
      <c r="H4" s="13"/>
      <c r="I4" s="13"/>
      <c r="J4" s="13"/>
      <c r="K4" s="43"/>
      <c r="L4" s="13"/>
      <c r="M4" s="13"/>
      <c r="N4" s="13"/>
      <c r="O4" s="13"/>
      <c r="P4" s="13"/>
      <c r="Q4" s="13"/>
      <c r="R4" s="43"/>
      <c r="S4" s="13"/>
      <c r="T4" s="13"/>
      <c r="U4" s="13"/>
      <c r="V4" s="13"/>
      <c r="W4" s="13"/>
      <c r="X4" s="13"/>
      <c r="Y4" s="43"/>
      <c r="Z4" s="13"/>
      <c r="AA4" s="13"/>
      <c r="AB4" s="13"/>
      <c r="AC4" s="13"/>
      <c r="AD4" s="13"/>
      <c r="AE4" s="13"/>
      <c r="AF4" s="43"/>
      <c r="AG4" s="13"/>
      <c r="AH4" s="13"/>
      <c r="AI4" s="13"/>
      <c r="AJ4" s="19"/>
      <c r="AK4" s="33"/>
    </row>
    <row r="5" spans="2:37" x14ac:dyDescent="0.35">
      <c r="B5" s="5">
        <v>1</v>
      </c>
      <c r="C5" s="1">
        <v>123</v>
      </c>
      <c r="D5" s="1" t="s">
        <v>18</v>
      </c>
      <c r="E5" s="1" t="s">
        <v>23</v>
      </c>
      <c r="F5" s="1" t="s">
        <v>25</v>
      </c>
      <c r="G5" s="1" t="s">
        <v>25</v>
      </c>
      <c r="H5" s="1" t="s">
        <v>25</v>
      </c>
      <c r="I5" s="1" t="s">
        <v>25</v>
      </c>
      <c r="J5" s="1" t="s">
        <v>25</v>
      </c>
      <c r="K5" s="44"/>
      <c r="L5" s="1" t="s">
        <v>24</v>
      </c>
      <c r="M5" s="1" t="s">
        <v>24</v>
      </c>
      <c r="N5" s="1" t="s">
        <v>25</v>
      </c>
      <c r="O5" s="1" t="s">
        <v>25</v>
      </c>
      <c r="P5" s="1" t="s">
        <v>25</v>
      </c>
      <c r="Q5" s="1" t="s">
        <v>25</v>
      </c>
      <c r="R5" s="44"/>
      <c r="S5" s="1" t="s">
        <v>25</v>
      </c>
      <c r="T5" s="1" t="s">
        <v>24</v>
      </c>
      <c r="U5" s="1" t="s">
        <v>24</v>
      </c>
      <c r="V5" s="1" t="s">
        <v>24</v>
      </c>
      <c r="W5" s="1" t="s">
        <v>24</v>
      </c>
      <c r="X5" s="1" t="s">
        <v>25</v>
      </c>
      <c r="Y5" s="44"/>
      <c r="Z5" s="1" t="s">
        <v>25</v>
      </c>
      <c r="AA5" s="1" t="s">
        <v>25</v>
      </c>
      <c r="AB5" s="1" t="s">
        <v>25</v>
      </c>
      <c r="AC5" s="1" t="s">
        <v>25</v>
      </c>
      <c r="AD5" s="1" t="s">
        <v>25</v>
      </c>
      <c r="AE5" s="1" t="s">
        <v>25</v>
      </c>
      <c r="AF5" s="44"/>
      <c r="AG5" s="1" t="s">
        <v>25</v>
      </c>
      <c r="AH5" s="1" t="s">
        <v>25</v>
      </c>
      <c r="AI5" s="1" t="s">
        <v>25</v>
      </c>
      <c r="AJ5" s="20" t="s">
        <v>25</v>
      </c>
      <c r="AK5" s="34">
        <f>COUNTIF(F5:AJ5,"P")</f>
        <v>21</v>
      </c>
    </row>
    <row r="6" spans="2:37" x14ac:dyDescent="0.35">
      <c r="B6" s="5">
        <v>2</v>
      </c>
      <c r="C6" s="1">
        <v>124</v>
      </c>
      <c r="D6" s="1" t="s">
        <v>26</v>
      </c>
      <c r="E6" s="1" t="s">
        <v>23</v>
      </c>
      <c r="F6" s="1" t="s">
        <v>25</v>
      </c>
      <c r="G6" s="1" t="s">
        <v>25</v>
      </c>
      <c r="H6" s="1" t="s">
        <v>25</v>
      </c>
      <c r="I6" s="1" t="s">
        <v>25</v>
      </c>
      <c r="J6" s="1" t="s">
        <v>25</v>
      </c>
      <c r="K6" s="44"/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  <c r="Q6" s="1" t="s">
        <v>25</v>
      </c>
      <c r="R6" s="44"/>
      <c r="S6" s="1" t="s">
        <v>25</v>
      </c>
      <c r="T6" s="1" t="s">
        <v>25</v>
      </c>
      <c r="U6" s="1" t="s">
        <v>25</v>
      </c>
      <c r="V6" s="1" t="s">
        <v>25</v>
      </c>
      <c r="W6" s="1" t="s">
        <v>25</v>
      </c>
      <c r="X6" s="1" t="s">
        <v>25</v>
      </c>
      <c r="Y6" s="44"/>
      <c r="Z6" s="1" t="s">
        <v>25</v>
      </c>
      <c r="AA6" s="1" t="s">
        <v>25</v>
      </c>
      <c r="AB6" s="1" t="s">
        <v>25</v>
      </c>
      <c r="AC6" s="1" t="s">
        <v>25</v>
      </c>
      <c r="AD6" s="1" t="s">
        <v>25</v>
      </c>
      <c r="AE6" s="1" t="s">
        <v>25</v>
      </c>
      <c r="AF6" s="44"/>
      <c r="AG6" s="1" t="s">
        <v>25</v>
      </c>
      <c r="AH6" s="1" t="s">
        <v>25</v>
      </c>
      <c r="AI6" s="1" t="s">
        <v>25</v>
      </c>
      <c r="AJ6" s="20" t="s">
        <v>25</v>
      </c>
      <c r="AK6" s="34">
        <f t="shared" ref="AK6:AK17" si="0">COUNTIF(F6:AJ6,"P")</f>
        <v>27</v>
      </c>
    </row>
    <row r="7" spans="2:37" x14ac:dyDescent="0.35">
      <c r="B7" s="5">
        <v>3</v>
      </c>
      <c r="C7" s="1">
        <v>125</v>
      </c>
      <c r="D7" s="1" t="s">
        <v>26</v>
      </c>
      <c r="E7" s="1" t="s">
        <v>23</v>
      </c>
      <c r="F7" s="1" t="s">
        <v>25</v>
      </c>
      <c r="G7" s="1" t="s">
        <v>25</v>
      </c>
      <c r="H7" s="1" t="s">
        <v>25</v>
      </c>
      <c r="I7" s="1" t="s">
        <v>25</v>
      </c>
      <c r="J7" s="1" t="s">
        <v>25</v>
      </c>
      <c r="K7" s="44"/>
      <c r="L7" s="1" t="s">
        <v>25</v>
      </c>
      <c r="M7" s="1" t="s">
        <v>25</v>
      </c>
      <c r="N7" s="1" t="s">
        <v>25</v>
      </c>
      <c r="O7" s="1" t="s">
        <v>25</v>
      </c>
      <c r="P7" s="1" t="s">
        <v>25</v>
      </c>
      <c r="Q7" s="1" t="s">
        <v>25</v>
      </c>
      <c r="R7" s="44"/>
      <c r="S7" s="1" t="s">
        <v>25</v>
      </c>
      <c r="T7" s="1" t="s">
        <v>25</v>
      </c>
      <c r="U7" s="1" t="s">
        <v>25</v>
      </c>
      <c r="V7" s="1" t="s">
        <v>25</v>
      </c>
      <c r="W7" s="1" t="s">
        <v>25</v>
      </c>
      <c r="X7" s="1" t="s">
        <v>25</v>
      </c>
      <c r="Y7" s="44"/>
      <c r="Z7" s="1" t="s">
        <v>25</v>
      </c>
      <c r="AA7" s="1" t="s">
        <v>25</v>
      </c>
      <c r="AB7" s="1" t="s">
        <v>25</v>
      </c>
      <c r="AC7" s="1" t="s">
        <v>25</v>
      </c>
      <c r="AD7" s="1" t="s">
        <v>25</v>
      </c>
      <c r="AE7" s="1" t="s">
        <v>25</v>
      </c>
      <c r="AF7" s="44"/>
      <c r="AG7" s="1" t="s">
        <v>25</v>
      </c>
      <c r="AH7" s="1" t="s">
        <v>25</v>
      </c>
      <c r="AI7" s="1" t="s">
        <v>25</v>
      </c>
      <c r="AJ7" s="20" t="s">
        <v>25</v>
      </c>
      <c r="AK7" s="34">
        <f t="shared" si="0"/>
        <v>27</v>
      </c>
    </row>
    <row r="8" spans="2:37" x14ac:dyDescent="0.35">
      <c r="B8" s="5"/>
      <c r="C8" s="1"/>
      <c r="D8" s="1"/>
      <c r="E8" s="1"/>
      <c r="F8" s="1"/>
      <c r="G8" s="1"/>
      <c r="H8" s="1"/>
      <c r="I8" s="1"/>
      <c r="J8" s="1"/>
      <c r="K8" s="44"/>
      <c r="L8" s="1"/>
      <c r="M8" s="1"/>
      <c r="N8" s="1"/>
      <c r="O8" s="1"/>
      <c r="P8" s="1"/>
      <c r="Q8" s="1"/>
      <c r="R8" s="44"/>
      <c r="S8" s="1"/>
      <c r="T8" s="1"/>
      <c r="U8" s="1"/>
      <c r="V8" s="1"/>
      <c r="W8" s="1"/>
      <c r="X8" s="1"/>
      <c r="Y8" s="44"/>
      <c r="Z8" s="1"/>
      <c r="AA8" s="1"/>
      <c r="AB8" s="1"/>
      <c r="AC8" s="1"/>
      <c r="AD8" s="1"/>
      <c r="AE8" s="1"/>
      <c r="AF8" s="44"/>
      <c r="AG8" s="1"/>
      <c r="AH8" s="1"/>
      <c r="AI8" s="1"/>
      <c r="AJ8" s="20"/>
      <c r="AK8" s="34">
        <f t="shared" si="0"/>
        <v>0</v>
      </c>
    </row>
    <row r="9" spans="2:37" x14ac:dyDescent="0.35">
      <c r="B9" s="5"/>
      <c r="C9" s="1"/>
      <c r="D9" s="1"/>
      <c r="E9" s="1"/>
      <c r="F9" s="1"/>
      <c r="G9" s="1"/>
      <c r="H9" s="1"/>
      <c r="I9" s="1"/>
      <c r="J9" s="1"/>
      <c r="K9" s="44"/>
      <c r="L9" s="1"/>
      <c r="M9" s="1"/>
      <c r="N9" s="1"/>
      <c r="O9" s="1"/>
      <c r="P9" s="1"/>
      <c r="Q9" s="1"/>
      <c r="R9" s="44"/>
      <c r="S9" s="1"/>
      <c r="T9" s="1"/>
      <c r="U9" s="1"/>
      <c r="V9" s="1"/>
      <c r="W9" s="1"/>
      <c r="X9" s="1"/>
      <c r="Y9" s="44"/>
      <c r="Z9" s="1"/>
      <c r="AA9" s="1"/>
      <c r="AB9" s="1"/>
      <c r="AC9" s="1"/>
      <c r="AD9" s="1"/>
      <c r="AE9" s="1"/>
      <c r="AF9" s="44"/>
      <c r="AG9" s="1"/>
      <c r="AH9" s="1"/>
      <c r="AI9" s="1"/>
      <c r="AJ9" s="20"/>
      <c r="AK9" s="34">
        <f t="shared" si="0"/>
        <v>0</v>
      </c>
    </row>
    <row r="10" spans="2:37" x14ac:dyDescent="0.35">
      <c r="B10" s="5"/>
      <c r="C10" s="1"/>
      <c r="D10" s="1"/>
      <c r="E10" s="1"/>
      <c r="F10" s="1"/>
      <c r="G10" s="1"/>
      <c r="H10" s="1"/>
      <c r="I10" s="1"/>
      <c r="J10" s="1"/>
      <c r="K10" s="44"/>
      <c r="L10" s="1"/>
      <c r="M10" s="1"/>
      <c r="N10" s="1"/>
      <c r="O10" s="1"/>
      <c r="P10" s="1"/>
      <c r="Q10" s="1"/>
      <c r="R10" s="44"/>
      <c r="S10" s="1"/>
      <c r="T10" s="1"/>
      <c r="U10" s="1"/>
      <c r="V10" s="1"/>
      <c r="W10" s="1"/>
      <c r="X10" s="1"/>
      <c r="Y10" s="44"/>
      <c r="Z10" s="1"/>
      <c r="AA10" s="1"/>
      <c r="AB10" s="1"/>
      <c r="AC10" s="1"/>
      <c r="AD10" s="1"/>
      <c r="AE10" s="1"/>
      <c r="AF10" s="44"/>
      <c r="AG10" s="1"/>
      <c r="AH10" s="1"/>
      <c r="AI10" s="1"/>
      <c r="AJ10" s="20"/>
      <c r="AK10" s="34">
        <f t="shared" si="0"/>
        <v>0</v>
      </c>
    </row>
    <row r="11" spans="2:37" x14ac:dyDescent="0.35">
      <c r="B11" s="5"/>
      <c r="C11" s="1"/>
      <c r="D11" s="1"/>
      <c r="E11" s="1"/>
      <c r="F11" s="1"/>
      <c r="G11" s="1"/>
      <c r="H11" s="1"/>
      <c r="I11" s="1"/>
      <c r="J11" s="1"/>
      <c r="K11" s="44"/>
      <c r="L11" s="1"/>
      <c r="M11" s="1"/>
      <c r="N11" s="1"/>
      <c r="O11" s="1"/>
      <c r="P11" s="1"/>
      <c r="Q11" s="1"/>
      <c r="R11" s="44"/>
      <c r="S11" s="1"/>
      <c r="T11" s="1"/>
      <c r="U11" s="1"/>
      <c r="V11" s="1"/>
      <c r="W11" s="1"/>
      <c r="X11" s="1"/>
      <c r="Y11" s="44"/>
      <c r="Z11" s="1"/>
      <c r="AA11" s="1"/>
      <c r="AB11" s="1"/>
      <c r="AC11" s="1"/>
      <c r="AD11" s="1"/>
      <c r="AE11" s="1"/>
      <c r="AF11" s="44"/>
      <c r="AG11" s="1"/>
      <c r="AH11" s="1"/>
      <c r="AI11" s="1"/>
      <c r="AJ11" s="20"/>
      <c r="AK11" s="34">
        <f t="shared" si="0"/>
        <v>0</v>
      </c>
    </row>
    <row r="12" spans="2:37" x14ac:dyDescent="0.35">
      <c r="B12" s="5"/>
      <c r="C12" s="1"/>
      <c r="D12" s="1"/>
      <c r="E12" s="1"/>
      <c r="F12" s="1"/>
      <c r="G12" s="1"/>
      <c r="H12" s="1"/>
      <c r="I12" s="1"/>
      <c r="J12" s="1"/>
      <c r="K12" s="44"/>
      <c r="L12" s="1"/>
      <c r="M12" s="1"/>
      <c r="N12" s="1"/>
      <c r="O12" s="1"/>
      <c r="P12" s="1"/>
      <c r="Q12" s="1"/>
      <c r="R12" s="44"/>
      <c r="S12" s="1"/>
      <c r="T12" s="1"/>
      <c r="U12" s="1"/>
      <c r="V12" s="1"/>
      <c r="W12" s="1"/>
      <c r="X12" s="1"/>
      <c r="Y12" s="44"/>
      <c r="Z12" s="1"/>
      <c r="AA12" s="1"/>
      <c r="AB12" s="1"/>
      <c r="AC12" s="1"/>
      <c r="AD12" s="1"/>
      <c r="AE12" s="1"/>
      <c r="AF12" s="44"/>
      <c r="AG12" s="1"/>
      <c r="AH12" s="1"/>
      <c r="AI12" s="1"/>
      <c r="AJ12" s="20"/>
      <c r="AK12" s="34">
        <f t="shared" si="0"/>
        <v>0</v>
      </c>
    </row>
    <row r="13" spans="2:37" x14ac:dyDescent="0.35">
      <c r="B13" s="5"/>
      <c r="C13" s="1"/>
      <c r="D13" s="1"/>
      <c r="E13" s="1"/>
      <c r="F13" s="1"/>
      <c r="G13" s="1"/>
      <c r="H13" s="1"/>
      <c r="I13" s="1"/>
      <c r="J13" s="1"/>
      <c r="K13" s="44"/>
      <c r="L13" s="1"/>
      <c r="M13" s="1"/>
      <c r="N13" s="1"/>
      <c r="O13" s="1"/>
      <c r="P13" s="1"/>
      <c r="Q13" s="1"/>
      <c r="R13" s="44"/>
      <c r="S13" s="1"/>
      <c r="T13" s="1"/>
      <c r="U13" s="1"/>
      <c r="V13" s="1"/>
      <c r="W13" s="1"/>
      <c r="X13" s="1"/>
      <c r="Y13" s="44"/>
      <c r="Z13" s="1"/>
      <c r="AA13" s="1"/>
      <c r="AB13" s="1"/>
      <c r="AC13" s="1"/>
      <c r="AD13" s="1"/>
      <c r="AE13" s="1"/>
      <c r="AF13" s="44"/>
      <c r="AG13" s="1"/>
      <c r="AH13" s="1"/>
      <c r="AI13" s="1"/>
      <c r="AJ13" s="20"/>
      <c r="AK13" s="34">
        <f t="shared" si="0"/>
        <v>0</v>
      </c>
    </row>
    <row r="14" spans="2:37" x14ac:dyDescent="0.35">
      <c r="B14" s="5"/>
      <c r="C14" s="1"/>
      <c r="D14" s="1"/>
      <c r="E14" s="1"/>
      <c r="F14" s="1"/>
      <c r="G14" s="1"/>
      <c r="H14" s="1"/>
      <c r="I14" s="1"/>
      <c r="J14" s="1"/>
      <c r="K14" s="44"/>
      <c r="L14" s="1"/>
      <c r="M14" s="1"/>
      <c r="N14" s="1"/>
      <c r="O14" s="1"/>
      <c r="P14" s="1"/>
      <c r="Q14" s="1"/>
      <c r="R14" s="44"/>
      <c r="S14" s="1"/>
      <c r="T14" s="1"/>
      <c r="U14" s="1"/>
      <c r="V14" s="1"/>
      <c r="W14" s="1"/>
      <c r="X14" s="1"/>
      <c r="Y14" s="44"/>
      <c r="Z14" s="1"/>
      <c r="AA14" s="1"/>
      <c r="AB14" s="1"/>
      <c r="AC14" s="1"/>
      <c r="AD14" s="1"/>
      <c r="AE14" s="1"/>
      <c r="AF14" s="44"/>
      <c r="AG14" s="1"/>
      <c r="AH14" s="1"/>
      <c r="AI14" s="1"/>
      <c r="AJ14" s="20"/>
      <c r="AK14" s="34">
        <f t="shared" si="0"/>
        <v>0</v>
      </c>
    </row>
    <row r="15" spans="2:37" x14ac:dyDescent="0.35">
      <c r="B15" s="5"/>
      <c r="C15" s="1"/>
      <c r="D15" s="1"/>
      <c r="E15" s="1"/>
      <c r="F15" s="1"/>
      <c r="G15" s="1"/>
      <c r="H15" s="1"/>
      <c r="I15" s="1"/>
      <c r="J15" s="1"/>
      <c r="K15" s="44"/>
      <c r="L15" s="1"/>
      <c r="M15" s="1"/>
      <c r="N15" s="1"/>
      <c r="O15" s="1"/>
      <c r="P15" s="1"/>
      <c r="Q15" s="1"/>
      <c r="R15" s="44"/>
      <c r="S15" s="1"/>
      <c r="T15" s="1"/>
      <c r="U15" s="1"/>
      <c r="V15" s="1"/>
      <c r="W15" s="1"/>
      <c r="X15" s="1"/>
      <c r="Y15" s="44"/>
      <c r="Z15" s="1"/>
      <c r="AA15" s="1"/>
      <c r="AB15" s="1"/>
      <c r="AC15" s="1"/>
      <c r="AD15" s="1"/>
      <c r="AE15" s="1"/>
      <c r="AF15" s="44"/>
      <c r="AG15" s="1"/>
      <c r="AH15" s="1"/>
      <c r="AI15" s="1"/>
      <c r="AJ15" s="20"/>
      <c r="AK15" s="34">
        <f t="shared" si="0"/>
        <v>0</v>
      </c>
    </row>
    <row r="16" spans="2:37" x14ac:dyDescent="0.35">
      <c r="B16" s="5"/>
      <c r="C16" s="1"/>
      <c r="D16" s="1"/>
      <c r="E16" s="1"/>
      <c r="F16" s="1"/>
      <c r="G16" s="1"/>
      <c r="H16" s="1"/>
      <c r="I16" s="1"/>
      <c r="J16" s="1"/>
      <c r="K16" s="44"/>
      <c r="L16" s="1"/>
      <c r="M16" s="1"/>
      <c r="N16" s="1"/>
      <c r="O16" s="1"/>
      <c r="P16" s="1"/>
      <c r="Q16" s="1"/>
      <c r="R16" s="44"/>
      <c r="S16" s="1"/>
      <c r="T16" s="1"/>
      <c r="U16" s="1"/>
      <c r="V16" s="1"/>
      <c r="W16" s="1"/>
      <c r="X16" s="1"/>
      <c r="Y16" s="44"/>
      <c r="Z16" s="1"/>
      <c r="AA16" s="1"/>
      <c r="AB16" s="1"/>
      <c r="AC16" s="1"/>
      <c r="AD16" s="1"/>
      <c r="AE16" s="1"/>
      <c r="AF16" s="44"/>
      <c r="AG16" s="1"/>
      <c r="AH16" s="1"/>
      <c r="AI16" s="1"/>
      <c r="AJ16" s="20"/>
      <c r="AK16" s="34">
        <f t="shared" si="0"/>
        <v>0</v>
      </c>
    </row>
    <row r="17" spans="2:37" x14ac:dyDescent="0.35">
      <c r="B17" s="5"/>
      <c r="C17" s="1"/>
      <c r="D17" s="1"/>
      <c r="E17" s="1"/>
      <c r="F17" s="1"/>
      <c r="G17" s="1"/>
      <c r="H17" s="1"/>
      <c r="I17" s="1"/>
      <c r="J17" s="1"/>
      <c r="K17" s="44"/>
      <c r="L17" s="1"/>
      <c r="M17" s="1"/>
      <c r="N17" s="1"/>
      <c r="O17" s="1"/>
      <c r="P17" s="1"/>
      <c r="Q17" s="1"/>
      <c r="R17" s="44"/>
      <c r="S17" s="1"/>
      <c r="T17" s="1"/>
      <c r="U17" s="1"/>
      <c r="V17" s="1"/>
      <c r="W17" s="1"/>
      <c r="X17" s="1"/>
      <c r="Y17" s="44"/>
      <c r="Z17" s="1"/>
      <c r="AA17" s="1"/>
      <c r="AB17" s="1"/>
      <c r="AC17" s="1"/>
      <c r="AD17" s="1"/>
      <c r="AE17" s="1"/>
      <c r="AF17" s="44"/>
      <c r="AG17" s="1"/>
      <c r="AH17" s="1"/>
      <c r="AI17" s="1"/>
      <c r="AJ17" s="20"/>
      <c r="AK17" s="34">
        <f t="shared" si="0"/>
        <v>0</v>
      </c>
    </row>
    <row r="18" spans="2:37" ht="15" thickBot="1" x14ac:dyDescent="0.4">
      <c r="B18" s="23"/>
      <c r="C18" s="24"/>
      <c r="D18" s="24"/>
      <c r="E18" s="24"/>
      <c r="F18" s="24"/>
      <c r="G18" s="24"/>
      <c r="H18" s="24"/>
      <c r="I18" s="24"/>
      <c r="J18" s="24"/>
      <c r="K18" s="45"/>
      <c r="L18" s="24"/>
      <c r="M18" s="24"/>
      <c r="N18" s="24"/>
      <c r="O18" s="24"/>
      <c r="P18" s="24"/>
      <c r="Q18" s="24"/>
      <c r="R18" s="45"/>
      <c r="S18" s="24"/>
      <c r="T18" s="24"/>
      <c r="U18" s="24"/>
      <c r="V18" s="24"/>
      <c r="W18" s="24"/>
      <c r="X18" s="24"/>
      <c r="Y18" s="45"/>
      <c r="Z18" s="24"/>
      <c r="AA18" s="24"/>
      <c r="AB18" s="24"/>
      <c r="AC18" s="24"/>
      <c r="AD18" s="24"/>
      <c r="AE18" s="24"/>
      <c r="AF18" s="45"/>
      <c r="AG18" s="24"/>
      <c r="AH18" s="24"/>
      <c r="AI18" s="24"/>
      <c r="AJ18" s="30"/>
      <c r="AK18" s="35"/>
    </row>
    <row r="19" spans="2:37" x14ac:dyDescent="0.35">
      <c r="B19" s="9"/>
      <c r="C19" s="10"/>
      <c r="D19" s="10"/>
      <c r="E19" s="10" t="s">
        <v>8</v>
      </c>
      <c r="F19" s="10">
        <f>COUNTA(F5:F18)</f>
        <v>3</v>
      </c>
      <c r="G19" s="10">
        <f>COUNTA(G5:G18)</f>
        <v>3</v>
      </c>
      <c r="H19" s="10">
        <f t="shared" ref="H19:AJ19" si="1">COUNTA(H5:H18)</f>
        <v>3</v>
      </c>
      <c r="I19" s="10">
        <f t="shared" si="1"/>
        <v>3</v>
      </c>
      <c r="J19" s="10">
        <f t="shared" si="1"/>
        <v>3</v>
      </c>
      <c r="K19" s="10">
        <f t="shared" si="1"/>
        <v>0</v>
      </c>
      <c r="L19" s="10">
        <f t="shared" si="1"/>
        <v>3</v>
      </c>
      <c r="M19" s="10">
        <f t="shared" si="1"/>
        <v>3</v>
      </c>
      <c r="N19" s="10">
        <f t="shared" si="1"/>
        <v>3</v>
      </c>
      <c r="O19" s="10">
        <f t="shared" si="1"/>
        <v>3</v>
      </c>
      <c r="P19" s="10">
        <f t="shared" si="1"/>
        <v>3</v>
      </c>
      <c r="Q19" s="10">
        <f t="shared" si="1"/>
        <v>3</v>
      </c>
      <c r="R19" s="10">
        <f t="shared" si="1"/>
        <v>0</v>
      </c>
      <c r="S19" s="10">
        <f t="shared" si="1"/>
        <v>3</v>
      </c>
      <c r="T19" s="10">
        <f t="shared" si="1"/>
        <v>3</v>
      </c>
      <c r="U19" s="10">
        <f t="shared" si="1"/>
        <v>3</v>
      </c>
      <c r="V19" s="10">
        <f t="shared" si="1"/>
        <v>3</v>
      </c>
      <c r="W19" s="10">
        <f t="shared" si="1"/>
        <v>3</v>
      </c>
      <c r="X19" s="10">
        <f t="shared" si="1"/>
        <v>3</v>
      </c>
      <c r="Y19" s="10">
        <f t="shared" si="1"/>
        <v>0</v>
      </c>
      <c r="Z19" s="10">
        <f t="shared" si="1"/>
        <v>3</v>
      </c>
      <c r="AA19" s="10">
        <f t="shared" si="1"/>
        <v>3</v>
      </c>
      <c r="AB19" s="10">
        <f t="shared" si="1"/>
        <v>3</v>
      </c>
      <c r="AC19" s="10">
        <f t="shared" si="1"/>
        <v>3</v>
      </c>
      <c r="AD19" s="10">
        <f t="shared" si="1"/>
        <v>3</v>
      </c>
      <c r="AE19" s="10">
        <f t="shared" si="1"/>
        <v>3</v>
      </c>
      <c r="AF19" s="10">
        <f t="shared" si="1"/>
        <v>0</v>
      </c>
      <c r="AG19" s="10">
        <f t="shared" si="1"/>
        <v>3</v>
      </c>
      <c r="AH19" s="10">
        <f t="shared" si="1"/>
        <v>3</v>
      </c>
      <c r="AI19" s="10">
        <f t="shared" si="1"/>
        <v>3</v>
      </c>
      <c r="AJ19" s="10">
        <f t="shared" si="1"/>
        <v>3</v>
      </c>
      <c r="AK19" s="36"/>
    </row>
    <row r="20" spans="2:37" x14ac:dyDescent="0.35">
      <c r="B20" s="37"/>
      <c r="C20" s="38"/>
      <c r="D20" s="38"/>
      <c r="E20" s="38" t="s">
        <v>21</v>
      </c>
      <c r="F20" s="38">
        <f>COUNTIF(F5:F18,"A")</f>
        <v>0</v>
      </c>
      <c r="G20" s="38">
        <f>COUNTIF(G5:G18,"A")</f>
        <v>0</v>
      </c>
      <c r="H20" s="38">
        <f t="shared" ref="H20:AJ20" si="2">COUNTIF(H5:H18,"A")</f>
        <v>0</v>
      </c>
      <c r="I20" s="38">
        <f t="shared" si="2"/>
        <v>0</v>
      </c>
      <c r="J20" s="38">
        <f t="shared" si="2"/>
        <v>0</v>
      </c>
      <c r="K20" s="38">
        <f t="shared" si="2"/>
        <v>0</v>
      </c>
      <c r="L20" s="38">
        <f t="shared" si="2"/>
        <v>1</v>
      </c>
      <c r="M20" s="38">
        <f t="shared" si="2"/>
        <v>1</v>
      </c>
      <c r="N20" s="38">
        <f t="shared" si="2"/>
        <v>0</v>
      </c>
      <c r="O20" s="38">
        <f t="shared" si="2"/>
        <v>0</v>
      </c>
      <c r="P20" s="38">
        <f t="shared" si="2"/>
        <v>0</v>
      </c>
      <c r="Q20" s="38">
        <f t="shared" si="2"/>
        <v>0</v>
      </c>
      <c r="R20" s="38">
        <f t="shared" si="2"/>
        <v>0</v>
      </c>
      <c r="S20" s="38">
        <f t="shared" si="2"/>
        <v>0</v>
      </c>
      <c r="T20" s="38">
        <f t="shared" si="2"/>
        <v>1</v>
      </c>
      <c r="U20" s="38">
        <f t="shared" si="2"/>
        <v>1</v>
      </c>
      <c r="V20" s="38">
        <f t="shared" si="2"/>
        <v>1</v>
      </c>
      <c r="W20" s="38">
        <f t="shared" si="2"/>
        <v>1</v>
      </c>
      <c r="X20" s="38">
        <f t="shared" si="2"/>
        <v>0</v>
      </c>
      <c r="Y20" s="38">
        <f t="shared" si="2"/>
        <v>0</v>
      </c>
      <c r="Z20" s="38">
        <f t="shared" si="2"/>
        <v>0</v>
      </c>
      <c r="AA20" s="38">
        <f t="shared" si="2"/>
        <v>0</v>
      </c>
      <c r="AB20" s="38">
        <f t="shared" si="2"/>
        <v>0</v>
      </c>
      <c r="AC20" s="38">
        <f t="shared" si="2"/>
        <v>0</v>
      </c>
      <c r="AD20" s="38">
        <f t="shared" si="2"/>
        <v>0</v>
      </c>
      <c r="AE20" s="38">
        <f t="shared" si="2"/>
        <v>0</v>
      </c>
      <c r="AF20" s="38">
        <f t="shared" si="2"/>
        <v>0</v>
      </c>
      <c r="AG20" s="38">
        <f t="shared" si="2"/>
        <v>0</v>
      </c>
      <c r="AH20" s="38">
        <f t="shared" si="2"/>
        <v>0</v>
      </c>
      <c r="AI20" s="38">
        <f t="shared" si="2"/>
        <v>0</v>
      </c>
      <c r="AJ20" s="38">
        <f t="shared" si="2"/>
        <v>0</v>
      </c>
      <c r="AK20" s="39"/>
    </row>
    <row r="21" spans="2:37" ht="15" thickBot="1" x14ac:dyDescent="0.4">
      <c r="B21" s="40"/>
      <c r="C21" s="41"/>
      <c r="D21" s="41"/>
      <c r="E21" s="41" t="s">
        <v>22</v>
      </c>
      <c r="F21" s="41">
        <f>COUNTIF(F5:F18,"P")</f>
        <v>3</v>
      </c>
      <c r="G21" s="41">
        <f>COUNTIF(G5:G18,"P")</f>
        <v>3</v>
      </c>
      <c r="H21" s="41">
        <f t="shared" ref="H21:AJ21" si="3">COUNTIF(H5:H18,"P")</f>
        <v>3</v>
      </c>
      <c r="I21" s="41">
        <f t="shared" si="3"/>
        <v>3</v>
      </c>
      <c r="J21" s="41">
        <f t="shared" si="3"/>
        <v>3</v>
      </c>
      <c r="K21" s="41">
        <f t="shared" si="3"/>
        <v>0</v>
      </c>
      <c r="L21" s="41">
        <f t="shared" si="3"/>
        <v>2</v>
      </c>
      <c r="M21" s="41">
        <f t="shared" si="3"/>
        <v>2</v>
      </c>
      <c r="N21" s="41">
        <f t="shared" si="3"/>
        <v>3</v>
      </c>
      <c r="O21" s="41">
        <f t="shared" si="3"/>
        <v>3</v>
      </c>
      <c r="P21" s="41">
        <f t="shared" si="3"/>
        <v>3</v>
      </c>
      <c r="Q21" s="41">
        <f t="shared" si="3"/>
        <v>3</v>
      </c>
      <c r="R21" s="41">
        <f t="shared" si="3"/>
        <v>0</v>
      </c>
      <c r="S21" s="41">
        <f t="shared" si="3"/>
        <v>3</v>
      </c>
      <c r="T21" s="41">
        <f t="shared" si="3"/>
        <v>2</v>
      </c>
      <c r="U21" s="41">
        <f t="shared" si="3"/>
        <v>2</v>
      </c>
      <c r="V21" s="41">
        <f t="shared" si="3"/>
        <v>2</v>
      </c>
      <c r="W21" s="41">
        <f t="shared" si="3"/>
        <v>2</v>
      </c>
      <c r="X21" s="41">
        <f t="shared" si="3"/>
        <v>3</v>
      </c>
      <c r="Y21" s="41">
        <f t="shared" si="3"/>
        <v>0</v>
      </c>
      <c r="Z21" s="41">
        <f t="shared" si="3"/>
        <v>3</v>
      </c>
      <c r="AA21" s="41">
        <f t="shared" si="3"/>
        <v>3</v>
      </c>
      <c r="AB21" s="41">
        <f t="shared" si="3"/>
        <v>3</v>
      </c>
      <c r="AC21" s="41">
        <f t="shared" si="3"/>
        <v>3</v>
      </c>
      <c r="AD21" s="41">
        <f t="shared" si="3"/>
        <v>3</v>
      </c>
      <c r="AE21" s="41">
        <f t="shared" si="3"/>
        <v>3</v>
      </c>
      <c r="AF21" s="41">
        <f t="shared" si="3"/>
        <v>0</v>
      </c>
      <c r="AG21" s="41">
        <f t="shared" si="3"/>
        <v>3</v>
      </c>
      <c r="AH21" s="41">
        <f t="shared" si="3"/>
        <v>3</v>
      </c>
      <c r="AI21" s="41">
        <f t="shared" si="3"/>
        <v>3</v>
      </c>
      <c r="AJ21" s="41">
        <f t="shared" si="3"/>
        <v>3</v>
      </c>
      <c r="AK21" s="42"/>
    </row>
  </sheetData>
  <conditionalFormatting sqref="F4:AJ18">
    <cfRule type="containsText" dxfId="1" priority="1" operator="containsText" text="p">
      <formula>NOT(ISERROR(SEARCH("p",F4)))</formula>
    </cfRule>
    <cfRule type="containsText" dxfId="0" priority="2" operator="containsText" text="a">
      <formula>NOT(ISERROR(SEARCH("a",F4)))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3A8B8-9DC1-4674-9D85-037385082D80}">
  <dimension ref="B1:P22"/>
  <sheetViews>
    <sheetView workbookViewId="0">
      <selection activeCell="C10" sqref="C10"/>
    </sheetView>
  </sheetViews>
  <sheetFormatPr defaultRowHeight="14.5" x14ac:dyDescent="0.35"/>
  <cols>
    <col min="3" max="3" width="11.26953125" bestFit="1" customWidth="1"/>
    <col min="5" max="5" width="11.08984375" bestFit="1" customWidth="1"/>
    <col min="6" max="6" width="10.90625" bestFit="1" customWidth="1"/>
    <col min="7" max="7" width="10.453125" bestFit="1" customWidth="1"/>
    <col min="8" max="9" width="9.08984375" bestFit="1" customWidth="1"/>
    <col min="10" max="11" width="10.1796875" bestFit="1" customWidth="1"/>
    <col min="12" max="12" width="10.08984375" bestFit="1" customWidth="1"/>
    <col min="13" max="13" width="11.08984375" bestFit="1" customWidth="1"/>
    <col min="15" max="15" width="9.08984375" bestFit="1" customWidth="1"/>
    <col min="16" max="16" width="10.1796875" bestFit="1" customWidth="1"/>
  </cols>
  <sheetData>
    <row r="1" spans="2:16" ht="15" thickBot="1" x14ac:dyDescent="0.4"/>
    <row r="2" spans="2:16" x14ac:dyDescent="0.35">
      <c r="B2" s="9"/>
      <c r="C2" s="10"/>
      <c r="D2" s="10"/>
      <c r="E2" s="10"/>
      <c r="F2" s="10"/>
      <c r="G2" s="11"/>
      <c r="H2" s="50" t="s">
        <v>31</v>
      </c>
      <c r="I2" s="46"/>
      <c r="J2" s="46"/>
      <c r="K2" s="54"/>
      <c r="L2" s="59" t="s">
        <v>35</v>
      </c>
      <c r="M2" s="46"/>
      <c r="N2" s="46"/>
      <c r="O2" s="60"/>
      <c r="P2" s="56"/>
    </row>
    <row r="3" spans="2:16" ht="15" thickBot="1" x14ac:dyDescent="0.4">
      <c r="B3" s="47" t="s">
        <v>15</v>
      </c>
      <c r="C3" s="48" t="s">
        <v>27</v>
      </c>
      <c r="D3" s="48" t="s">
        <v>2</v>
      </c>
      <c r="E3" s="48" t="s">
        <v>28</v>
      </c>
      <c r="F3" s="48" t="s">
        <v>29</v>
      </c>
      <c r="G3" s="49" t="s">
        <v>30</v>
      </c>
      <c r="H3" s="51" t="s">
        <v>32</v>
      </c>
      <c r="I3" s="48" t="s">
        <v>33</v>
      </c>
      <c r="J3" s="48" t="s">
        <v>34</v>
      </c>
      <c r="K3" s="55" t="s">
        <v>8</v>
      </c>
      <c r="L3" s="47" t="s">
        <v>36</v>
      </c>
      <c r="M3" s="48" t="s">
        <v>37</v>
      </c>
      <c r="N3" s="48" t="s">
        <v>38</v>
      </c>
      <c r="O3" s="49" t="s">
        <v>8</v>
      </c>
      <c r="P3" s="57" t="s">
        <v>39</v>
      </c>
    </row>
    <row r="4" spans="2:16" x14ac:dyDescent="0.35">
      <c r="B4" s="2"/>
      <c r="C4" s="3"/>
      <c r="D4" s="3"/>
      <c r="E4" s="3"/>
      <c r="F4" s="3"/>
      <c r="G4" s="4"/>
      <c r="H4" s="52"/>
      <c r="I4" s="3"/>
      <c r="J4" s="3"/>
      <c r="K4" s="31"/>
      <c r="L4" s="2"/>
      <c r="M4" s="3"/>
      <c r="N4" s="3"/>
      <c r="O4" s="4"/>
      <c r="P4" s="58"/>
    </row>
    <row r="5" spans="2:16" x14ac:dyDescent="0.35">
      <c r="B5" s="5">
        <v>1</v>
      </c>
      <c r="C5" s="1">
        <v>123</v>
      </c>
      <c r="D5" s="1" t="s">
        <v>18</v>
      </c>
      <c r="E5" s="1" t="s">
        <v>40</v>
      </c>
      <c r="F5" s="1" t="s">
        <v>41</v>
      </c>
      <c r="G5" s="62">
        <v>19500</v>
      </c>
      <c r="H5" s="53">
        <f>G5*20%</f>
        <v>3900</v>
      </c>
      <c r="I5" s="26">
        <f>G5*15%</f>
        <v>2925</v>
      </c>
      <c r="J5" s="26">
        <f>G5*30%</f>
        <v>5850</v>
      </c>
      <c r="K5" s="63">
        <f>SUM(H5:J5)</f>
        <v>12675</v>
      </c>
      <c r="L5" s="61">
        <f>G5*12%</f>
        <v>2340</v>
      </c>
      <c r="M5" s="26">
        <v>200</v>
      </c>
      <c r="N5" s="26">
        <v>0</v>
      </c>
      <c r="O5" s="62">
        <f>SUM(L5:N5)</f>
        <v>2540</v>
      </c>
      <c r="P5" s="64">
        <f>G5+K5-O5</f>
        <v>29635</v>
      </c>
    </row>
    <row r="6" spans="2:16" x14ac:dyDescent="0.35">
      <c r="B6" s="5">
        <v>2</v>
      </c>
      <c r="C6" s="1">
        <v>124</v>
      </c>
      <c r="D6" s="1" t="s">
        <v>18</v>
      </c>
      <c r="E6" s="1" t="s">
        <v>40</v>
      </c>
      <c r="F6" s="1" t="s">
        <v>42</v>
      </c>
      <c r="G6" s="62">
        <v>22000</v>
      </c>
      <c r="H6" s="53">
        <f t="shared" ref="H6:H20" si="0">G6*20%</f>
        <v>4400</v>
      </c>
      <c r="I6" s="26">
        <f t="shared" ref="I6:I20" si="1">G6*15%</f>
        <v>3300</v>
      </c>
      <c r="J6" s="26">
        <f t="shared" ref="J6:J20" si="2">G6*30%</f>
        <v>6600</v>
      </c>
      <c r="K6" s="63">
        <f t="shared" ref="K6:K20" si="3">SUM(H6:J6)</f>
        <v>14300</v>
      </c>
      <c r="L6" s="61">
        <f t="shared" ref="L6:L20" si="4">G6*12%</f>
        <v>2640</v>
      </c>
      <c r="M6" s="26">
        <v>0</v>
      </c>
      <c r="N6" s="26">
        <v>0</v>
      </c>
      <c r="O6" s="62">
        <f t="shared" ref="O6:O20" si="5">SUM(L6:N6)</f>
        <v>2640</v>
      </c>
      <c r="P6" s="64">
        <f t="shared" ref="P6:P20" si="6">G6+K6-O6</f>
        <v>33660</v>
      </c>
    </row>
    <row r="7" spans="2:16" x14ac:dyDescent="0.35">
      <c r="B7" s="5"/>
      <c r="C7" s="1"/>
      <c r="D7" s="1"/>
      <c r="E7" s="1"/>
      <c r="F7" s="1"/>
      <c r="G7" s="62"/>
      <c r="H7" s="53">
        <f t="shared" si="0"/>
        <v>0</v>
      </c>
      <c r="I7" s="26">
        <f t="shared" si="1"/>
        <v>0</v>
      </c>
      <c r="J7" s="26">
        <f t="shared" si="2"/>
        <v>0</v>
      </c>
      <c r="K7" s="63">
        <f t="shared" si="3"/>
        <v>0</v>
      </c>
      <c r="L7" s="61">
        <f t="shared" si="4"/>
        <v>0</v>
      </c>
      <c r="M7" s="26">
        <v>0</v>
      </c>
      <c r="N7" s="26">
        <v>0</v>
      </c>
      <c r="O7" s="62">
        <f t="shared" si="5"/>
        <v>0</v>
      </c>
      <c r="P7" s="64">
        <f t="shared" si="6"/>
        <v>0</v>
      </c>
    </row>
    <row r="8" spans="2:16" x14ac:dyDescent="0.35">
      <c r="B8" s="5"/>
      <c r="C8" s="1"/>
      <c r="D8" s="1"/>
      <c r="E8" s="1"/>
      <c r="F8" s="1"/>
      <c r="G8" s="62"/>
      <c r="H8" s="53">
        <f t="shared" si="0"/>
        <v>0</v>
      </c>
      <c r="I8" s="26">
        <f t="shared" si="1"/>
        <v>0</v>
      </c>
      <c r="J8" s="26">
        <f t="shared" si="2"/>
        <v>0</v>
      </c>
      <c r="K8" s="63">
        <f t="shared" si="3"/>
        <v>0</v>
      </c>
      <c r="L8" s="61">
        <f t="shared" si="4"/>
        <v>0</v>
      </c>
      <c r="M8" s="26">
        <v>0</v>
      </c>
      <c r="N8" s="26">
        <v>0</v>
      </c>
      <c r="O8" s="62">
        <f t="shared" si="5"/>
        <v>0</v>
      </c>
      <c r="P8" s="64">
        <f t="shared" si="6"/>
        <v>0</v>
      </c>
    </row>
    <row r="9" spans="2:16" x14ac:dyDescent="0.35">
      <c r="B9" s="5"/>
      <c r="C9" s="1"/>
      <c r="D9" s="1"/>
      <c r="E9" s="1"/>
      <c r="F9" s="1"/>
      <c r="G9" s="62"/>
      <c r="H9" s="53">
        <f t="shared" si="0"/>
        <v>0</v>
      </c>
      <c r="I9" s="26">
        <f t="shared" si="1"/>
        <v>0</v>
      </c>
      <c r="J9" s="26">
        <f t="shared" si="2"/>
        <v>0</v>
      </c>
      <c r="K9" s="63">
        <f t="shared" si="3"/>
        <v>0</v>
      </c>
      <c r="L9" s="61">
        <f t="shared" si="4"/>
        <v>0</v>
      </c>
      <c r="M9" s="26">
        <v>0</v>
      </c>
      <c r="N9" s="26">
        <v>0</v>
      </c>
      <c r="O9" s="62">
        <f t="shared" si="5"/>
        <v>0</v>
      </c>
      <c r="P9" s="64">
        <f t="shared" si="6"/>
        <v>0</v>
      </c>
    </row>
    <row r="10" spans="2:16" x14ac:dyDescent="0.35">
      <c r="B10" s="5"/>
      <c r="C10" s="1"/>
      <c r="D10" s="1"/>
      <c r="E10" s="1"/>
      <c r="F10" s="1"/>
      <c r="G10" s="62"/>
      <c r="H10" s="53">
        <f t="shared" si="0"/>
        <v>0</v>
      </c>
      <c r="I10" s="26">
        <f t="shared" si="1"/>
        <v>0</v>
      </c>
      <c r="J10" s="26">
        <f t="shared" si="2"/>
        <v>0</v>
      </c>
      <c r="K10" s="63">
        <f t="shared" si="3"/>
        <v>0</v>
      </c>
      <c r="L10" s="61">
        <f t="shared" si="4"/>
        <v>0</v>
      </c>
      <c r="M10" s="26">
        <v>0</v>
      </c>
      <c r="N10" s="26">
        <v>0</v>
      </c>
      <c r="O10" s="62">
        <f t="shared" si="5"/>
        <v>0</v>
      </c>
      <c r="P10" s="64">
        <f t="shared" si="6"/>
        <v>0</v>
      </c>
    </row>
    <row r="11" spans="2:16" x14ac:dyDescent="0.35">
      <c r="B11" s="5"/>
      <c r="C11" s="1"/>
      <c r="D11" s="1"/>
      <c r="E11" s="1"/>
      <c r="F11" s="1"/>
      <c r="G11" s="62"/>
      <c r="H11" s="53">
        <f t="shared" si="0"/>
        <v>0</v>
      </c>
      <c r="I11" s="26">
        <f t="shared" si="1"/>
        <v>0</v>
      </c>
      <c r="J11" s="26">
        <f t="shared" si="2"/>
        <v>0</v>
      </c>
      <c r="K11" s="63">
        <f t="shared" si="3"/>
        <v>0</v>
      </c>
      <c r="L11" s="61">
        <f t="shared" si="4"/>
        <v>0</v>
      </c>
      <c r="M11" s="26">
        <v>0</v>
      </c>
      <c r="N11" s="26">
        <v>0</v>
      </c>
      <c r="O11" s="62">
        <f t="shared" si="5"/>
        <v>0</v>
      </c>
      <c r="P11" s="64">
        <f t="shared" si="6"/>
        <v>0</v>
      </c>
    </row>
    <row r="12" spans="2:16" x14ac:dyDescent="0.35">
      <c r="B12" s="5"/>
      <c r="C12" s="1"/>
      <c r="D12" s="1"/>
      <c r="E12" s="1"/>
      <c r="F12" s="1"/>
      <c r="G12" s="62"/>
      <c r="H12" s="53">
        <f t="shared" si="0"/>
        <v>0</v>
      </c>
      <c r="I12" s="26">
        <f t="shared" si="1"/>
        <v>0</v>
      </c>
      <c r="J12" s="26">
        <f t="shared" si="2"/>
        <v>0</v>
      </c>
      <c r="K12" s="63">
        <f t="shared" si="3"/>
        <v>0</v>
      </c>
      <c r="L12" s="61">
        <f t="shared" si="4"/>
        <v>0</v>
      </c>
      <c r="M12" s="26">
        <v>0</v>
      </c>
      <c r="N12" s="26">
        <v>0</v>
      </c>
      <c r="O12" s="62">
        <f t="shared" si="5"/>
        <v>0</v>
      </c>
      <c r="P12" s="64">
        <f t="shared" si="6"/>
        <v>0</v>
      </c>
    </row>
    <row r="13" spans="2:16" x14ac:dyDescent="0.35">
      <c r="B13" s="5"/>
      <c r="C13" s="1"/>
      <c r="D13" s="1"/>
      <c r="E13" s="1"/>
      <c r="F13" s="1"/>
      <c r="G13" s="62"/>
      <c r="H13" s="53">
        <f t="shared" si="0"/>
        <v>0</v>
      </c>
      <c r="I13" s="26">
        <f t="shared" si="1"/>
        <v>0</v>
      </c>
      <c r="J13" s="26">
        <f t="shared" si="2"/>
        <v>0</v>
      </c>
      <c r="K13" s="63">
        <f t="shared" si="3"/>
        <v>0</v>
      </c>
      <c r="L13" s="61">
        <f t="shared" si="4"/>
        <v>0</v>
      </c>
      <c r="M13" s="26">
        <v>0</v>
      </c>
      <c r="N13" s="26">
        <v>0</v>
      </c>
      <c r="O13" s="62">
        <f t="shared" si="5"/>
        <v>0</v>
      </c>
      <c r="P13" s="64">
        <f t="shared" si="6"/>
        <v>0</v>
      </c>
    </row>
    <row r="14" spans="2:16" x14ac:dyDescent="0.35">
      <c r="B14" s="5"/>
      <c r="C14" s="1"/>
      <c r="D14" s="1"/>
      <c r="E14" s="1"/>
      <c r="F14" s="1"/>
      <c r="G14" s="62"/>
      <c r="H14" s="53">
        <f t="shared" si="0"/>
        <v>0</v>
      </c>
      <c r="I14" s="26">
        <f t="shared" si="1"/>
        <v>0</v>
      </c>
      <c r="J14" s="26">
        <f t="shared" si="2"/>
        <v>0</v>
      </c>
      <c r="K14" s="63">
        <f t="shared" si="3"/>
        <v>0</v>
      </c>
      <c r="L14" s="61">
        <f t="shared" si="4"/>
        <v>0</v>
      </c>
      <c r="M14" s="26">
        <v>0</v>
      </c>
      <c r="N14" s="26">
        <v>0</v>
      </c>
      <c r="O14" s="62">
        <f t="shared" si="5"/>
        <v>0</v>
      </c>
      <c r="P14" s="64">
        <f t="shared" si="6"/>
        <v>0</v>
      </c>
    </row>
    <row r="15" spans="2:16" x14ac:dyDescent="0.35">
      <c r="B15" s="5"/>
      <c r="C15" s="1"/>
      <c r="D15" s="1"/>
      <c r="E15" s="1"/>
      <c r="F15" s="1"/>
      <c r="G15" s="62"/>
      <c r="H15" s="53">
        <f t="shared" si="0"/>
        <v>0</v>
      </c>
      <c r="I15" s="26">
        <f t="shared" si="1"/>
        <v>0</v>
      </c>
      <c r="J15" s="26">
        <f t="shared" si="2"/>
        <v>0</v>
      </c>
      <c r="K15" s="63">
        <f t="shared" si="3"/>
        <v>0</v>
      </c>
      <c r="L15" s="61">
        <f t="shared" si="4"/>
        <v>0</v>
      </c>
      <c r="M15" s="26">
        <v>0</v>
      </c>
      <c r="N15" s="26">
        <v>0</v>
      </c>
      <c r="O15" s="62">
        <f t="shared" si="5"/>
        <v>0</v>
      </c>
      <c r="P15" s="64">
        <f t="shared" si="6"/>
        <v>0</v>
      </c>
    </row>
    <row r="16" spans="2:16" x14ac:dyDescent="0.35">
      <c r="B16" s="5"/>
      <c r="C16" s="1"/>
      <c r="D16" s="1"/>
      <c r="E16" s="1"/>
      <c r="F16" s="1"/>
      <c r="G16" s="62"/>
      <c r="H16" s="53">
        <f t="shared" si="0"/>
        <v>0</v>
      </c>
      <c r="I16" s="26">
        <f t="shared" si="1"/>
        <v>0</v>
      </c>
      <c r="J16" s="26">
        <f t="shared" si="2"/>
        <v>0</v>
      </c>
      <c r="K16" s="63">
        <f t="shared" si="3"/>
        <v>0</v>
      </c>
      <c r="L16" s="61">
        <f t="shared" si="4"/>
        <v>0</v>
      </c>
      <c r="M16" s="26">
        <v>0</v>
      </c>
      <c r="N16" s="26">
        <v>0</v>
      </c>
      <c r="O16" s="62">
        <f t="shared" si="5"/>
        <v>0</v>
      </c>
      <c r="P16" s="64">
        <f t="shared" si="6"/>
        <v>0</v>
      </c>
    </row>
    <row r="17" spans="2:16" x14ac:dyDescent="0.35">
      <c r="B17" s="5"/>
      <c r="C17" s="1"/>
      <c r="D17" s="1"/>
      <c r="E17" s="1"/>
      <c r="F17" s="1"/>
      <c r="G17" s="62"/>
      <c r="H17" s="53">
        <f t="shared" si="0"/>
        <v>0</v>
      </c>
      <c r="I17" s="26">
        <f t="shared" si="1"/>
        <v>0</v>
      </c>
      <c r="J17" s="26">
        <f t="shared" si="2"/>
        <v>0</v>
      </c>
      <c r="K17" s="63">
        <f t="shared" si="3"/>
        <v>0</v>
      </c>
      <c r="L17" s="61">
        <f t="shared" si="4"/>
        <v>0</v>
      </c>
      <c r="M17" s="26">
        <v>0</v>
      </c>
      <c r="N17" s="26">
        <v>0</v>
      </c>
      <c r="O17" s="62">
        <f t="shared" si="5"/>
        <v>0</v>
      </c>
      <c r="P17" s="64">
        <f t="shared" si="6"/>
        <v>0</v>
      </c>
    </row>
    <row r="18" spans="2:16" x14ac:dyDescent="0.35">
      <c r="B18" s="5"/>
      <c r="C18" s="1"/>
      <c r="D18" s="1"/>
      <c r="E18" s="1"/>
      <c r="F18" s="1"/>
      <c r="G18" s="62"/>
      <c r="H18" s="53">
        <f t="shared" si="0"/>
        <v>0</v>
      </c>
      <c r="I18" s="26">
        <f t="shared" si="1"/>
        <v>0</v>
      </c>
      <c r="J18" s="26">
        <f t="shared" si="2"/>
        <v>0</v>
      </c>
      <c r="K18" s="63">
        <f t="shared" si="3"/>
        <v>0</v>
      </c>
      <c r="L18" s="61">
        <f t="shared" si="4"/>
        <v>0</v>
      </c>
      <c r="M18" s="26">
        <v>0</v>
      </c>
      <c r="N18" s="26">
        <v>0</v>
      </c>
      <c r="O18" s="62">
        <f t="shared" si="5"/>
        <v>0</v>
      </c>
      <c r="P18" s="64">
        <f t="shared" si="6"/>
        <v>0</v>
      </c>
    </row>
    <row r="19" spans="2:16" x14ac:dyDescent="0.35">
      <c r="B19" s="5"/>
      <c r="C19" s="1"/>
      <c r="D19" s="1"/>
      <c r="E19" s="1"/>
      <c r="F19" s="1"/>
      <c r="G19" s="62"/>
      <c r="H19" s="53">
        <f t="shared" si="0"/>
        <v>0</v>
      </c>
      <c r="I19" s="26">
        <f t="shared" si="1"/>
        <v>0</v>
      </c>
      <c r="J19" s="26">
        <f t="shared" si="2"/>
        <v>0</v>
      </c>
      <c r="K19" s="63">
        <f t="shared" si="3"/>
        <v>0</v>
      </c>
      <c r="L19" s="61">
        <f t="shared" si="4"/>
        <v>0</v>
      </c>
      <c r="M19" s="26">
        <v>0</v>
      </c>
      <c r="N19" s="26">
        <v>0</v>
      </c>
      <c r="O19" s="62">
        <f t="shared" si="5"/>
        <v>0</v>
      </c>
      <c r="P19" s="64">
        <f t="shared" si="6"/>
        <v>0</v>
      </c>
    </row>
    <row r="20" spans="2:16" ht="15" thickBot="1" x14ac:dyDescent="0.4">
      <c r="B20" s="23"/>
      <c r="C20" s="24"/>
      <c r="D20" s="24"/>
      <c r="E20" s="24"/>
      <c r="F20" s="24"/>
      <c r="G20" s="65"/>
      <c r="H20" s="66">
        <f t="shared" si="0"/>
        <v>0</v>
      </c>
      <c r="I20" s="27">
        <f t="shared" si="1"/>
        <v>0</v>
      </c>
      <c r="J20" s="27">
        <f t="shared" si="2"/>
        <v>0</v>
      </c>
      <c r="K20" s="67">
        <f t="shared" si="3"/>
        <v>0</v>
      </c>
      <c r="L20" s="68">
        <f t="shared" si="4"/>
        <v>0</v>
      </c>
      <c r="M20" s="27">
        <v>0</v>
      </c>
      <c r="N20" s="27">
        <v>0</v>
      </c>
      <c r="O20" s="65">
        <f t="shared" si="5"/>
        <v>0</v>
      </c>
      <c r="P20" s="69">
        <f t="shared" si="6"/>
        <v>0</v>
      </c>
    </row>
    <row r="21" spans="2:16" ht="15" thickBot="1" x14ac:dyDescent="0.4">
      <c r="B21" s="21"/>
      <c r="C21" s="22"/>
      <c r="D21" s="22"/>
      <c r="E21" s="22"/>
      <c r="F21" s="22" t="s">
        <v>8</v>
      </c>
      <c r="G21" s="76">
        <f>SUM(G5:G20)</f>
        <v>41500</v>
      </c>
      <c r="H21" s="77">
        <f t="shared" ref="H21:P21" si="7">SUM(H5:H20)</f>
        <v>8300</v>
      </c>
      <c r="I21" s="77">
        <f t="shared" si="7"/>
        <v>6225</v>
      </c>
      <c r="J21" s="77">
        <f t="shared" si="7"/>
        <v>12450</v>
      </c>
      <c r="K21" s="77">
        <f t="shared" si="7"/>
        <v>26975</v>
      </c>
      <c r="L21" s="77">
        <f t="shared" si="7"/>
        <v>4980</v>
      </c>
      <c r="M21" s="77">
        <f t="shared" si="7"/>
        <v>200</v>
      </c>
      <c r="N21" s="77">
        <f t="shared" si="7"/>
        <v>0</v>
      </c>
      <c r="O21" s="77">
        <f t="shared" si="7"/>
        <v>5180</v>
      </c>
      <c r="P21" s="78">
        <f t="shared" si="7"/>
        <v>63295</v>
      </c>
    </row>
    <row r="22" spans="2:16" ht="15" thickBot="1" x14ac:dyDescent="0.4">
      <c r="B22" s="40" t="s">
        <v>15</v>
      </c>
      <c r="C22" s="41" t="s">
        <v>27</v>
      </c>
      <c r="D22" s="41" t="s">
        <v>2</v>
      </c>
      <c r="E22" s="41" t="s">
        <v>28</v>
      </c>
      <c r="F22" s="41" t="s">
        <v>29</v>
      </c>
      <c r="G22" s="70" t="s">
        <v>30</v>
      </c>
      <c r="H22" s="71" t="s">
        <v>32</v>
      </c>
      <c r="I22" s="72" t="s">
        <v>33</v>
      </c>
      <c r="J22" s="72" t="s">
        <v>34</v>
      </c>
      <c r="K22" s="73" t="s">
        <v>8</v>
      </c>
      <c r="L22" s="74" t="s">
        <v>36</v>
      </c>
      <c r="M22" s="72" t="s">
        <v>37</v>
      </c>
      <c r="N22" s="72" t="s">
        <v>38</v>
      </c>
      <c r="O22" s="70" t="s">
        <v>8</v>
      </c>
      <c r="P22" s="75" t="s">
        <v>39</v>
      </c>
    </row>
  </sheetData>
  <mergeCells count="2">
    <mergeCell ref="H2:K2"/>
    <mergeCell ref="L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BEC10-4501-4DC8-A41C-03659608BEF9}">
  <dimension ref="B3:J19"/>
  <sheetViews>
    <sheetView tabSelected="1" zoomScale="115" zoomScaleNormal="115" workbookViewId="0">
      <selection activeCell="D12" sqref="D12"/>
    </sheetView>
  </sheetViews>
  <sheetFormatPr defaultRowHeight="14.5" x14ac:dyDescent="0.35"/>
  <cols>
    <col min="2" max="2" width="13.54296875" bestFit="1" customWidth="1"/>
    <col min="4" max="4" width="11.08984375" bestFit="1" customWidth="1"/>
    <col min="7" max="7" width="10.6328125" bestFit="1" customWidth="1"/>
    <col min="8" max="8" width="9.36328125" bestFit="1" customWidth="1"/>
    <col min="9" max="9" width="10.36328125" bestFit="1" customWidth="1"/>
    <col min="10" max="10" width="10.26953125" bestFit="1" customWidth="1"/>
  </cols>
  <sheetData>
    <row r="3" spans="2:10" ht="15" thickBot="1" x14ac:dyDescent="0.4"/>
    <row r="4" spans="2:10" x14ac:dyDescent="0.35">
      <c r="B4" s="2" t="s">
        <v>43</v>
      </c>
      <c r="C4" s="3"/>
      <c r="D4" s="4" t="s">
        <v>52</v>
      </c>
      <c r="F4" s="80" t="s">
        <v>15</v>
      </c>
      <c r="G4" s="80" t="s">
        <v>53</v>
      </c>
      <c r="H4" s="80" t="s">
        <v>56</v>
      </c>
      <c r="I4" s="80" t="s">
        <v>54</v>
      </c>
      <c r="J4" s="80" t="s">
        <v>55</v>
      </c>
    </row>
    <row r="5" spans="2:10" ht="15" thickBot="1" x14ac:dyDescent="0.4">
      <c r="B5" s="5" t="s">
        <v>44</v>
      </c>
      <c r="C5" s="1"/>
      <c r="D5" s="62">
        <v>35000</v>
      </c>
    </row>
    <row r="6" spans="2:10" x14ac:dyDescent="0.35">
      <c r="B6" s="5" t="s">
        <v>45</v>
      </c>
      <c r="C6" s="1"/>
      <c r="D6" s="62">
        <v>5000</v>
      </c>
      <c r="F6" s="2"/>
      <c r="G6" s="3"/>
      <c r="H6" s="3"/>
      <c r="I6" s="3"/>
      <c r="J6" s="83">
        <f>D7</f>
        <v>30000</v>
      </c>
    </row>
    <row r="7" spans="2:10" x14ac:dyDescent="0.35">
      <c r="B7" s="5" t="s">
        <v>46</v>
      </c>
      <c r="C7" s="1"/>
      <c r="D7" s="62">
        <f>D5-D6</f>
        <v>30000</v>
      </c>
      <c r="F7" s="5">
        <v>1</v>
      </c>
      <c r="G7" s="26">
        <v>2750.4</v>
      </c>
      <c r="H7" s="26">
        <f>J6*1.5%</f>
        <v>450</v>
      </c>
      <c r="I7" s="26">
        <f>G7-H7</f>
        <v>2300.4</v>
      </c>
      <c r="J7" s="28">
        <f>J6-I7</f>
        <v>27699.599999999999</v>
      </c>
    </row>
    <row r="8" spans="2:10" x14ac:dyDescent="0.35">
      <c r="B8" s="5" t="s">
        <v>47</v>
      </c>
      <c r="C8" s="1"/>
      <c r="D8" s="6">
        <v>18</v>
      </c>
      <c r="F8" s="5">
        <v>2</v>
      </c>
      <c r="G8" s="26">
        <v>2750.4</v>
      </c>
      <c r="H8" s="26">
        <f>J7*1.5%</f>
        <v>415.49399999999997</v>
      </c>
      <c r="I8" s="26">
        <f>G8-H8</f>
        <v>2334.9059999999999</v>
      </c>
      <c r="J8" s="28">
        <f>J7-I8</f>
        <v>25364.694</v>
      </c>
    </row>
    <row r="9" spans="2:10" x14ac:dyDescent="0.35">
      <c r="B9" s="5" t="s">
        <v>48</v>
      </c>
      <c r="C9" s="1"/>
      <c r="D9" s="6">
        <f>D8/12</f>
        <v>1.5</v>
      </c>
      <c r="F9" s="5">
        <v>3</v>
      </c>
      <c r="G9" s="26">
        <v>2750.4</v>
      </c>
      <c r="H9" s="26">
        <f>J8*1.5%</f>
        <v>380.47040999999996</v>
      </c>
      <c r="I9" s="26">
        <f>G9-H9</f>
        <v>2369.9295900000002</v>
      </c>
      <c r="J9" s="28">
        <f>J8-I9</f>
        <v>22994.76441</v>
      </c>
    </row>
    <row r="10" spans="2:10" x14ac:dyDescent="0.35">
      <c r="B10" s="5" t="s">
        <v>49</v>
      </c>
      <c r="C10" s="1"/>
      <c r="D10" s="6">
        <v>1</v>
      </c>
      <c r="F10" s="5">
        <v>4</v>
      </c>
      <c r="G10" s="26">
        <v>2750.4</v>
      </c>
      <c r="H10" s="26">
        <f>J9*1.5%</f>
        <v>344.92146614999996</v>
      </c>
      <c r="I10" s="26">
        <f>G10-H10</f>
        <v>2405.4785338500001</v>
      </c>
      <c r="J10" s="28">
        <f>J9-I10</f>
        <v>20589.285876149999</v>
      </c>
    </row>
    <row r="11" spans="2:10" x14ac:dyDescent="0.35">
      <c r="B11" s="5" t="s">
        <v>50</v>
      </c>
      <c r="C11" s="1"/>
      <c r="D11" s="6">
        <f>D10*12</f>
        <v>12</v>
      </c>
      <c r="F11" s="5">
        <v>5</v>
      </c>
      <c r="G11" s="26">
        <v>2750.4</v>
      </c>
      <c r="H11" s="26">
        <f>J10*1.5%</f>
        <v>308.83928814224998</v>
      </c>
      <c r="I11" s="26">
        <f>G11-H11</f>
        <v>2441.56071185775</v>
      </c>
      <c r="J11" s="28">
        <f>J10-I11</f>
        <v>18147.725164292249</v>
      </c>
    </row>
    <row r="12" spans="2:10" ht="15" thickBot="1" x14ac:dyDescent="0.4">
      <c r="B12" s="7" t="s">
        <v>51</v>
      </c>
      <c r="C12" s="8"/>
      <c r="D12" s="79">
        <f>PMT(D9%,D11,D7)</f>
        <v>-2750.3997871868683</v>
      </c>
      <c r="F12" s="5">
        <v>6</v>
      </c>
      <c r="G12" s="26">
        <v>2750.4</v>
      </c>
      <c r="H12" s="26">
        <f>J11*1.5%</f>
        <v>272.21587746438371</v>
      </c>
      <c r="I12" s="26">
        <f>G12-H12</f>
        <v>2478.1841225356166</v>
      </c>
      <c r="J12" s="28">
        <f>J11-I12</f>
        <v>15669.541041756633</v>
      </c>
    </row>
    <row r="13" spans="2:10" x14ac:dyDescent="0.35">
      <c r="F13" s="5">
        <v>7</v>
      </c>
      <c r="G13" s="26">
        <v>2750.4</v>
      </c>
      <c r="H13" s="26">
        <f>J12*1.5%</f>
        <v>235.04311562634948</v>
      </c>
      <c r="I13" s="26">
        <f>G13-H13</f>
        <v>2515.3568843736507</v>
      </c>
      <c r="J13" s="28">
        <f>J12-I13</f>
        <v>13154.184157382982</v>
      </c>
    </row>
    <row r="14" spans="2:10" x14ac:dyDescent="0.35">
      <c r="F14" s="5">
        <v>8</v>
      </c>
      <c r="G14" s="26">
        <v>2750.4</v>
      </c>
      <c r="H14" s="26">
        <f>J13*1.5%</f>
        <v>197.31276236074473</v>
      </c>
      <c r="I14" s="26">
        <f>G14-H14</f>
        <v>2553.0872376392554</v>
      </c>
      <c r="J14" s="28">
        <f>J13-I14</f>
        <v>10601.096919743726</v>
      </c>
    </row>
    <row r="15" spans="2:10" x14ac:dyDescent="0.35">
      <c r="F15" s="5">
        <v>9</v>
      </c>
      <c r="G15" s="26">
        <v>2750.4</v>
      </c>
      <c r="H15" s="26">
        <f>J14*1.5%</f>
        <v>159.0164537961559</v>
      </c>
      <c r="I15" s="26">
        <f>G15-H15</f>
        <v>2591.3835462038442</v>
      </c>
      <c r="J15" s="28">
        <f>J14-I15</f>
        <v>8009.713373539882</v>
      </c>
    </row>
    <row r="16" spans="2:10" x14ac:dyDescent="0.35">
      <c r="F16" s="5">
        <v>10</v>
      </c>
      <c r="G16" s="26">
        <v>2750.4</v>
      </c>
      <c r="H16" s="26">
        <f>J15*1.5%</f>
        <v>120.14570060309822</v>
      </c>
      <c r="I16" s="26">
        <f>G16-H16</f>
        <v>2630.2542993969018</v>
      </c>
      <c r="J16" s="28">
        <f>J15-I16</f>
        <v>5379.4590741429802</v>
      </c>
    </row>
    <row r="17" spans="6:10" x14ac:dyDescent="0.35">
      <c r="F17" s="5">
        <v>11</v>
      </c>
      <c r="G17" s="26">
        <v>2750.4</v>
      </c>
      <c r="H17" s="26">
        <f>J16*1.5%</f>
        <v>80.691886112144701</v>
      </c>
      <c r="I17" s="26">
        <f>G17-H17</f>
        <v>2669.7081138878552</v>
      </c>
      <c r="J17" s="28">
        <f>J16-I17</f>
        <v>2709.7509602551249</v>
      </c>
    </row>
    <row r="18" spans="6:10" ht="15" thickBot="1" x14ac:dyDescent="0.4">
      <c r="F18" s="5">
        <v>12</v>
      </c>
      <c r="G18" s="26">
        <v>2750.4</v>
      </c>
      <c r="H18" s="26">
        <f>J17*1.5%</f>
        <v>40.646264403826869</v>
      </c>
      <c r="I18" s="26">
        <f>G18-H18</f>
        <v>2709.7537355961731</v>
      </c>
      <c r="J18" s="28">
        <f>J17-I18</f>
        <v>-2.775341048163682E-3</v>
      </c>
    </row>
    <row r="19" spans="6:10" ht="15" thickBot="1" x14ac:dyDescent="0.4">
      <c r="F19" t="s">
        <v>8</v>
      </c>
      <c r="G19" s="81">
        <f>SUM(G7:G18)</f>
        <v>33004.80000000001</v>
      </c>
      <c r="H19" s="81">
        <f>SUM(H7:H18)</f>
        <v>3004.7972246589534</v>
      </c>
      <c r="I19" s="81">
        <f>SUM(I7:I18)</f>
        <v>30000.00277534105</v>
      </c>
      <c r="J19" s="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</vt:lpstr>
      <vt:lpstr>Cash</vt:lpstr>
      <vt:lpstr>Attendance </vt:lpstr>
      <vt:lpstr>Salary</vt:lpstr>
      <vt:lpstr>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kalpesh chauhan</dc:creator>
  <cp:lastModifiedBy>kalpesh chauhan</cp:lastModifiedBy>
  <dcterms:created xsi:type="dcterms:W3CDTF">2024-10-07T02:29:19Z</dcterms:created>
  <dcterms:modified xsi:type="dcterms:W3CDTF">2024-10-07T03:08:29Z</dcterms:modified>
</cp:coreProperties>
</file>