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projects\shark-tank\"/>
    </mc:Choice>
  </mc:AlternateContent>
  <bookViews>
    <workbookView xWindow="0" yWindow="0" windowWidth="20490" windowHeight="7755" activeTab="3"/>
  </bookViews>
  <sheets>
    <sheet name="Shark Tank India" sheetId="1" r:id="rId1"/>
    <sheet name="Season 1" sheetId="2" r:id="rId2"/>
    <sheet name="Season 2" sheetId="3" r:id="rId3"/>
    <sheet name="Findings" sheetId="4" r:id="rId4"/>
  </sheets>
  <definedNames>
    <definedName name="_xlnm._FilterDatabase" localSheetId="1" hidden="1">'Season 1'!$H$225:$H$376</definedName>
    <definedName name="_xlnm._FilterDatabase" localSheetId="2" hidden="1">'Season 2'!$H$251:$H$418</definedName>
    <definedName name="_xlnm._FilterDatabase" localSheetId="0" hidden="1">'Shark Tank India'!$A$1:$BL$321</definedName>
    <definedName name="_xlnm.Criteria" localSheetId="1">'Season 1'!$H$225:$H$376</definedName>
    <definedName name="_xlnm.Criteria" localSheetId="2">'Season 2'!$H$251:$H$418</definedName>
    <definedName name="Pitchers_State">'Season 1'!$S$2:$S$1048576</definedName>
  </definedNames>
  <calcPr calcId="152511"/>
</workbook>
</file>

<file path=xl/calcChain.xml><?xml version="1.0" encoding="utf-8"?>
<calcChain xmlns="http://schemas.openxmlformats.org/spreadsheetml/2006/main">
  <c r="J10" i="4" l="1"/>
  <c r="I15" i="4"/>
  <c r="I25" i="4"/>
  <c r="I30" i="4"/>
  <c r="I35" i="4"/>
  <c r="I10" i="4"/>
  <c r="D54" i="4"/>
  <c r="D53" i="4"/>
  <c r="C53" i="4"/>
  <c r="D50" i="4"/>
  <c r="C50" i="4"/>
  <c r="D47" i="4"/>
  <c r="C47" i="4"/>
  <c r="D44" i="4"/>
  <c r="C44" i="4"/>
  <c r="D41" i="4"/>
  <c r="D36" i="4"/>
  <c r="C36" i="4"/>
  <c r="D33" i="4"/>
  <c r="C33" i="4"/>
  <c r="D30" i="4"/>
  <c r="C30" i="4"/>
  <c r="D55" i="4" l="1"/>
  <c r="C55" i="4"/>
  <c r="C54" i="4"/>
  <c r="D52" i="4"/>
  <c r="D51" i="4"/>
  <c r="C52" i="4"/>
  <c r="C51" i="4"/>
  <c r="D49" i="4"/>
  <c r="D48" i="4"/>
  <c r="C49" i="4"/>
  <c r="C48" i="4"/>
  <c r="D46" i="4"/>
  <c r="D45" i="4"/>
  <c r="C46" i="4"/>
  <c r="C45" i="4"/>
  <c r="D43" i="4"/>
  <c r="D42" i="4"/>
  <c r="C43" i="4"/>
  <c r="C42" i="4"/>
  <c r="C41" i="4"/>
  <c r="D40" i="4"/>
  <c r="D39" i="4"/>
  <c r="C40" i="4"/>
  <c r="C39" i="4"/>
  <c r="D38" i="4"/>
  <c r="D37" i="4"/>
  <c r="C38" i="4"/>
  <c r="C37" i="4"/>
  <c r="D35" i="4"/>
  <c r="D34" i="4"/>
  <c r="C35" i="4"/>
  <c r="C34" i="4"/>
  <c r="D32" i="4"/>
  <c r="D31" i="4"/>
  <c r="C32" i="4"/>
  <c r="C31" i="4"/>
  <c r="AH3" i="3" l="1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2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J47" i="4"/>
  <c r="I47" i="4"/>
  <c r="J42" i="4"/>
  <c r="I42" i="4"/>
  <c r="J37" i="4"/>
  <c r="J38" i="4"/>
  <c r="I37" i="4"/>
  <c r="J32" i="4"/>
  <c r="I32" i="4"/>
  <c r="J27" i="4"/>
  <c r="I27" i="4"/>
  <c r="J22" i="4"/>
  <c r="I22" i="4"/>
  <c r="J17" i="4"/>
  <c r="I17" i="4"/>
  <c r="J12" i="4"/>
  <c r="J13" i="4"/>
  <c r="I12" i="4"/>
  <c r="J7" i="4"/>
  <c r="I7" i="4"/>
  <c r="I8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51" i="4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72" i="3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57" i="2"/>
  <c r="J48" i="4"/>
  <c r="J46" i="4"/>
  <c r="J45" i="4"/>
  <c r="J44" i="4"/>
  <c r="J43" i="4"/>
  <c r="J41" i="4"/>
  <c r="J40" i="4"/>
  <c r="J39" i="4"/>
  <c r="J36" i="4"/>
  <c r="J35" i="4"/>
  <c r="J34" i="4"/>
  <c r="J33" i="4"/>
  <c r="J31" i="4"/>
  <c r="I31" i="4"/>
  <c r="J30" i="4"/>
  <c r="J29" i="4"/>
  <c r="J28" i="4"/>
  <c r="J26" i="4"/>
  <c r="J25" i="4"/>
  <c r="J24" i="4"/>
  <c r="J23" i="4"/>
  <c r="J21" i="4"/>
  <c r="J20" i="4"/>
  <c r="J19" i="4"/>
  <c r="J18" i="4"/>
  <c r="J16" i="4"/>
  <c r="J15" i="4"/>
  <c r="J14" i="4"/>
  <c r="J11" i="4"/>
  <c r="J9" i="4"/>
  <c r="J8" i="4"/>
  <c r="J6" i="4"/>
  <c r="J5" i="4"/>
  <c r="J4" i="4"/>
  <c r="D27" i="4"/>
  <c r="C27" i="4"/>
  <c r="D29" i="4"/>
  <c r="C29" i="4"/>
  <c r="D28" i="4"/>
  <c r="C28" i="4"/>
  <c r="D26" i="4"/>
  <c r="D25" i="4"/>
  <c r="C26" i="4"/>
  <c r="C25" i="4"/>
  <c r="D24" i="4"/>
  <c r="D23" i="4"/>
  <c r="C24" i="4"/>
  <c r="C23" i="4"/>
  <c r="D22" i="4"/>
  <c r="C22" i="4"/>
  <c r="D21" i="4"/>
  <c r="D20" i="4"/>
  <c r="D19" i="4"/>
  <c r="D17" i="4"/>
  <c r="C21" i="4"/>
  <c r="C20" i="4"/>
  <c r="C19" i="4"/>
  <c r="D18" i="4"/>
  <c r="C18" i="4"/>
  <c r="C17" i="4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72" i="3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57" i="2"/>
  <c r="C13" i="4"/>
  <c r="D14" i="4"/>
  <c r="D13" i="4"/>
  <c r="D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C2" i="1"/>
  <c r="D16" i="4" l="1"/>
  <c r="C16" i="4"/>
  <c r="I48" i="4"/>
  <c r="I20" i="4"/>
  <c r="I9" i="4"/>
  <c r="I36" i="4"/>
  <c r="I45" i="4"/>
  <c r="I16" i="4"/>
  <c r="C14" i="4"/>
  <c r="C12" i="4"/>
  <c r="I13" i="4" l="1"/>
  <c r="I11" i="4"/>
  <c r="I24" i="4"/>
  <c r="I33" i="4"/>
  <c r="I44" i="4"/>
  <c r="I39" i="4"/>
  <c r="I19" i="4"/>
  <c r="I21" i="4"/>
  <c r="I43" i="4"/>
  <c r="I41" i="4"/>
  <c r="I18" i="4"/>
  <c r="I28" i="4"/>
  <c r="I6" i="4"/>
  <c r="I14" i="4"/>
  <c r="I23" i="4"/>
  <c r="I26" i="4"/>
  <c r="I46" i="4"/>
  <c r="I38" i="4"/>
  <c r="I29" i="4"/>
  <c r="S1048576" i="3"/>
  <c r="I5" i="4"/>
  <c r="I4" i="4"/>
  <c r="I40" i="4" l="1"/>
  <c r="I34" i="4"/>
</calcChain>
</file>

<file path=xl/sharedStrings.xml><?xml version="1.0" encoding="utf-8"?>
<sst xmlns="http://schemas.openxmlformats.org/spreadsheetml/2006/main" count="9396" uniqueCount="1357">
  <si>
    <t>Season Number</t>
  </si>
  <si>
    <t>Season Start</t>
  </si>
  <si>
    <t>Season End</t>
  </si>
  <si>
    <t>Episode Number</t>
  </si>
  <si>
    <t>Episode Title</t>
  </si>
  <si>
    <t>Pitch Number</t>
  </si>
  <si>
    <t>Startup Name</t>
  </si>
  <si>
    <t>Industry</t>
  </si>
  <si>
    <t>Business Description</t>
  </si>
  <si>
    <t>Company Website</t>
  </si>
  <si>
    <t>Number of Presenters</t>
  </si>
  <si>
    <t>Male Presenters</t>
  </si>
  <si>
    <t>Female Presenters</t>
  </si>
  <si>
    <t>Transgender Presenters</t>
  </si>
  <si>
    <t>Couple Presenters</t>
  </si>
  <si>
    <t>Pitchers Average Age</t>
  </si>
  <si>
    <t>Started in</t>
  </si>
  <si>
    <t>Pitchers City</t>
  </si>
  <si>
    <t>Pitchers State</t>
  </si>
  <si>
    <t>Yearly Revenue</t>
  </si>
  <si>
    <t>Monthly Sales</t>
  </si>
  <si>
    <t>Gross Margin</t>
  </si>
  <si>
    <t>Net Margin</t>
  </si>
  <si>
    <t>Original Ask Amount</t>
  </si>
  <si>
    <t>Original Offered Equity</t>
  </si>
  <si>
    <t>Valuation Requested</t>
  </si>
  <si>
    <t>Received Offer</t>
  </si>
  <si>
    <t>Accepted Offer</t>
  </si>
  <si>
    <t>Total Deal Amount</t>
  </si>
  <si>
    <t>Total Deal Equity</t>
  </si>
  <si>
    <t>Total Deal Debt</t>
  </si>
  <si>
    <t>Debt Interest</t>
  </si>
  <si>
    <t>Deal Valuation</t>
  </si>
  <si>
    <t>Number of sharks in deal</t>
  </si>
  <si>
    <t>Deal has conditions</t>
  </si>
  <si>
    <t>Has Patents</t>
  </si>
  <si>
    <t>Ashneer Investment Amount</t>
  </si>
  <si>
    <t>Ashneer Investment Equity</t>
  </si>
  <si>
    <t>Ashneer Debt Amount</t>
  </si>
  <si>
    <t>Namita Investment Amount</t>
  </si>
  <si>
    <t>Namita Investment Equity</t>
  </si>
  <si>
    <t>Namita Debt Amount</t>
  </si>
  <si>
    <t>Anupam Investment Amount</t>
  </si>
  <si>
    <t>Anupam Investment Equity</t>
  </si>
  <si>
    <t>Anupam Debt Amount</t>
  </si>
  <si>
    <t>Vineeta Investment Amount</t>
  </si>
  <si>
    <t>Vineeta Investment Equity</t>
  </si>
  <si>
    <t>Vineeta Debt Amount</t>
  </si>
  <si>
    <t>Aman Investment Amount</t>
  </si>
  <si>
    <t>Aman Investment Equity</t>
  </si>
  <si>
    <t>Aman Debt Amount</t>
  </si>
  <si>
    <t>Peyush Investment Amount</t>
  </si>
  <si>
    <t>Peyush Investment Equity</t>
  </si>
  <si>
    <t>Peyush Debt Amount</t>
  </si>
  <si>
    <t>Ghazal Investment Amount</t>
  </si>
  <si>
    <t>Ghazal Investment Equity</t>
  </si>
  <si>
    <t>Ghazal Debt Amount</t>
  </si>
  <si>
    <t>Amit Investment Amount</t>
  </si>
  <si>
    <t>Amit Investment Equity</t>
  </si>
  <si>
    <t>Amit Debt Amount</t>
  </si>
  <si>
    <t>Guest Investment Amount</t>
  </si>
  <si>
    <t>Guest Investment Equity</t>
  </si>
  <si>
    <t>Guest Debt Amount</t>
  </si>
  <si>
    <t>Guest Name</t>
  </si>
  <si>
    <t>Badlegi Business Ki Tasveer</t>
  </si>
  <si>
    <t>BluePineFoods</t>
  </si>
  <si>
    <t>Food</t>
  </si>
  <si>
    <t>Frozen Momos</t>
  </si>
  <si>
    <t>https://bluepinefoods.com/</t>
  </si>
  <si>
    <t>Middle</t>
  </si>
  <si>
    <t>Delhi</t>
  </si>
  <si>
    <t>BoozScooters</t>
  </si>
  <si>
    <t>Vehicles/Electrical Vehicles</t>
  </si>
  <si>
    <t>Renting e-bike for mobility in private spaces</t>
  </si>
  <si>
    <t>https://www.boozup.net/</t>
  </si>
  <si>
    <t>Young</t>
  </si>
  <si>
    <t>Ahmedabad</t>
  </si>
  <si>
    <t>Gujarat</t>
  </si>
  <si>
    <t>HeartUpMySleeves</t>
  </si>
  <si>
    <t>Beauty/Fashion</t>
  </si>
  <si>
    <t>Detachable Sleeves</t>
  </si>
  <si>
    <t>https://heartupmysleeves.com/</t>
  </si>
  <si>
    <t>Insaan, Ideas Aur Sapne</t>
  </si>
  <si>
    <t>TagzFoods</t>
  </si>
  <si>
    <t>Healthy Potato Chips Snacks</t>
  </si>
  <si>
    <t>https://tagzfoods.com/</t>
  </si>
  <si>
    <t>Bangalore</t>
  </si>
  <si>
    <t>Karnataka</t>
  </si>
  <si>
    <t>HeadAndHeart</t>
  </si>
  <si>
    <t>Education</t>
  </si>
  <si>
    <t>Brain Development Course</t>
  </si>
  <si>
    <t>https://thehnh.in/</t>
  </si>
  <si>
    <t>Patiala</t>
  </si>
  <si>
    <t>Punjab</t>
  </si>
  <si>
    <t>Agritourism</t>
  </si>
  <si>
    <t>Agriculture</t>
  </si>
  <si>
    <t>Tourism</t>
  </si>
  <si>
    <t>https://www.agritourism.in/</t>
  </si>
  <si>
    <t>Baramati</t>
  </si>
  <si>
    <t>Maharashtra</t>
  </si>
  <si>
    <t>Aam Aadmi Ke Business Ideas</t>
  </si>
  <si>
    <t>qZenseLabs</t>
  </si>
  <si>
    <t>Food Freshness Detector</t>
  </si>
  <si>
    <t>https://www.qzense.com/</t>
  </si>
  <si>
    <t>Delhi,Mohali</t>
  </si>
  <si>
    <t>Delhi,Punjab</t>
  </si>
  <si>
    <t>Peeschute</t>
  </si>
  <si>
    <t>Disposable Urine Bag</t>
  </si>
  <si>
    <t>https://www.peeschute.com/</t>
  </si>
  <si>
    <t>Jalna</t>
  </si>
  <si>
    <t>NOCD</t>
  </si>
  <si>
    <t>Energy Drink</t>
  </si>
  <si>
    <t>https://www.jouleshealth.com/</t>
  </si>
  <si>
    <t>Entrepreneurship Ki Wave</t>
  </si>
  <si>
    <t>CosIQ</t>
  </si>
  <si>
    <t>Intelligent Skincare</t>
  </si>
  <si>
    <t>https://mycosiq.com/</t>
  </si>
  <si>
    <t>JhaJiAchaar</t>
  </si>
  <si>
    <t>Pickle</t>
  </si>
  <si>
    <t>https://www.jhajistore.com/</t>
  </si>
  <si>
    <t>Old</t>
  </si>
  <si>
    <t>Darbhanga</t>
  </si>
  <si>
    <t>Bihar</t>
  </si>
  <si>
    <t>Bummer</t>
  </si>
  <si>
    <t>Underwear</t>
  </si>
  <si>
    <t>https://bummer.in/</t>
  </si>
  <si>
    <t>Hunt For Interesting Business</t>
  </si>
  <si>
    <t>RevampMoto</t>
  </si>
  <si>
    <t>E-Bike Mitra bud-e RM</t>
  </si>
  <si>
    <t>https://www.revampmoto.in/</t>
  </si>
  <si>
    <t>Nashik</t>
  </si>
  <si>
    <t>HungryHead</t>
  </si>
  <si>
    <t>Restaurant serving 80 types of Maggi</t>
  </si>
  <si>
    <t>http://www.hungryhead.co.in/</t>
  </si>
  <si>
    <t>Mumbai</t>
  </si>
  <si>
    <t>ShrawaniEngineers</t>
  </si>
  <si>
    <t>Belly Button Shaper</t>
  </si>
  <si>
    <t>https://www.shrawaniengineers.com/</t>
  </si>
  <si>
    <t>Nagpur</t>
  </si>
  <si>
    <t>New Week, New Ideas</t>
  </si>
  <si>
    <t>SkippiIcePops</t>
  </si>
  <si>
    <t>Ice-Pops</t>
  </si>
  <si>
    <t>https://skippi.in/</t>
  </si>
  <si>
    <t>Hyderabad</t>
  </si>
  <si>
    <t>Telangana</t>
  </si>
  <si>
    <t>Menstrupedia</t>
  </si>
  <si>
    <t>Menstrual Awareness Comic</t>
  </si>
  <si>
    <t>https://www.menstrupedia.com/</t>
  </si>
  <si>
    <t>Hecoll</t>
  </si>
  <si>
    <t>Pollution Resistant Fabric - Healthy Cover For All</t>
  </si>
  <si>
    <t>https://hecoll.com/</t>
  </si>
  <si>
    <t>A Never Give Up Spirit</t>
  </si>
  <si>
    <t>RaisingSuperstars</t>
  </si>
  <si>
    <t>Child Development App</t>
  </si>
  <si>
    <t>https://raisingsuperstars.com/india-page</t>
  </si>
  <si>
    <t>Gurgaon</t>
  </si>
  <si>
    <t>Haryana</t>
  </si>
  <si>
    <t>Torch-it</t>
  </si>
  <si>
    <t>Gadgets for visually impaired people</t>
  </si>
  <si>
    <t>https://mytorchit.com/</t>
  </si>
  <si>
    <t>Kavach</t>
  </si>
  <si>
    <t>Report bullying incidents</t>
  </si>
  <si>
    <t>LaKheerDeli</t>
  </si>
  <si>
    <t>Kheer in variety of flavors</t>
  </si>
  <si>
    <t>https://lakheerdeli.com/</t>
  </si>
  <si>
    <t>Pune</t>
  </si>
  <si>
    <t>Shark Ko Impress Karne Wale Ideas</t>
  </si>
  <si>
    <t>BeyondSnack</t>
  </si>
  <si>
    <t>Kerala Banana Chips</t>
  </si>
  <si>
    <t>https://www.beyondsnack.in/</t>
  </si>
  <si>
    <t>Thiruvananthapuram</t>
  </si>
  <si>
    <t>Kerala</t>
  </si>
  <si>
    <t>VivalyfInnovations</t>
  </si>
  <si>
    <t>Medical/Health</t>
  </si>
  <si>
    <t>Easy Life Prickless Diabetes Testing Machine</t>
  </si>
  <si>
    <t>https://vivalyf.in/</t>
  </si>
  <si>
    <t>MotionBreeze</t>
  </si>
  <si>
    <t>Smart Electric Motorcycle</t>
  </si>
  <si>
    <t>https://www.motionautomotive.in/</t>
  </si>
  <si>
    <t>Vadodara</t>
  </si>
  <si>
    <t>Defining Innovations</t>
  </si>
  <si>
    <t>Altor</t>
  </si>
  <si>
    <t>Manufacturing</t>
  </si>
  <si>
    <t>Smart Helmets</t>
  </si>
  <si>
    <t>https://www.altorsmarthelmet.com/</t>
  </si>
  <si>
    <t>Kolkata</t>
  </si>
  <si>
    <t>West Bengal</t>
  </si>
  <si>
    <t>Ariro</t>
  </si>
  <si>
    <t>Wooden Toys</t>
  </si>
  <si>
    <t>https://arirotoys.com/</t>
  </si>
  <si>
    <t>Chennai</t>
  </si>
  <si>
    <t>Tamil Nadu</t>
  </si>
  <si>
    <t>KabiraHandmad</t>
  </si>
  <si>
    <t>Healthy Edible Oils dairy products spices flour</t>
  </si>
  <si>
    <t>https://www.kabirafoods.com/</t>
  </si>
  <si>
    <t>Jaipur</t>
  </si>
  <si>
    <t>Rajasthan</t>
  </si>
  <si>
    <t>Passion About Entrepreneurship</t>
  </si>
  <si>
    <t>Nuutjob</t>
  </si>
  <si>
    <t>Male Intimate Hygiene deo spray</t>
  </si>
  <si>
    <t>https://nuutjob.com/</t>
  </si>
  <si>
    <t>Meatyour</t>
  </si>
  <si>
    <t>Eggs</t>
  </si>
  <si>
    <t>https://meatyour.com/</t>
  </si>
  <si>
    <t>EventBeep</t>
  </si>
  <si>
    <t>Student Community App EdTech</t>
  </si>
  <si>
    <t>https://www.eventbeep.com/</t>
  </si>
  <si>
    <t>Investment Paane Ka Sapna</t>
  </si>
  <si>
    <t>Gopal's56</t>
  </si>
  <si>
    <t>Fiber Ice Cream</t>
  </si>
  <si>
    <t>https://www.gopals56.in/</t>
  </si>
  <si>
    <t>ARRCOATSurfaceTextures</t>
  </si>
  <si>
    <t>Wall Building Surface Textures</t>
  </si>
  <si>
    <t>https://www.arrcoat.com/</t>
  </si>
  <si>
    <t>Farda</t>
  </si>
  <si>
    <t>Customised Streetwear</t>
  </si>
  <si>
    <t>https://fardaclothing.com/</t>
  </si>
  <si>
    <t>Ek Idea Aur Uske Do Sides</t>
  </si>
  <si>
    <t>Auli</t>
  </si>
  <si>
    <t>Ayurvedic Products Skincare Lifestyle</t>
  </si>
  <si>
    <t>https://aulilifestyle.com/</t>
  </si>
  <si>
    <t>SweeDesi</t>
  </si>
  <si>
    <t>Indian Sweets Online</t>
  </si>
  <si>
    <t>https://www.sweedesi.com/</t>
  </si>
  <si>
    <t>LOKA</t>
  </si>
  <si>
    <t>Technology/Software</t>
  </si>
  <si>
    <t>Metaverse App</t>
  </si>
  <si>
    <t>https://www.lokaworld.app/</t>
  </si>
  <si>
    <t>Ideas By Young Entrepreneurs</t>
  </si>
  <si>
    <t>Annie</t>
  </si>
  <si>
    <t>Thinkerbell labs Braille Literary Device</t>
  </si>
  <si>
    <t>https://www.thinkerbelllabs.com/annie</t>
  </si>
  <si>
    <t>Carragreen</t>
  </si>
  <si>
    <t>Eco-Friendly boxes</t>
  </si>
  <si>
    <t>https://carragreen.com/</t>
  </si>
  <si>
    <t>Indore</t>
  </si>
  <si>
    <t>Madhya Pradesh</t>
  </si>
  <si>
    <t>TheYarnBazaar</t>
  </si>
  <si>
    <t>Yarn-Trading App Online Marketplace for Yarn</t>
  </si>
  <si>
    <t>https://theyarnbazaar.com/</t>
  </si>
  <si>
    <t>Naye Aur Nayab Pitchers</t>
  </si>
  <si>
    <t>TheRenalProject</t>
  </si>
  <si>
    <t>Home Dialysis Treatment</t>
  </si>
  <si>
    <t>https://www.therenalproject.com/</t>
  </si>
  <si>
    <t>MorrikoPureFoods</t>
  </si>
  <si>
    <t>Healthy Food Snacks Kamdhenu foods</t>
  </si>
  <si>
    <t>https://morrikopurefoods.com/</t>
  </si>
  <si>
    <t>Valsad</t>
  </si>
  <si>
    <t>GoodGoodPiggy</t>
  </si>
  <si>
    <t>Digital Piggy Bank</t>
  </si>
  <si>
    <t>https://goodgoodpiggy.com/</t>
  </si>
  <si>
    <t>It's Time To Change</t>
  </si>
  <si>
    <t>HammerLifestyle</t>
  </si>
  <si>
    <t>Electronics</t>
  </si>
  <si>
    <t>Smart Audio Products</t>
  </si>
  <si>
    <t>https://hammeronline.in/</t>
  </si>
  <si>
    <t>Panipat</t>
  </si>
  <si>
    <t>PNT</t>
  </si>
  <si>
    <t>Robotics and Automation Solutions</t>
  </si>
  <si>
    <t>https://pntsolutions.in/</t>
  </si>
  <si>
    <t>Cocofit</t>
  </si>
  <si>
    <t>Coconut based beverage franchise</t>
  </si>
  <si>
    <t>https://www.cocofit.in/</t>
  </si>
  <si>
    <t>Winning The Sharks Trust</t>
  </si>
  <si>
    <t>BambooIndia</t>
  </si>
  <si>
    <t>Bamboo Products</t>
  </si>
  <si>
    <t>https://www.bambooindia.com/</t>
  </si>
  <si>
    <t>FlyingFur</t>
  </si>
  <si>
    <t>Animal/Pets</t>
  </si>
  <si>
    <t>Dog pets Hygiene</t>
  </si>
  <si>
    <t>https://flyingfur.in/</t>
  </si>
  <si>
    <t>BeyondWater</t>
  </si>
  <si>
    <t>Liquid Water Enhancer</t>
  </si>
  <si>
    <t>https://drinkbeyond.co.in/</t>
  </si>
  <si>
    <t>Let'sTry</t>
  </si>
  <si>
    <t>Healthy Snacks</t>
  </si>
  <si>
    <t>https://www.letstryfoods.com/</t>
  </si>
  <si>
    <t>A Wave Of Startups</t>
  </si>
  <si>
    <t>FindYourKicksIndia</t>
  </si>
  <si>
    <t>Sneaker Resale</t>
  </si>
  <si>
    <t>https://findyourkicksindia.co/</t>
  </si>
  <si>
    <t>Ludhiana</t>
  </si>
  <si>
    <t>AasVidyalaya</t>
  </si>
  <si>
    <t>EdTech App</t>
  </si>
  <si>
    <t>https://www.aasvidyalaya.com/</t>
  </si>
  <si>
    <t>Outbox</t>
  </si>
  <si>
    <t>Services</t>
  </si>
  <si>
    <t>Premium Surprise-Planning</t>
  </si>
  <si>
    <t>https://www.outboxsurprises.com/</t>
  </si>
  <si>
    <t>RoadBounce</t>
  </si>
  <si>
    <t>Pothole Detection Software and Data</t>
  </si>
  <si>
    <t>https://www.roadbounce.com/</t>
  </si>
  <si>
    <t>Investing In Profitable Businesses</t>
  </si>
  <si>
    <t>Mommy'sKitchen</t>
  </si>
  <si>
    <t>Thin Crust Pizza</t>
  </si>
  <si>
    <t>https://mommys.kitchen/</t>
  </si>
  <si>
    <t>IndiaHempandCo</t>
  </si>
  <si>
    <t>Hemp Food Products</t>
  </si>
  <si>
    <t>https://www.indiahempandco.com/</t>
  </si>
  <si>
    <t>Otua</t>
  </si>
  <si>
    <t>Electric Auto Vehicle Dandera</t>
  </si>
  <si>
    <t>https://www.danderaelectric.com/</t>
  </si>
  <si>
    <t>Anthyesti</t>
  </si>
  <si>
    <t>Funeral Service the last rites</t>
  </si>
  <si>
    <t>https://anthyesti.com/</t>
  </si>
  <si>
    <t>Forming An Idea And Bagging A Deal</t>
  </si>
  <si>
    <t>Ethik</t>
  </si>
  <si>
    <t>Leather-free Shoes</t>
  </si>
  <si>
    <t>https://www.ethik.in/</t>
  </si>
  <si>
    <t>WeSTOCK</t>
  </si>
  <si>
    <t>Brainwired Livestock health monitoring AI pets ear tag</t>
  </si>
  <si>
    <t>https://www.brainwired.in/</t>
  </si>
  <si>
    <t>Ernakulam</t>
  </si>
  <si>
    <t>KetoIndia</t>
  </si>
  <si>
    <t>Customised Keto Diets for various Medical/Health issues</t>
  </si>
  <si>
    <t>https://www.ketoindia.fit/</t>
  </si>
  <si>
    <t>Magiclock</t>
  </si>
  <si>
    <t>Hardware</t>
  </si>
  <si>
    <t>LPG Cylinder lock</t>
  </si>
  <si>
    <t>http://www.magiclockdc.com/</t>
  </si>
  <si>
    <t>A Variety Of Ideas</t>
  </si>
  <si>
    <t>TheStatePlate</t>
  </si>
  <si>
    <t>Delicacies</t>
  </si>
  <si>
    <t>https://thestateplate.com/</t>
  </si>
  <si>
    <t>Bangalore,Kolkata</t>
  </si>
  <si>
    <t>Karnataka,West Bengal</t>
  </si>
  <si>
    <t>Bakarmax</t>
  </si>
  <si>
    <t>Comics &amp; Animation</t>
  </si>
  <si>
    <t>https://bakarmax.com/</t>
  </si>
  <si>
    <t>INACAN</t>
  </si>
  <si>
    <t>Can Cocktails</t>
  </si>
  <si>
    <t>https://inacan.in/</t>
  </si>
  <si>
    <t>Game-changing Ideas</t>
  </si>
  <si>
    <t>Get-A-Whey</t>
  </si>
  <si>
    <t>Sugar-Free Icecream</t>
  </si>
  <si>
    <t>https://getawhey.in/</t>
  </si>
  <si>
    <t>Sid07Designs</t>
  </si>
  <si>
    <t>Inventions</t>
  </si>
  <si>
    <t>https://sid07designs.com/</t>
  </si>
  <si>
    <t>Jammu</t>
  </si>
  <si>
    <t>Jammu &amp; Kashmir</t>
  </si>
  <si>
    <t>TheQuirkyNaari</t>
  </si>
  <si>
    <t>Customised Apparels</t>
  </si>
  <si>
    <t>https://thequirkynaari.com/</t>
  </si>
  <si>
    <t>Mathura</t>
  </si>
  <si>
    <t>Uttar Pradesh</t>
  </si>
  <si>
    <t>Turning Ideas Into Businesses</t>
  </si>
  <si>
    <t>HairOriginals</t>
  </si>
  <si>
    <t>Natural Hair Extensions</t>
  </si>
  <si>
    <t>https://www.hairoriginals.in/</t>
  </si>
  <si>
    <t>Poo-de-Cologne</t>
  </si>
  <si>
    <t>Toilet Spray with Essential Oils</t>
  </si>
  <si>
    <t>https://www.poodecologne.com/</t>
  </si>
  <si>
    <t>Moonshine</t>
  </si>
  <si>
    <t>Meads</t>
  </si>
  <si>
    <t>https://www.moonshinemeadery.com/</t>
  </si>
  <si>
    <t>Falhari</t>
  </si>
  <si>
    <t>Fresh Fruits salads</t>
  </si>
  <si>
    <t>https://falhari.com/</t>
  </si>
  <si>
    <t>Investing In Innovation</t>
  </si>
  <si>
    <t>NamhyaFoods</t>
  </si>
  <si>
    <t>Ayurvedic Enriched Food</t>
  </si>
  <si>
    <t>https://namhyafoods.com/</t>
  </si>
  <si>
    <t>UrbanMonkey</t>
  </si>
  <si>
    <t>Streetwear</t>
  </si>
  <si>
    <t>https://www.urbanmonkey.com/</t>
  </si>
  <si>
    <t>GuardianGears</t>
  </si>
  <si>
    <t>Motorcycle Luggage bags</t>
  </si>
  <si>
    <t>https://guardiangears.in/</t>
  </si>
  <si>
    <t>ModernMyth</t>
  </si>
  <si>
    <t>Bags Slings Clutches Handbags Totes Laptop Bags Travel Essentials Pouches Trunks &amp; Gifting</t>
  </si>
  <si>
    <t>https://www.modernmyth.in/</t>
  </si>
  <si>
    <t>A Decade Of Indian Entrepreneurship</t>
  </si>
  <si>
    <t>TheSassBar</t>
  </si>
  <si>
    <t>Gifts Soaps</t>
  </si>
  <si>
    <t>https://www.thesassbar.com/</t>
  </si>
  <si>
    <t>KGAgrotech</t>
  </si>
  <si>
    <t>Agricultural Innovations</t>
  </si>
  <si>
    <t>Malegaon</t>
  </si>
  <si>
    <t>NuskhaKitchen</t>
  </si>
  <si>
    <t>Homemade after delivery Foods</t>
  </si>
  <si>
    <t>https://nuskhakitchen.com/</t>
  </si>
  <si>
    <t>An Ocean Of Opportunities</t>
  </si>
  <si>
    <t>PawsIndia</t>
  </si>
  <si>
    <t>Dog Products</t>
  </si>
  <si>
    <t>https://pawsindia.com/</t>
  </si>
  <si>
    <t>SunfoxTechnologies</t>
  </si>
  <si>
    <t>Portable ECG Device</t>
  </si>
  <si>
    <t>https://www.sunfox.in/</t>
  </si>
  <si>
    <t>Dehradun</t>
  </si>
  <si>
    <t>Uttarakhand</t>
  </si>
  <si>
    <t>Alpino</t>
  </si>
  <si>
    <t>Roasted Peanut butter Products</t>
  </si>
  <si>
    <t>https://alpino.store/</t>
  </si>
  <si>
    <t>Surat</t>
  </si>
  <si>
    <t>Revolutionary Ideas</t>
  </si>
  <si>
    <t>IsakFragrances</t>
  </si>
  <si>
    <t>Perfumes Fragrances</t>
  </si>
  <si>
    <t>https://isakfragrances.com/</t>
  </si>
  <si>
    <t>Lucknow</t>
  </si>
  <si>
    <t>JulaaAutomation</t>
  </si>
  <si>
    <t>Automatic Cradle</t>
  </si>
  <si>
    <t>https://www.automaticjulaa.com/</t>
  </si>
  <si>
    <t>RarePlanet</t>
  </si>
  <si>
    <t>Handicrafts</t>
  </si>
  <si>
    <t>https://rareplanet.in/</t>
  </si>
  <si>
    <t>Investing In The Future Of India</t>
  </si>
  <si>
    <t>ThekaCoffee</t>
  </si>
  <si>
    <t>Coffee Products</t>
  </si>
  <si>
    <t>https://thekacoffee.com/</t>
  </si>
  <si>
    <t>Gandhinagar</t>
  </si>
  <si>
    <t>WattTechnovations</t>
  </si>
  <si>
    <t>Ventilated PPE Kits</t>
  </si>
  <si>
    <t>https://www.watttechnovations.com/</t>
  </si>
  <si>
    <t>AlisteTechnologies</t>
  </si>
  <si>
    <t>Automation Solutions</t>
  </si>
  <si>
    <t>https://www.alistetechnologies.com/</t>
  </si>
  <si>
    <t>Noida</t>
  </si>
  <si>
    <t>InsuranceSamadhan</t>
  </si>
  <si>
    <t>Insurance Solutions</t>
  </si>
  <si>
    <t>https://www.insurancesamadhan.com/</t>
  </si>
  <si>
    <t>Meeting The New India Minds</t>
  </si>
  <si>
    <t>HumpyA2</t>
  </si>
  <si>
    <t>Organic Milk A2 Products</t>
  </si>
  <si>
    <t>https://humpyfarms.com/</t>
  </si>
  <si>
    <t>KunafaWorld</t>
  </si>
  <si>
    <t>Kunafa food products</t>
  </si>
  <si>
    <t>https://www.kunafaworld.com/</t>
  </si>
  <si>
    <t>Mangalore</t>
  </si>
  <si>
    <t>GoldSafeSolutions</t>
  </si>
  <si>
    <t>Anti-Suicidal Fan Rod</t>
  </si>
  <si>
    <t>https://www.goldlife.co.in/</t>
  </si>
  <si>
    <t>Businesses Of Tomorrow</t>
  </si>
  <si>
    <t>WakaoFoods</t>
  </si>
  <si>
    <t>Jackfruit Products</t>
  </si>
  <si>
    <t>https://wakaofoods.com/</t>
  </si>
  <si>
    <t>Goa</t>
  </si>
  <si>
    <t>PDDFalcon</t>
  </si>
  <si>
    <t>Stainless Steel Items</t>
  </si>
  <si>
    <t>https://falconproducts.co.in/</t>
  </si>
  <si>
    <t>PlayBoxTV</t>
  </si>
  <si>
    <t>Streaming Platform</t>
  </si>
  <si>
    <t>https://playboxtv.in/</t>
  </si>
  <si>
    <t>Sharks Ki Expertise</t>
  </si>
  <si>
    <t>Sippline</t>
  </si>
  <si>
    <t>Portable Glass Attachment Drinking Shields</t>
  </si>
  <si>
    <t>https://www.sippline.com/</t>
  </si>
  <si>
    <t>KabaddiAdda</t>
  </si>
  <si>
    <t>Sports</t>
  </si>
  <si>
    <t>All-Kabaddi App</t>
  </si>
  <si>
    <t>https://www.kabaddiadda.com/</t>
  </si>
  <si>
    <t>ShadesofSpring</t>
  </si>
  <si>
    <t>Flowers</t>
  </si>
  <si>
    <t>https://shadesofspring.in/</t>
  </si>
  <si>
    <t>Scholify</t>
  </si>
  <si>
    <t>Scholarship Platform</t>
  </si>
  <si>
    <t>https://scholifyme.com/</t>
  </si>
  <si>
    <t>Entrepreneurship Ki Raah</t>
  </si>
  <si>
    <t>Scrapshala</t>
  </si>
  <si>
    <t>Handmade Reusable Scrap Materials</t>
  </si>
  <si>
    <t>https://scrapshala.com/</t>
  </si>
  <si>
    <t>Varanasi</t>
  </si>
  <si>
    <t>Sabjikothi</t>
  </si>
  <si>
    <t>Vegetables Storage SaptKrishi</t>
  </si>
  <si>
    <t>https://www.saptkrishi.com/</t>
  </si>
  <si>
    <t>Bhagalpur</t>
  </si>
  <si>
    <t>AyuRythm</t>
  </si>
  <si>
    <t>Ayurvedic Wellness App</t>
  </si>
  <si>
    <t>https://www.ayurythm.com/home/</t>
  </si>
  <si>
    <t>Astrix</t>
  </si>
  <si>
    <t>Smart Locks Qtouch</t>
  </si>
  <si>
    <t>https://www.astrixengineering.com/</t>
  </si>
  <si>
    <t>Coimbatore</t>
  </si>
  <si>
    <t>The Road To Success</t>
  </si>
  <si>
    <t>TheaandSid</t>
  </si>
  <si>
    <t>Proposal Solutions</t>
  </si>
  <si>
    <t>https://theaandsid.com/</t>
  </si>
  <si>
    <t>ExperentialEtc</t>
  </si>
  <si>
    <t>Technology layered advertisement services</t>
  </si>
  <si>
    <t>https://www.experientialetc.com/</t>
  </si>
  <si>
    <t>GrowFitter</t>
  </si>
  <si>
    <t>Rewards App</t>
  </si>
  <si>
    <t>https://www.growfitter.com/</t>
  </si>
  <si>
    <t>C3Med-Tech</t>
  </si>
  <si>
    <t>Portable ophthalmic vision devices</t>
  </si>
  <si>
    <t>https://c3prototypes.com/</t>
  </si>
  <si>
    <t>Life-Changing Ideas</t>
  </si>
  <si>
    <t>ColourMeMad-CMM</t>
  </si>
  <si>
    <t>Insoles</t>
  </si>
  <si>
    <t>https://yourfootdoctor.in/</t>
  </si>
  <si>
    <t>Mavi's</t>
  </si>
  <si>
    <t>Vegan Fermented Food</t>
  </si>
  <si>
    <t>https://mavispantry.com/</t>
  </si>
  <si>
    <t>Thane</t>
  </si>
  <si>
    <t>TweekLabs</t>
  </si>
  <si>
    <t>Sportswear</t>
  </si>
  <si>
    <t>https://www.tweek-labs.com/</t>
  </si>
  <si>
    <t>Proxgy</t>
  </si>
  <si>
    <t>Virtual Reality</t>
  </si>
  <si>
    <t>https://www.proxgy.com/</t>
  </si>
  <si>
    <t>Scaling Ambitions</t>
  </si>
  <si>
    <t>NomadFoodProject</t>
  </si>
  <si>
    <t>Bacon Jams Relishes</t>
  </si>
  <si>
    <t>https://nomadfoodproject.com/</t>
  </si>
  <si>
    <t>Delhi,Pune</t>
  </si>
  <si>
    <t>Delhi,Maharashtra</t>
  </si>
  <si>
    <t>TweeInOne</t>
  </si>
  <si>
    <t>Reversible and convertible clothing</t>
  </si>
  <si>
    <t>https://tweeinone.com/</t>
  </si>
  <si>
    <t>GreenProtein</t>
  </si>
  <si>
    <t>Plant-Based Protein</t>
  </si>
  <si>
    <t>https://greenprotein.co.in/</t>
  </si>
  <si>
    <t>On2Cook</t>
  </si>
  <si>
    <t>Fastest Cooking Device</t>
  </si>
  <si>
    <t>https://on2cook.com/</t>
  </si>
  <si>
    <t>The Final Destination</t>
  </si>
  <si>
    <t>JainShikanji</t>
  </si>
  <si>
    <t>Lemonade</t>
  </si>
  <si>
    <t>https://jainshikanjimasala.com/</t>
  </si>
  <si>
    <t>Modinagar</t>
  </si>
  <si>
    <t>Woloo</t>
  </si>
  <si>
    <t>Washroom Finder</t>
  </si>
  <si>
    <t>https://woloo.in/</t>
  </si>
  <si>
    <t>ElcareIndia</t>
  </si>
  <si>
    <t>Carenting for Elders</t>
  </si>
  <si>
    <t>https://elcare.co/</t>
  </si>
  <si>
    <t>Gateway To Shark Tank India</t>
  </si>
  <si>
    <t>SneaKare</t>
  </si>
  <si>
    <t>Shoe Sneaker kits storage crates</t>
  </si>
  <si>
    <t>https://sneakare.com/</t>
  </si>
  <si>
    <t>FrenchCrown</t>
  </si>
  <si>
    <t>Clothes</t>
  </si>
  <si>
    <t>https://frenchcrown.in/</t>
  </si>
  <si>
    <t>StoreMyGoods</t>
  </si>
  <si>
    <t>Storage solutions</t>
  </si>
  <si>
    <t>https://storemygoods.in/</t>
  </si>
  <si>
    <t>Devnagri</t>
  </si>
  <si>
    <t>Translation of language content</t>
  </si>
  <si>
    <t>https://devnagri.com/</t>
  </si>
  <si>
    <t>Unseen</t>
  </si>
  <si>
    <t>WitBlox</t>
  </si>
  <si>
    <t>Kids playing equipment</t>
  </si>
  <si>
    <t>https://witblox.com/</t>
  </si>
  <si>
    <t>Kineer</t>
  </si>
  <si>
    <t>Packaged drinking water</t>
  </si>
  <si>
    <t>https://www.kineerblessed.com/</t>
  </si>
  <si>
    <t>PiChem</t>
  </si>
  <si>
    <t>Chemical products</t>
  </si>
  <si>
    <t>http://www.pichem.in/</t>
  </si>
  <si>
    <t>Clensta</t>
  </si>
  <si>
    <t>Waterless bathing technology products</t>
  </si>
  <si>
    <t>https://clensta.com/</t>
  </si>
  <si>
    <t>InfinitiInsects</t>
  </si>
  <si>
    <t>Live insect feed for pets</t>
  </si>
  <si>
    <t>https://infiniti-insects.business.site/</t>
  </si>
  <si>
    <t>AshwaPro</t>
  </si>
  <si>
    <t>Outdoor cycling gym</t>
  </si>
  <si>
    <t>https://ashwa.pro/</t>
  </si>
  <si>
    <t>Mine4Nine</t>
  </si>
  <si>
    <t>Trendy maternity dresses</t>
  </si>
  <si>
    <t>https://mine4nine.in/</t>
  </si>
  <si>
    <t>StudioBeej</t>
  </si>
  <si>
    <t>Sustainable leather accessories</t>
  </si>
  <si>
    <t>https://studiobeej.com/</t>
  </si>
  <si>
    <t>Sattuz</t>
  </si>
  <si>
    <t>Liquor/Beverages</t>
  </si>
  <si>
    <t>Foods Beverages super food</t>
  </si>
  <si>
    <t>https://sattuz.in/</t>
  </si>
  <si>
    <t>Madhubani</t>
  </si>
  <si>
    <t>Scintiglo</t>
  </si>
  <si>
    <t>Diagnostic device for microalbuminuria estimation</t>
  </si>
  <si>
    <t>https://cemd.in/</t>
  </si>
  <si>
    <t>Glii</t>
  </si>
  <si>
    <t>Dating app for LGBTQ</t>
  </si>
  <si>
    <t>https://www.glii.in/</t>
  </si>
  <si>
    <t>StanleeIndia</t>
  </si>
  <si>
    <t>Televisions</t>
  </si>
  <si>
    <t>https://www.stanleeindia.com/</t>
  </si>
  <si>
    <t>SpaceKidzIndia</t>
  </si>
  <si>
    <t>Small Satellites by kids</t>
  </si>
  <si>
    <t>https://www.spacekidzindia.in/</t>
  </si>
  <si>
    <t>UrbanNaps</t>
  </si>
  <si>
    <t>Smart Napping Pod</t>
  </si>
  <si>
    <t>https://urbannaps.com/</t>
  </si>
  <si>
    <t>Gizmoswala</t>
  </si>
  <si>
    <t>Entertainment</t>
  </si>
  <si>
    <t>Sex toys and games</t>
  </si>
  <si>
    <t>https://www.gizmoswala.com/</t>
  </si>
  <si>
    <t>ZyppElectric</t>
  </si>
  <si>
    <t>Electrical Vehicles</t>
  </si>
  <si>
    <t>https://zypp.app/</t>
  </si>
  <si>
    <t>Picsniff</t>
  </si>
  <si>
    <t>Face recognition based image sharing</t>
  </si>
  <si>
    <t>https://algomage.com/algoshare</t>
  </si>
  <si>
    <t>Deciwood</t>
  </si>
  <si>
    <t>Portable wooden Bluetooth speakers</t>
  </si>
  <si>
    <t>https://deciwood.com/</t>
  </si>
  <si>
    <t>HappyBar</t>
  </si>
  <si>
    <t>FitSport delicious snacks</t>
  </si>
  <si>
    <t>https://www.fitsport.me/</t>
  </si>
  <si>
    <t>Tathastulive</t>
  </si>
  <si>
    <t>Offer Daan, Puja and Yajna</t>
  </si>
  <si>
    <t>https://www.temple.biz/</t>
  </si>
  <si>
    <t>BandsandCups</t>
  </si>
  <si>
    <t>Bra fitting service</t>
  </si>
  <si>
    <t>https://www.bandsandcups.com/</t>
  </si>
  <si>
    <t>MyWealthProtector</t>
  </si>
  <si>
    <t>Beyond Life Service</t>
  </si>
  <si>
    <t>https://mywealthprotector.com/</t>
  </si>
  <si>
    <t>TheIris</t>
  </si>
  <si>
    <t>Pocket Microscopes</t>
  </si>
  <si>
    <t>https://www.theiris.co.in/</t>
  </si>
  <si>
    <t>Canebot</t>
  </si>
  <si>
    <t>Juice making machine</t>
  </si>
  <si>
    <t>OyeDelhiOye</t>
  </si>
  <si>
    <t>Delhi Ke Chole Kulche</t>
  </si>
  <si>
    <t>InaliAssistiveTech</t>
  </si>
  <si>
    <t>Prosthetics</t>
  </si>
  <si>
    <t>https://inalifoundation.com/</t>
  </si>
  <si>
    <t>Meera'sCelebrations</t>
  </si>
  <si>
    <t>Wedding ceremonial items</t>
  </si>
  <si>
    <t>https://www.facebook.com/meeracelebrations/</t>
  </si>
  <si>
    <t>Artment</t>
  </si>
  <si>
    <t>Exquisite pieces of home decor</t>
  </si>
  <si>
    <t>https://theartment.com/</t>
  </si>
  <si>
    <t>Powertree</t>
  </si>
  <si>
    <t>Beautiful efficient solar panels</t>
  </si>
  <si>
    <t>https://powertree.co.in/</t>
  </si>
  <si>
    <t>Eume</t>
  </si>
  <si>
    <t>Massager Backpack</t>
  </si>
  <si>
    <t>https://eumeworld.com/</t>
  </si>
  <si>
    <t>Entrepreneurship Ki Leher Ek Baar Firse</t>
  </si>
  <si>
    <t>Hoovu</t>
  </si>
  <si>
    <t>Fresh Pooja flowers</t>
  </si>
  <si>
    <t>https://hoovufresh.com/</t>
  </si>
  <si>
    <t>Bengaluru</t>
  </si>
  <si>
    <t>Dorji</t>
  </si>
  <si>
    <t>Flavors of Tea</t>
  </si>
  <si>
    <t>https://dorjeteas.com/</t>
  </si>
  <si>
    <t>Darjeeling</t>
  </si>
  <si>
    <t>Recode</t>
  </si>
  <si>
    <t>Beauty &amp; cosmetics</t>
  </si>
  <si>
    <t>https://shop.recodestudios.com/</t>
  </si>
  <si>
    <t>A Bigger Vision</t>
  </si>
  <si>
    <t>VeryMuchIndian</t>
  </si>
  <si>
    <t>Paithani Handloom Sarees</t>
  </si>
  <si>
    <t>https://www.verymuchindian.com/</t>
  </si>
  <si>
    <t>WatchoutWearables</t>
  </si>
  <si>
    <t>Smart watches</t>
  </si>
  <si>
    <t>https://www.watchoutwearables.com/</t>
  </si>
  <si>
    <t>SoupX</t>
  </si>
  <si>
    <t>Soup based meals</t>
  </si>
  <si>
    <t>https://www.soupx.in/</t>
  </si>
  <si>
    <t>Thrilling and Thunderous Pitches</t>
  </si>
  <si>
    <t>ATMOSPHERE</t>
  </si>
  <si>
    <t>Varieties of kombucha</t>
  </si>
  <si>
    <t>https://atmospherestudio.in/</t>
  </si>
  <si>
    <t>Stage</t>
  </si>
  <si>
    <t>Web series and movies in Indian languages</t>
  </si>
  <si>
    <t>https://www.stage.in/</t>
  </si>
  <si>
    <t>Bhiwani,Barnagar</t>
  </si>
  <si>
    <t>Haryana,Madhya Pradesh</t>
  </si>
  <si>
    <t>Girgit</t>
  </si>
  <si>
    <t>color-changing clothing products</t>
  </si>
  <si>
    <t>https://www.girgitstore.com/</t>
  </si>
  <si>
    <t>Ideas Meets Opportunity</t>
  </si>
  <si>
    <t>GearHeadMotors</t>
  </si>
  <si>
    <t>Electric vehicles bikes</t>
  </si>
  <si>
    <t>https://www.ghmev.com/</t>
  </si>
  <si>
    <t>PatilKaki</t>
  </si>
  <si>
    <t>Homemade snacks</t>
  </si>
  <si>
    <t>https://patilkaki.com/</t>
  </si>
  <si>
    <t>Brandsdaddy</t>
  </si>
  <si>
    <t>Auto Fire Extinguisher</t>
  </si>
  <si>
    <t>https://www.brandsdaddy.com/</t>
  </si>
  <si>
    <t>Investing in the Future of India</t>
  </si>
  <si>
    <t>Winston</t>
  </si>
  <si>
    <t>Techno beauty products at home</t>
  </si>
  <si>
    <t>https://winstonindia.com/</t>
  </si>
  <si>
    <t>Faridabad</t>
  </si>
  <si>
    <t>Flatheads</t>
  </si>
  <si>
    <t>Shoes Sneakers Loafers</t>
  </si>
  <si>
    <t>https://www.flatheads.in/</t>
  </si>
  <si>
    <t>OrganicSmokes</t>
  </si>
  <si>
    <t>Organic Cigarettes Cigarillos Smokes</t>
  </si>
  <si>
    <t>https://www.meaame.com/</t>
  </si>
  <si>
    <t>Determined Entrepreneurs</t>
  </si>
  <si>
    <t>TeaFit</t>
  </si>
  <si>
    <t>Refreshing beverages</t>
  </si>
  <si>
    <t>http://tea.fit/</t>
  </si>
  <si>
    <t>Haqdarshak</t>
  </si>
  <si>
    <t>Platform to know about welfare schemes for MSMEs</t>
  </si>
  <si>
    <t>https://haqdarshak.com/</t>
  </si>
  <si>
    <t>Shimla</t>
  </si>
  <si>
    <t>Himachal Pradesh</t>
  </si>
  <si>
    <t>Bhaskar'sPuranpoliGhar</t>
  </si>
  <si>
    <t>Varieties of Puranpoli snacks</t>
  </si>
  <si>
    <t>http://bhaskarspuranpolighar.in/</t>
  </si>
  <si>
    <t>Shaandar Businesses</t>
  </si>
  <si>
    <t>GunjanAppsStudios</t>
  </si>
  <si>
    <t>CHILDREN'S PLAYFUL LEARNING PARTNER</t>
  </si>
  <si>
    <t>https://gunjanappstudios.com/</t>
  </si>
  <si>
    <t>TheSimplySalad</t>
  </si>
  <si>
    <t>Freshly chopped salads</t>
  </si>
  <si>
    <t>https://simplysalad.com/</t>
  </si>
  <si>
    <t>AyuSynk</t>
  </si>
  <si>
    <t>Digital Stethoscopes</t>
  </si>
  <si>
    <t>https://www.ayudevices.com/</t>
  </si>
  <si>
    <t>Investment with Intent</t>
  </si>
  <si>
    <t>AtypicalAdvantage</t>
  </si>
  <si>
    <t>Platform for persons with disabilities</t>
  </si>
  <si>
    <t>https://atypicaladvantage.in/</t>
  </si>
  <si>
    <t>Jamshedpur</t>
  </si>
  <si>
    <t>Jharkhand</t>
  </si>
  <si>
    <t>HouseOfChikankari</t>
  </si>
  <si>
    <t>HANDMADE BY ARTISANS OF LUCKNOW</t>
  </si>
  <si>
    <t>https://www.houseofchikankari.in/</t>
  </si>
  <si>
    <t>MagicOfMemories</t>
  </si>
  <si>
    <t>DNA Jewllery</t>
  </si>
  <si>
    <t>https://www.themagicofmemories.com/</t>
  </si>
  <si>
    <t>Invest In Lifestyle</t>
  </si>
  <si>
    <t>Paradyes</t>
  </si>
  <si>
    <t>Semi Permanent Hair Color</t>
  </si>
  <si>
    <t>https://www.birdsofparadyes.com/</t>
  </si>
  <si>
    <t>Nestroots</t>
  </si>
  <si>
    <t>Furnishing/Household</t>
  </si>
  <si>
    <t>House of design, aesthetics and elegance</t>
  </si>
  <si>
    <t>https://www.nestroots.com/</t>
  </si>
  <si>
    <t>Zillionaire Banne Ki Chah</t>
  </si>
  <si>
    <t>Zillionaire</t>
  </si>
  <si>
    <t>Unique styles of stones and jewels</t>
  </si>
  <si>
    <t>https://zillionaireindia.com/</t>
  </si>
  <si>
    <t>Credmate</t>
  </si>
  <si>
    <t>Platform for credit score</t>
  </si>
  <si>
    <t>https://credmate.in/</t>
  </si>
  <si>
    <t>Freebowler</t>
  </si>
  <si>
    <t>Non-Electric &amp; Portable Bowling Machines</t>
  </si>
  <si>
    <t>https://freebowler.com/</t>
  </si>
  <si>
    <t>Investing The Right Way</t>
  </si>
  <si>
    <t>ABCSports&amp;Fitness</t>
  </si>
  <si>
    <t>Sports training institute</t>
  </si>
  <si>
    <t>https://www.abcfitnessfirm.com/</t>
  </si>
  <si>
    <t>Primebook</t>
  </si>
  <si>
    <t>Android Apps on Windows laptops</t>
  </si>
  <si>
    <t>https://www.primebook.in/</t>
  </si>
  <si>
    <t>DailyDump</t>
  </si>
  <si>
    <t>Compost Bins</t>
  </si>
  <si>
    <t>https://www.dailydump.org/</t>
  </si>
  <si>
    <t>Pitchers Ki Undying Spirit</t>
  </si>
  <si>
    <t>GharSoaps</t>
  </si>
  <si>
    <t>Pure Organic Soaps</t>
  </si>
  <si>
    <t>https://www.gharsoaps.shop/</t>
  </si>
  <si>
    <t>Janitri</t>
  </si>
  <si>
    <t>Pregnancy Monitoring systems</t>
  </si>
  <si>
    <t>https://www.janitri.in/</t>
  </si>
  <si>
    <t>Alwar</t>
  </si>
  <si>
    <t>JaipurWatchCompany</t>
  </si>
  <si>
    <t>Made in India Imperial Automatic Watches</t>
  </si>
  <si>
    <t>https://jaipur.watch/</t>
  </si>
  <si>
    <t>Up And Coming Business Ideas</t>
  </si>
  <si>
    <t>InsideFPV</t>
  </si>
  <si>
    <t>Plug and Fly Drones</t>
  </si>
  <si>
    <t>https://www.insidefpv.com/</t>
  </si>
  <si>
    <t>Angrakhaa</t>
  </si>
  <si>
    <t>Contemporary Indian clothing</t>
  </si>
  <si>
    <t>https://www.angrakhaa.com/</t>
  </si>
  <si>
    <t>Diabexy</t>
  </si>
  <si>
    <t>Diabetes Friendly Food Products</t>
  </si>
  <si>
    <t>https://diabexy.com/</t>
  </si>
  <si>
    <t>Investment Worthy Ideas</t>
  </si>
  <si>
    <t>Kyari</t>
  </si>
  <si>
    <t>Smart stick Guardian</t>
  </si>
  <si>
    <t>https://kyari.in/</t>
  </si>
  <si>
    <t>Ghaziabad</t>
  </si>
  <si>
    <t>MoppFoods</t>
  </si>
  <si>
    <t>Mad over Parathas Pakodas</t>
  </si>
  <si>
    <t>https://moppfoods.com/</t>
  </si>
  <si>
    <t>Econiture</t>
  </si>
  <si>
    <t>Furniture from plastic waste</t>
  </si>
  <si>
    <t>https://www.econiture.com/</t>
  </si>
  <si>
    <t>Amaravati</t>
  </si>
  <si>
    <t>Changing The Face Of Indian Entrepreneurship</t>
  </si>
  <si>
    <t>Dobiee</t>
  </si>
  <si>
    <t>CANDIES MUSKIEE TOYS</t>
  </si>
  <si>
    <t>https://www.dobiee.com/</t>
  </si>
  <si>
    <t>Shinde</t>
  </si>
  <si>
    <t>FastBeetle</t>
  </si>
  <si>
    <t>Local courier and parcel service</t>
  </si>
  <si>
    <t>https://www.fastbeetle.com/</t>
  </si>
  <si>
    <t>Srinagar</t>
  </si>
  <si>
    <t>Pflow</t>
  </si>
  <si>
    <t>Disposable uroflowmetry system</t>
  </si>
  <si>
    <t>https://tejnaksh.com/our-domains/healthcare-equipment/p-flow/</t>
  </si>
  <si>
    <t>Dhule</t>
  </si>
  <si>
    <t>Pitchers Ki Taiyyari</t>
  </si>
  <si>
    <t>VSMani</t>
  </si>
  <si>
    <t>Coffee and snacks</t>
  </si>
  <si>
    <t>https://vsmani.com/</t>
  </si>
  <si>
    <t>Sepal</t>
  </si>
  <si>
    <t>Bike Accessories</t>
  </si>
  <si>
    <t>https://sepal.in/</t>
  </si>
  <si>
    <t>Solinas</t>
  </si>
  <si>
    <t>Products organise the management of pipelines,manholes and septic tanks</t>
  </si>
  <si>
    <t>https://solinas.in/</t>
  </si>
  <si>
    <t>Innovation Hardwork And Diligence</t>
  </si>
  <si>
    <t>AvimeeHerbal</t>
  </si>
  <si>
    <t>Ayurveda hair skin products</t>
  </si>
  <si>
    <t>https://avimeeherbal.com/</t>
  </si>
  <si>
    <t>eyenic</t>
  </si>
  <si>
    <t>Eyewear</t>
  </si>
  <si>
    <t>https://eyenic.in/</t>
  </si>
  <si>
    <t>ekatra</t>
  </si>
  <si>
    <t>Handmade paper goods</t>
  </si>
  <si>
    <t>https://ekatrahandmade.com/</t>
  </si>
  <si>
    <t>Kota</t>
  </si>
  <si>
    <t>Business Ideas With Potential</t>
  </si>
  <si>
    <t>Raasa</t>
  </si>
  <si>
    <t>Food karts</t>
  </si>
  <si>
    <t>NeoMotion</t>
  </si>
  <si>
    <t>Wheelchairs</t>
  </si>
  <si>
    <t>https://www.neomotion.in/</t>
  </si>
  <si>
    <t>licksters</t>
  </si>
  <si>
    <t>Icecreams ice-pops</t>
  </si>
  <si>
    <t>https://www.licksters.com/</t>
  </si>
  <si>
    <t>Sayonara</t>
  </si>
  <si>
    <t>Petticoat</t>
  </si>
  <si>
    <t>Building Brands For India</t>
  </si>
  <si>
    <t>PMV</t>
  </si>
  <si>
    <t>Personal Mobility Vehicle</t>
  </si>
  <si>
    <t>https://pmvelectric.com/</t>
  </si>
  <si>
    <t>SpiceStory</t>
  </si>
  <si>
    <t>Indian Sauces Chutneys</t>
  </si>
  <si>
    <t>https://spice-story.in/</t>
  </si>
  <si>
    <t>Bullspree</t>
  </si>
  <si>
    <t>App to learn stock market basics</t>
  </si>
  <si>
    <t>https://bullspree.com/</t>
  </si>
  <si>
    <t>Nurturing Indian Entrepreneurs</t>
  </si>
  <si>
    <t>Snitch</t>
  </si>
  <si>
    <t>Menswear</t>
  </si>
  <si>
    <t>https://www.snitch.co.in/</t>
  </si>
  <si>
    <t>Portl</t>
  </si>
  <si>
    <t>Portl studio gym</t>
  </si>
  <si>
    <t>https://portl.co/</t>
  </si>
  <si>
    <t>FatToSlim</t>
  </si>
  <si>
    <t>Diet Plan Weight Loss</t>
  </si>
  <si>
    <t>http://fattoslimbangalore.com/</t>
  </si>
  <si>
    <t>Adhbhut Aur Anokhe Entrepreneurs</t>
  </si>
  <si>
    <t>CheeseCake&amp;Co.</t>
  </si>
  <si>
    <t>Cakes Slices</t>
  </si>
  <si>
    <t>https://cheesecakeco.in/</t>
  </si>
  <si>
    <t>Dabble</t>
  </si>
  <si>
    <t>Paints Crayons Brushes</t>
  </si>
  <si>
    <t>https://dabbleplayart.com/</t>
  </si>
  <si>
    <t>CloudTailor</t>
  </si>
  <si>
    <t>Custom tailor online</t>
  </si>
  <si>
    <t>https://www.cloudtailor.com/</t>
  </si>
  <si>
    <t>Bangalore,Hyderabad</t>
  </si>
  <si>
    <t>Karnataka,Telangana</t>
  </si>
  <si>
    <t>BeUnic</t>
  </si>
  <si>
    <t>Platform for LGBTQ+ creators and entrepreneurs</t>
  </si>
  <si>
    <t>https://beunic.in/</t>
  </si>
  <si>
    <t>Making Big Businesses</t>
  </si>
  <si>
    <t>Broomees</t>
  </si>
  <si>
    <t>Helpers homemakers for your home</t>
  </si>
  <si>
    <t>https://broomees.com/</t>
  </si>
  <si>
    <t>Ravel</t>
  </si>
  <si>
    <t>Custom Hair Products</t>
  </si>
  <si>
    <t>https://www.ravelcare.com/</t>
  </si>
  <si>
    <t>HoneyVeda</t>
  </si>
  <si>
    <t>Honey in natural nutritious form</t>
  </si>
  <si>
    <t>https://www.honeyveda.in/</t>
  </si>
  <si>
    <t>Changing The World</t>
  </si>
  <si>
    <t>PadCare</t>
  </si>
  <si>
    <t>Menstrual hygiene disposal solution</t>
  </si>
  <si>
    <t>https://www.padcarelabs.com/</t>
  </si>
  <si>
    <t>SwadeshiBlessings</t>
  </si>
  <si>
    <t>Clay utensils and cookwares</t>
  </si>
  <si>
    <t>https://www.swadeshiblessings.in/</t>
  </si>
  <si>
    <t>Udaipur</t>
  </si>
  <si>
    <t>OLL</t>
  </si>
  <si>
    <t>Online Live Learning Skill development classes</t>
  </si>
  <si>
    <t>https://www.oll.co/</t>
  </si>
  <si>
    <t>Febris</t>
  </si>
  <si>
    <t>Scrubs, Lab Coats &amp; Medical Apparel</t>
  </si>
  <si>
    <t>https://www.febris.in/</t>
  </si>
  <si>
    <t>Ferozepur</t>
  </si>
  <si>
    <t>India Ke Incredible Entrepreneurs</t>
  </si>
  <si>
    <t>Geeani</t>
  </si>
  <si>
    <t>Smallest EV tractor</t>
  </si>
  <si>
    <t>Amore</t>
  </si>
  <si>
    <t>Gelato Ice Cream Online</t>
  </si>
  <si>
    <t>https://www.amoregelato.com/</t>
  </si>
  <si>
    <t>Hyderabad,Mumbai</t>
  </si>
  <si>
    <t>Telangana,Maharashtra</t>
  </si>
  <si>
    <t>yes</t>
  </si>
  <si>
    <t>LeafyAffair</t>
  </si>
  <si>
    <t>Botanical Jewellery</t>
  </si>
  <si>
    <t>https://leafyaffair.com/</t>
  </si>
  <si>
    <t>Badhta India</t>
  </si>
  <si>
    <t>ScrapUncle</t>
  </si>
  <si>
    <t>Sell scrap recyclables online</t>
  </si>
  <si>
    <t>https://scrapuncle.com/</t>
  </si>
  <si>
    <t>SharmaJiKiAata</t>
  </si>
  <si>
    <t>Freshly milled atta</t>
  </si>
  <si>
    <t>https://sharmajikaaata.com/</t>
  </si>
  <si>
    <t>Manetain</t>
  </si>
  <si>
    <t>Curly Hair Care Products</t>
  </si>
  <si>
    <t>https://manetain.in/</t>
  </si>
  <si>
    <t>Cochin,Mumbai</t>
  </si>
  <si>
    <t>Kerala,Maharashtra</t>
  </si>
  <si>
    <t>Bharat Badal Raha Hai</t>
  </si>
  <si>
    <t>GavinParis</t>
  </si>
  <si>
    <t>Gender-Neutral Fashion</t>
  </si>
  <si>
    <t>https://www.gavinparis.com/</t>
  </si>
  <si>
    <t>UnStop</t>
  </si>
  <si>
    <t>Connecting talent colleges recruiters</t>
  </si>
  <si>
    <t>https://unstop.com/</t>
  </si>
  <si>
    <t>BlueTea</t>
  </si>
  <si>
    <t>Ayurvedic Herbal Tea</t>
  </si>
  <si>
    <t>https://bluetea.co.in/</t>
  </si>
  <si>
    <t>Faridabad,Kolkata</t>
  </si>
  <si>
    <t>Haryana,West Bengal</t>
  </si>
  <si>
    <t>Nayi Soch Naye Vichaar</t>
  </si>
  <si>
    <t>TheGreenSnack</t>
  </si>
  <si>
    <t>Healthy Snacks Online</t>
  </si>
  <si>
    <t>https://thegreensnackco.com/</t>
  </si>
  <si>
    <t>HobbyIndia</t>
  </si>
  <si>
    <t>Online Art &amp; Craft Store</t>
  </si>
  <si>
    <t>https://hobbyindia.store/</t>
  </si>
  <si>
    <t>Flhexible</t>
  </si>
  <si>
    <t>Composite paper honeycomb panels</t>
  </si>
  <si>
    <t>https://www.flhexible.com/</t>
  </si>
  <si>
    <t>UpThrust</t>
  </si>
  <si>
    <t>ESPORTS AND GAMING ORGANISATION</t>
  </si>
  <si>
    <t>https://www.upthrustesports.com/</t>
  </si>
  <si>
    <t>Game Changers</t>
  </si>
  <si>
    <t>Zoff</t>
  </si>
  <si>
    <t>Cool Grind Technology Indian Spices</t>
  </si>
  <si>
    <t>https://zofffoods.com/</t>
  </si>
  <si>
    <t>Raipur</t>
  </si>
  <si>
    <t>Chhattisgarh</t>
  </si>
  <si>
    <t>DesiToys</t>
  </si>
  <si>
    <t>Indian Traditional Toys and Indoor Games</t>
  </si>
  <si>
    <t>https://www.desitoys.in/</t>
  </si>
  <si>
    <t>CloudWorx</t>
  </si>
  <si>
    <t>NoCode Enterprise Metaverse App Builder</t>
  </si>
  <si>
    <t>http://www.cloudworx.ai/</t>
  </si>
  <si>
    <t>Pulse Of The Country</t>
  </si>
  <si>
    <t>Mahantam</t>
  </si>
  <si>
    <t>Tea Glass Washing Machine</t>
  </si>
  <si>
    <t>https://mahantam.co.in/</t>
  </si>
  <si>
    <t>Banaskantha</t>
  </si>
  <si>
    <t>MindPeers</t>
  </si>
  <si>
    <t>For Mental Strength</t>
  </si>
  <si>
    <t>https://www.mindpeers.co/</t>
  </si>
  <si>
    <t>Barosi</t>
  </si>
  <si>
    <t>Fresh &amp; pure milk products</t>
  </si>
  <si>
    <t>https://www.barosi.in/</t>
  </si>
  <si>
    <t>Pataudi</t>
  </si>
  <si>
    <t>Changing India</t>
  </si>
  <si>
    <t>Daryaganj</t>
  </si>
  <si>
    <t>North Indian Cuisine restaurant</t>
  </si>
  <si>
    <t>https://daryaganj.com/</t>
  </si>
  <si>
    <t>DhruvVidyut</t>
  </si>
  <si>
    <t>Invention converts cycle into an electric cycle</t>
  </si>
  <si>
    <t>https://www.instagram.com/dhruvvidyutdv/?hl=en</t>
  </si>
  <si>
    <t>CELLBELL</t>
  </si>
  <si>
    <t>Gaming Office Chairs</t>
  </si>
  <si>
    <t>https://cellbell.in/</t>
  </si>
  <si>
    <t>Ulhasnagar</t>
  </si>
  <si>
    <t>Innovations And Investments</t>
  </si>
  <si>
    <t>Tipayi</t>
  </si>
  <si>
    <t>Balance Bike for Kids</t>
  </si>
  <si>
    <t>https://www.vamshycle.com/</t>
  </si>
  <si>
    <t>DigiQure</t>
  </si>
  <si>
    <t>Book Doctors Appointments Video Consultation</t>
  </si>
  <si>
    <t>https://digiqure.com/</t>
  </si>
  <si>
    <t>Bhopal</t>
  </si>
  <si>
    <t>Nirmalaya</t>
  </si>
  <si>
    <t>Incense products made from temple flowers</t>
  </si>
  <si>
    <t>https://nirmalaya.com/</t>
  </si>
  <si>
    <t>Pitch Perfect</t>
  </si>
  <si>
    <t>Pabiben</t>
  </si>
  <si>
    <t>Handcrafted products sold directly by artisans</t>
  </si>
  <si>
    <t>https://www.pabiben.com/</t>
  </si>
  <si>
    <t>Homestrap</t>
  </si>
  <si>
    <t>Collection of organizer for home and travelling</t>
  </si>
  <si>
    <t>https://www.homestrap.com/</t>
  </si>
  <si>
    <t>uBreathe</t>
  </si>
  <si>
    <t>Smart Natural Air Purifier</t>
  </si>
  <si>
    <t>https://www.ubreathe.in/</t>
  </si>
  <si>
    <t>Deyor</t>
  </si>
  <si>
    <t>Chatbot integrated experiential travel website</t>
  </si>
  <si>
    <t>https://www.deyorcamps.com/</t>
  </si>
  <si>
    <t>Growing With India</t>
  </si>
  <si>
    <t>iMumz</t>
  </si>
  <si>
    <t>Transforming pregnancy and parenting with app</t>
  </si>
  <si>
    <t>https://www.imumz.com/</t>
  </si>
  <si>
    <t>TheHealthyBinge</t>
  </si>
  <si>
    <t>Assorted Pack Baked Chips</t>
  </si>
  <si>
    <t>https://www.healthybinge.co.in/</t>
  </si>
  <si>
    <t>Freakins</t>
  </si>
  <si>
    <t>Fashionable Denim Apparel</t>
  </si>
  <si>
    <t>https://freakins.com/</t>
  </si>
  <si>
    <t>Growing Ideas Into Successful Businesses</t>
  </si>
  <si>
    <t>Perfora</t>
  </si>
  <si>
    <t>Toothpaste Electric Toothbrush</t>
  </si>
  <si>
    <t>https://perforacare.com/</t>
  </si>
  <si>
    <t>Ballarpur,Karnal</t>
  </si>
  <si>
    <t>Haryana,Maharashtra</t>
  </si>
  <si>
    <t>MidNightAngelsByPC</t>
  </si>
  <si>
    <t>Lounge &amp; Travel wear</t>
  </si>
  <si>
    <t>https://midnightangelsbypc.com/</t>
  </si>
  <si>
    <t>CureSee</t>
  </si>
  <si>
    <t>Artificial Intelligence (AI) based vision therapy</t>
  </si>
  <si>
    <t>https://curesee.com/</t>
  </si>
  <si>
    <t>Business Ideas Ka Pitara</t>
  </si>
  <si>
    <t>MeduLance</t>
  </si>
  <si>
    <t>One-stop solution for all healthcare needs</t>
  </si>
  <si>
    <t>https://medulance.com/</t>
  </si>
  <si>
    <t>Cakelicious</t>
  </si>
  <si>
    <t>Cakes Online</t>
  </si>
  <si>
    <t>Bowled.io</t>
  </si>
  <si>
    <t>Play-to-Earn Social Gaming Platform</t>
  </si>
  <si>
    <t>https://www.bowled.io/</t>
  </si>
  <si>
    <t>Toyshine</t>
  </si>
  <si>
    <t>Collection of Toys</t>
  </si>
  <si>
    <t>https://toyshine.in/</t>
  </si>
  <si>
    <t>Jalandhar</t>
  </si>
  <si>
    <t>Anokhe Pitchers Ke Anokhe Ideas</t>
  </si>
  <si>
    <t>neuphony</t>
  </si>
  <si>
    <t>Wearable EEG Headband</t>
  </si>
  <si>
    <t>https://neuphony.com/</t>
  </si>
  <si>
    <t>Amrutam</t>
  </si>
  <si>
    <t>Ayurvedic Lifestyle products</t>
  </si>
  <si>
    <t>https://amrutam.co.in/</t>
  </si>
  <si>
    <t>Gwalior</t>
  </si>
  <si>
    <t>HoloKitab</t>
  </si>
  <si>
    <t>Augmented Reality content for books</t>
  </si>
  <si>
    <t>https://www.holokitab.in/</t>
  </si>
  <si>
    <t>Bharat Ka Kal</t>
  </si>
  <si>
    <t>Zoe</t>
  </si>
  <si>
    <t>Nutrition For Life. Shop health &amp; wellness products</t>
  </si>
  <si>
    <t>https://www.zoe.menu/</t>
  </si>
  <si>
    <t>Hornback</t>
  </si>
  <si>
    <t>Diamond frame folding bicycles</t>
  </si>
  <si>
    <t>https://hornback.bike/</t>
  </si>
  <si>
    <t>Malaki</t>
  </si>
  <si>
    <t>Non-Alcoholic Beverages</t>
  </si>
  <si>
    <t>https://malaki.in/</t>
  </si>
  <si>
    <t>nanoclean</t>
  </si>
  <si>
    <t>Contamination Control Solutions</t>
  </si>
  <si>
    <t>https://nanoclean.store/</t>
  </si>
  <si>
    <t>Bikaner</t>
  </si>
  <si>
    <t>Innovation And Imagination</t>
  </si>
  <si>
    <t>DesmondJi</t>
  </si>
  <si>
    <t>Spirits, Liqueurs &amp; Cocktail Blends</t>
  </si>
  <si>
    <t>Cremeitalia</t>
  </si>
  <si>
    <t>Fresh Italian Cheese Products</t>
  </si>
  <si>
    <t>https://cremeitalia.com/</t>
  </si>
  <si>
    <t>nawgati</t>
  </si>
  <si>
    <t>Congestion Management for Fuel Stations</t>
  </si>
  <si>
    <t>https://www.nawgati.com/</t>
  </si>
  <si>
    <t>Swytchd</t>
  </si>
  <si>
    <t>All-inclusive Electric Vehicle Subscription</t>
  </si>
  <si>
    <t>https://swytchd.com/</t>
  </si>
  <si>
    <t>Revolutionary Ideas And Successful Businesses</t>
  </si>
  <si>
    <t>GladFul</t>
  </si>
  <si>
    <t>Natural High Protein Rich &amp; Healthy Foods</t>
  </si>
  <si>
    <t>https://gladful.in/</t>
  </si>
  <si>
    <t>Pharmallama</t>
  </si>
  <si>
    <t>Simplified pharmacy</t>
  </si>
  <si>
    <t>https://pharmallama.com/</t>
  </si>
  <si>
    <t>CraveRajaFoods</t>
  </si>
  <si>
    <t>Cloud-kitchen service</t>
  </si>
  <si>
    <t>https://craverajafoods.com/</t>
  </si>
  <si>
    <t>VAPerfume</t>
  </si>
  <si>
    <t>Devotional, meditational, and romantic incense</t>
  </si>
  <si>
    <t>http://www.vaperfume.com/</t>
  </si>
  <si>
    <t>Creating Valuable Businesses</t>
  </si>
  <si>
    <t>Hood</t>
  </si>
  <si>
    <t>Pseudonymous social network</t>
  </si>
  <si>
    <t>https://www.hood.live/</t>
  </si>
  <si>
    <t>TwistingScoops</t>
  </si>
  <si>
    <t>Authentic turkish ice cream</t>
  </si>
  <si>
    <t>https://twistingscoops.com/</t>
  </si>
  <si>
    <t>GROWiT</t>
  </si>
  <si>
    <t>Protective farming products</t>
  </si>
  <si>
    <t>https://thegrowit.com/</t>
  </si>
  <si>
    <t>Out Of The Box Business Ideas</t>
  </si>
  <si>
    <t>Makino</t>
  </si>
  <si>
    <t>Nachos &amp; Nuts</t>
  </si>
  <si>
    <t>https://makino-new.myshopify.com/</t>
  </si>
  <si>
    <t>Himmatnagar</t>
  </si>
  <si>
    <t>Trunome</t>
  </si>
  <si>
    <t>Post Transplant Care</t>
  </si>
  <si>
    <t>https://acrannolife.com/</t>
  </si>
  <si>
    <t>Wol3D</t>
  </si>
  <si>
    <t>3D printing technology</t>
  </si>
  <si>
    <t>https://worldoflilliputs.com/</t>
  </si>
  <si>
    <t>What'sUpWellness</t>
  </si>
  <si>
    <t>Wellness in the form of quick bites</t>
  </si>
  <si>
    <t>https://whatsupwellness.in/</t>
  </si>
  <si>
    <t>Building Businesses From Scratch</t>
  </si>
  <si>
    <t>ProostBeer</t>
  </si>
  <si>
    <t>Freshly brewed beer</t>
  </si>
  <si>
    <t>https://www.proost69.com/</t>
  </si>
  <si>
    <t>DrCubes</t>
  </si>
  <si>
    <t>Frozen Fresh cubes</t>
  </si>
  <si>
    <t>https://drcubes.in/</t>
  </si>
  <si>
    <t>MetroRide</t>
  </si>
  <si>
    <t>Metro Shuttle Service Access Transportation</t>
  </si>
  <si>
    <t>https://metroride.in/</t>
  </si>
  <si>
    <t>Conker</t>
  </si>
  <si>
    <t>Skill Based Learning Online Courses</t>
  </si>
  <si>
    <t>https://learn.conkerworld.com/</t>
  </si>
  <si>
    <t>Creating Value Through Ideas</t>
  </si>
  <si>
    <t>WTF</t>
  </si>
  <si>
    <t>Where's The Food</t>
  </si>
  <si>
    <t>funngro</t>
  </si>
  <si>
    <t>Smart Teens work with Smart companies</t>
  </si>
  <si>
    <t>https://www.funngro.com/</t>
  </si>
  <si>
    <t>Aadvik</t>
  </si>
  <si>
    <t>Buy Camel &amp; Goat Milk</t>
  </si>
  <si>
    <t>https://aadvikfoods.com/</t>
  </si>
  <si>
    <t>oyehappy</t>
  </si>
  <si>
    <t>Unique Gifts, Customized Gifts, Romantic Gifts, Thoughtful Gifts</t>
  </si>
  <si>
    <t>https://www.oyehappy.com/</t>
  </si>
  <si>
    <t>Entrepreneurship Ka Junoon</t>
  </si>
  <si>
    <t>HealthyMaster</t>
  </si>
  <si>
    <t>Online Dry Fruits, Snacks, Berries, Chips</t>
  </si>
  <si>
    <t>https://healthymaster.in/</t>
  </si>
  <si>
    <t>Kitsons</t>
  </si>
  <si>
    <t>Stationery, Art &amp; Craft, Books &amp; Toy Retail Space</t>
  </si>
  <si>
    <t>https://kitsons.in/</t>
  </si>
  <si>
    <t>LondonBubble</t>
  </si>
  <si>
    <t>Waffle Chips Online</t>
  </si>
  <si>
    <t>https://londonbubbleco.com/</t>
  </si>
  <si>
    <t>WaggyZone</t>
  </si>
  <si>
    <t>Ice Cream Treat for Dogs, Puppies and Cats</t>
  </si>
  <si>
    <t>https://waggyzone.com/</t>
  </si>
  <si>
    <t>True Meaning Of Entrepreneurship</t>
  </si>
  <si>
    <t>NutriCook</t>
  </si>
  <si>
    <t>Smart Pots, Air Fryers, Air Fryer Oven</t>
  </si>
  <si>
    <t>https://www.nutricookindia.com/</t>
  </si>
  <si>
    <t>Bangalore,Punganur</t>
  </si>
  <si>
    <t>Karnataka,Andhra Pradesh</t>
  </si>
  <si>
    <t>Subhag</t>
  </si>
  <si>
    <t>Health-tech IUI Treatment Procedure for Infertility</t>
  </si>
  <si>
    <t>https://subhag.in/</t>
  </si>
  <si>
    <t>Jhumri Telaiya,Raipur</t>
  </si>
  <si>
    <t>Jharkhand,Chhattisgarh</t>
  </si>
  <si>
    <t>SinghStyled</t>
  </si>
  <si>
    <t>Sikh Gentleman to maintain their Guru-gifted identity</t>
  </si>
  <si>
    <t>https://www.singhstyled.com/</t>
  </si>
  <si>
    <t>Different Colours Of Entrepreneurship</t>
  </si>
  <si>
    <t>ZSportsTech</t>
  </si>
  <si>
    <t>Cricket Sport Shop</t>
  </si>
  <si>
    <t>https://www.zsportstech.com/</t>
  </si>
  <si>
    <t>ThePlatedProject</t>
  </si>
  <si>
    <t>Decor Plates &amp; Dinnerware</t>
  </si>
  <si>
    <t>https://www.theplatedproject.com/</t>
  </si>
  <si>
    <t>VsnapU</t>
  </si>
  <si>
    <t>Professional Photography service</t>
  </si>
  <si>
    <t>https://www.vsnapu.com/</t>
  </si>
  <si>
    <t>TheHealthyFactory</t>
  </si>
  <si>
    <t>Protein bread</t>
  </si>
  <si>
    <t>https://www.thehealthfactory.in/</t>
  </si>
  <si>
    <t>Tunnel Se Tank Tak Ka Safar</t>
  </si>
  <si>
    <t>Brevistay</t>
  </si>
  <si>
    <t>Booking hotels for hours</t>
  </si>
  <si>
    <t>https://www.brevistay.com/</t>
  </si>
  <si>
    <t>Dehradun,Nainital,Lucknow</t>
  </si>
  <si>
    <t>Uttarakhand,Uttar Pradesh</t>
  </si>
  <si>
    <t>SoulUp</t>
  </si>
  <si>
    <t>Real Conversations Real People</t>
  </si>
  <si>
    <t>https://www.soulup.in/</t>
  </si>
  <si>
    <t>TheBigBookBox ChapterOneBooks</t>
  </si>
  <si>
    <t>New paperback and hardcover books</t>
  </si>
  <si>
    <t>https://www.thebigbookbox.com/</t>
  </si>
  <si>
    <t>Gopalganj</t>
  </si>
  <si>
    <t>Pitchers, Investments And Businesses</t>
  </si>
  <si>
    <t>Rubans</t>
  </si>
  <si>
    <t>Artificial Jewellery Set Online</t>
  </si>
  <si>
    <t>https://www.rubans.in/</t>
  </si>
  <si>
    <t>SameNotification</t>
  </si>
  <si>
    <t>parental monitoring app</t>
  </si>
  <si>
    <t>Ahmedabad,Mirzapur</t>
  </si>
  <si>
    <t>Gujarat,Uttar Pradesh</t>
  </si>
  <si>
    <t>BottomLineSprays</t>
  </si>
  <si>
    <t>portable jet spray</t>
  </si>
  <si>
    <t>https://bottomlinesprays.com/</t>
  </si>
  <si>
    <t>LilGoodness</t>
  </si>
  <si>
    <t>https://lilgoodness.com/</t>
  </si>
  <si>
    <t>Businesses Adding Value To Society</t>
  </si>
  <si>
    <t>ForeverModest</t>
  </si>
  <si>
    <t>premium Muslim women's clothing</t>
  </si>
  <si>
    <t>https://forevermodest.shop/</t>
  </si>
  <si>
    <t>Aurangabad</t>
  </si>
  <si>
    <t>Sahayatha</t>
  </si>
  <si>
    <t>smart wheelchair with an assistive cleansing device</t>
  </si>
  <si>
    <t>https://dhanvantribiomedical.com/</t>
  </si>
  <si>
    <t>WickedGud</t>
  </si>
  <si>
    <t>High Protein &amp; Fiber Gluten Free Vegan food</t>
  </si>
  <si>
    <t>https://wickedgud.com/</t>
  </si>
  <si>
    <t>maisha</t>
  </si>
  <si>
    <t>Handmade Cotton &amp; Jacquard Bags</t>
  </si>
  <si>
    <t>https://maishalifestyle.com/</t>
  </si>
  <si>
    <t>Season Finale With The Sharks</t>
  </si>
  <si>
    <t>NishHair</t>
  </si>
  <si>
    <t>100% Human Hair Extensions</t>
  </si>
  <si>
    <t>https://nishhair.com/</t>
  </si>
  <si>
    <t>MYBYK</t>
  </si>
  <si>
    <t>IoT-enabled bikes</t>
  </si>
  <si>
    <t>https://mybyk.in/</t>
  </si>
  <si>
    <t>GODESi</t>
  </si>
  <si>
    <t>Handmade lollipops</t>
  </si>
  <si>
    <t>https://godesi.in/</t>
  </si>
  <si>
    <t>TAC</t>
  </si>
  <si>
    <t>ayurveda co for glowing skin, makeup &amp; open pores</t>
  </si>
  <si>
    <t>https://theayurvedaco.com/</t>
  </si>
  <si>
    <t>Vikas</t>
  </si>
  <si>
    <t>Naara-Aaba</t>
  </si>
  <si>
    <t>pears and plum wine</t>
  </si>
  <si>
    <t>https://www.naaraaaba.com/</t>
  </si>
  <si>
    <t>Ziro</t>
  </si>
  <si>
    <t>Arunachal Pradesh</t>
  </si>
  <si>
    <t>StyloBug</t>
  </si>
  <si>
    <t>Girls Dresses Online</t>
  </si>
  <si>
    <t>https://stylobug.com/</t>
  </si>
  <si>
    <t>N/A</t>
  </si>
  <si>
    <t>Yes</t>
  </si>
  <si>
    <t>No</t>
  </si>
  <si>
    <t>Season 1</t>
  </si>
  <si>
    <t>Season 2</t>
  </si>
  <si>
    <t>Season1</t>
  </si>
  <si>
    <t>No. of Episodes aired</t>
  </si>
  <si>
    <t>No. of Unseen Pitches</t>
  </si>
  <si>
    <t>No. of Pitches</t>
  </si>
  <si>
    <t>Offered</t>
  </si>
  <si>
    <t>Unoffered</t>
  </si>
  <si>
    <t>Total</t>
  </si>
  <si>
    <t>Offers</t>
  </si>
  <si>
    <t>Accepted</t>
  </si>
  <si>
    <t>Rejected</t>
  </si>
  <si>
    <t>Accepted Offers</t>
  </si>
  <si>
    <t>With Conditions</t>
  </si>
  <si>
    <t>Without Conditions</t>
  </si>
  <si>
    <t>Males</t>
  </si>
  <si>
    <t>Females</t>
  </si>
  <si>
    <t>Transgenders</t>
  </si>
  <si>
    <t>Average No. of Team Members</t>
  </si>
  <si>
    <t>State</t>
  </si>
  <si>
    <t>Debt Offers</t>
  </si>
  <si>
    <t>Highest Equity Taken by Sharks</t>
  </si>
  <si>
    <t>No. of Presenters</t>
  </si>
  <si>
    <t>Couples Among Presenters</t>
  </si>
  <si>
    <t>Age of Most Presenters</t>
  </si>
  <si>
    <t xml:space="preserve">Middle </t>
  </si>
  <si>
    <t>Most Presenters belong to State</t>
  </si>
  <si>
    <t>Frequency</t>
  </si>
  <si>
    <t>Gujarat , Uttar Pradesh</t>
  </si>
  <si>
    <t>Haryana , Madhya Pradesh</t>
  </si>
  <si>
    <t>Haryana , Maharashtra</t>
  </si>
  <si>
    <t>Haryana , West Bengal</t>
  </si>
  <si>
    <t>Jharkhand , Chhattisgarh</t>
  </si>
  <si>
    <t>Karnataka , Andhra Pradesh</t>
  </si>
  <si>
    <t>Karnataka , Telangana</t>
  </si>
  <si>
    <t>Kerala ,  Maharashtra</t>
  </si>
  <si>
    <t>Telangana , Maharashtra</t>
  </si>
  <si>
    <t>Uttarakhand , Uttar Pradesh</t>
  </si>
  <si>
    <t>Patents</t>
  </si>
  <si>
    <t>Involved</t>
  </si>
  <si>
    <t>Not Involved</t>
  </si>
  <si>
    <t>Ashneer</t>
  </si>
  <si>
    <t>Namita</t>
  </si>
  <si>
    <t>Anupam</t>
  </si>
  <si>
    <t>Vineeta</t>
  </si>
  <si>
    <t>Aman</t>
  </si>
  <si>
    <t>Peyush</t>
  </si>
  <si>
    <t>Ghazal</t>
  </si>
  <si>
    <t>Amit</t>
  </si>
  <si>
    <t>Vikas (Guest)</t>
  </si>
  <si>
    <t>No. of Deals</t>
  </si>
  <si>
    <t>Total Amount Invested</t>
  </si>
  <si>
    <t>Total Debt</t>
  </si>
  <si>
    <t>Deals Involving all Sharks</t>
  </si>
  <si>
    <t>Max Equity Taken</t>
  </si>
  <si>
    <t xml:space="preserve">Shark </t>
  </si>
  <si>
    <t>Column1</t>
  </si>
  <si>
    <t>Frequncy</t>
  </si>
  <si>
    <t>Min Equity Taken</t>
  </si>
  <si>
    <t>Original Ask Amount(in lakhs)</t>
  </si>
  <si>
    <t>Original Offered Equity(%)</t>
  </si>
  <si>
    <t>Valuation Requested((in lakhs)</t>
  </si>
  <si>
    <t>Total Deal Amount((in lakhs)</t>
  </si>
  <si>
    <r>
      <t>Total Deal Equity(%</t>
    </r>
    <r>
      <rPr>
        <b/>
        <strike/>
        <sz val="11"/>
        <color theme="1"/>
        <rFont val="Calibri"/>
        <family val="2"/>
        <scheme val="minor"/>
      </rPr>
      <t>)</t>
    </r>
  </si>
  <si>
    <t>Total Deal Debt(in lakhs)</t>
  </si>
  <si>
    <t>Debt Interest(%)</t>
  </si>
  <si>
    <t>Deal Valuation(in lakhs)</t>
  </si>
  <si>
    <t>Ashneer Investment Amount(in lakhs)</t>
  </si>
  <si>
    <t>Ashneer Debt Amount(in lakhs)</t>
  </si>
  <si>
    <t>Ashneer Investment Equity(%)</t>
  </si>
  <si>
    <t>Namita Investment Amount(in lakhs)</t>
  </si>
  <si>
    <t>Namita Investment Equity(%)</t>
  </si>
  <si>
    <t>Namita Debt Amount(in lakhs)</t>
  </si>
  <si>
    <t>Anupam Investment Amount(in lakhs)</t>
  </si>
  <si>
    <t>Anupam Investment Equity(%</t>
  </si>
  <si>
    <t>Anupam Debt Amount(in lakhs)</t>
  </si>
  <si>
    <t>Vineeta Investment Amount(in lakhs)</t>
  </si>
  <si>
    <t>Vineeta Investment Equity(%)</t>
  </si>
  <si>
    <t>Vineeta Debt Amount(in lakhs)</t>
  </si>
  <si>
    <t>Aman Investment Amount(%)</t>
  </si>
  <si>
    <t>Aman Investment Equity(%)</t>
  </si>
  <si>
    <t>Aman Debt Amount(in lakhs)</t>
  </si>
  <si>
    <t>Peyush Investment Amount(in lakhs)</t>
  </si>
  <si>
    <t>Peyush Investment Equity(%)</t>
  </si>
  <si>
    <t>Peyush Debt Amount(in lakhs)</t>
  </si>
  <si>
    <t>Ghazal Investment Amount(in lakhs)</t>
  </si>
  <si>
    <t>Ghazal Investment Equity(%)</t>
  </si>
  <si>
    <t>Ghazal Debt Amount(in lakhs)</t>
  </si>
  <si>
    <t>Amit Investment Amount(in lakhs)</t>
  </si>
  <si>
    <t>Amit Investment Equity(%)</t>
  </si>
  <si>
    <t>Amit Debt Amount(in lakhs)</t>
  </si>
  <si>
    <t>Guest Investment Amount(in lakhs)</t>
  </si>
  <si>
    <t>Guest Investment Equity(%)</t>
  </si>
  <si>
    <t>Guest Debt Amount(in lakhs)</t>
  </si>
  <si>
    <t>Average Valuation Asked</t>
  </si>
  <si>
    <t>Maximum Valuation Asked</t>
  </si>
  <si>
    <t>Minimum Valuation Asked</t>
  </si>
  <si>
    <t>Annual Revenue</t>
  </si>
  <si>
    <t>Average Revenue</t>
  </si>
  <si>
    <t>Maximmum Revenue</t>
  </si>
  <si>
    <t>Minimum Revenue</t>
  </si>
  <si>
    <t>Monthly sales</t>
  </si>
  <si>
    <t>Average Sales</t>
  </si>
  <si>
    <t>Maximmum Sales</t>
  </si>
  <si>
    <t>Minimum Sales</t>
  </si>
  <si>
    <t>Average Margin</t>
  </si>
  <si>
    <t>Maximum Margin</t>
  </si>
  <si>
    <t>Minimum Margin</t>
  </si>
  <si>
    <t>Business Starting Year</t>
  </si>
  <si>
    <t>Earliest</t>
  </si>
  <si>
    <t>Latest</t>
  </si>
  <si>
    <t>Average Amount</t>
  </si>
  <si>
    <t>Maximum Amount</t>
  </si>
  <si>
    <t>Minimum Amount</t>
  </si>
  <si>
    <t>Deal Amount</t>
  </si>
  <si>
    <t xml:space="preserve">Deal Valuation </t>
  </si>
  <si>
    <t>Avearge Valuation</t>
  </si>
  <si>
    <t xml:space="preserve">Maximum Valuation </t>
  </si>
  <si>
    <t xml:space="preserve">Minimum Valuation </t>
  </si>
  <si>
    <t>Average Difference</t>
  </si>
  <si>
    <t>Maximum Difference</t>
  </si>
  <si>
    <t>Minimum Difference</t>
  </si>
  <si>
    <t>Valuation Difference</t>
  </si>
  <si>
    <t>SHARK TANK INDIA ANALYSIS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</si>
</sst>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22"/>
      <color theme="1"/>
      <name val="Arial Rounded MT 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/>
    <xf numFmtId="0" fontId="16" fillId="0" borderId="17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35" borderId="10" xfId="20" applyFont="1" applyFill="1" applyBorder="1"/>
    <xf numFmtId="0" fontId="16" fillId="35" borderId="10" xfId="20" applyFont="1" applyFill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35" borderId="10" xfId="20" applyFont="1" applyFill="1" applyBorder="1" applyAlignment="1">
      <alignment horizontal="center" vertical="center"/>
    </xf>
    <xf numFmtId="0" fontId="16" fillId="36" borderId="10" xfId="20" applyFont="1" applyFill="1" applyBorder="1" applyAlignment="1">
      <alignment horizontal="center" vertical="center"/>
    </xf>
    <xf numFmtId="0" fontId="1" fillId="36" borderId="10" xfId="20" applyFill="1" applyBorder="1"/>
    <xf numFmtId="0" fontId="1" fillId="36" borderId="10" xfId="20" applyFill="1" applyBorder="1" applyAlignment="1"/>
    <xf numFmtId="0" fontId="16" fillId="33" borderId="10" xfId="20" applyFont="1" applyFill="1" applyBorder="1" applyAlignment="1">
      <alignment horizontal="center" vertical="center"/>
    </xf>
    <xf numFmtId="0" fontId="1" fillId="33" borderId="10" xfId="20" applyFill="1" applyBorder="1"/>
    <xf numFmtId="0" fontId="1" fillId="33" borderId="10" xfId="20" applyFill="1" applyBorder="1" applyAlignment="1"/>
    <xf numFmtId="0" fontId="0" fillId="36" borderId="10" xfId="20" applyFont="1" applyFill="1" applyBorder="1"/>
    <xf numFmtId="0" fontId="16" fillId="36" borderId="10" xfId="20" applyFont="1" applyFill="1" applyBorder="1" applyAlignment="1">
      <alignment horizontal="center" vertical="center"/>
    </xf>
    <xf numFmtId="0" fontId="1" fillId="36" borderId="10" xfId="20" applyFill="1" applyBorder="1" applyAlignment="1">
      <alignment horizontal="center" vertical="center"/>
    </xf>
    <xf numFmtId="0" fontId="16" fillId="33" borderId="10" xfId="20" applyFont="1" applyFill="1" applyBorder="1" applyAlignment="1">
      <alignment horizontal="center" vertical="center"/>
    </xf>
    <xf numFmtId="0" fontId="1" fillId="33" borderId="10" xfId="20" applyFill="1" applyBorder="1" applyAlignment="1">
      <alignment horizontal="center" vertical="center"/>
    </xf>
    <xf numFmtId="0" fontId="19" fillId="34" borderId="19" xfId="0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6" fillId="35" borderId="17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/>
    </xf>
    <xf numFmtId="0" fontId="16" fillId="35" borderId="16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 patternType="solid">
          <fgColor indexed="64"/>
          <bgColor theme="4" tint="-0.249977111117893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G3:J48" totalsRowShown="0" headerRowDxfId="0" headerRowBorderDxfId="2" tableBorderDxfId="3" totalsRowBorderDxfId="1">
  <autoFilter ref="G3:J48"/>
  <tableColumns count="4">
    <tableColumn id="1" name="Shark " dataDxfId="15"/>
    <tableColumn id="2" name="Column1" dataDxfId="14"/>
    <tableColumn id="3" name="Season 1" dataDxfId="13"/>
    <tableColumn id="4" name="Season 2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50:I66" totalsRowShown="0" headerRowDxfId="11" headerRowBorderDxfId="10" tableBorderDxfId="9" totalsRowBorderDxfId="8">
  <autoFilter ref="G50:I66"/>
  <tableColumns count="3">
    <tableColumn id="1" name="Industry" dataDxfId="7"/>
    <tableColumn id="2" name="Season 1" dataDxfId="6">
      <calculatedColumnFormula>COUNTIF('Season 1'!$H$2:$H$153,Findings!G51)</calculatedColumnFormula>
    </tableColumn>
    <tableColumn id="3" name="Season 2" dataDxfId="5">
      <calculatedColumnFormula>COUNTIF('Season 2'!$H$2:$H$169,Findings!G51)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1"/>
  <sheetViews>
    <sheetView topLeftCell="A223" workbookViewId="0">
      <selection activeCell="G234" sqref="G1:G1048576"/>
    </sheetView>
  </sheetViews>
  <sheetFormatPr defaultRowHeight="15" x14ac:dyDescent="0.25"/>
  <cols>
    <col min="2" max="2" width="11.85546875" bestFit="1" customWidth="1"/>
    <col min="7" max="7" width="31.85546875" bestFit="1" customWidth="1"/>
    <col min="9" max="9" width="33.7109375" customWidth="1"/>
    <col min="29" max="29" width="15.7109375" customWidth="1"/>
    <col min="31" max="31" width="4.85546875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25">
      <c r="A2">
        <v>1</v>
      </c>
      <c r="B2" s="1">
        <v>44550</v>
      </c>
      <c r="C2" s="1">
        <f>COUNTIF('Shark Tank India'!D:D,"")</f>
        <v>1048255</v>
      </c>
      <c r="D2">
        <v>1</v>
      </c>
      <c r="E2" t="s">
        <v>64</v>
      </c>
      <c r="F2">
        <v>1</v>
      </c>
      <c r="G2" t="s">
        <v>65</v>
      </c>
      <c r="H2" t="s">
        <v>66</v>
      </c>
      <c r="I2" t="s">
        <v>67</v>
      </c>
      <c r="J2" t="s">
        <v>68</v>
      </c>
      <c r="K2">
        <v>3</v>
      </c>
      <c r="L2">
        <v>2</v>
      </c>
      <c r="M2">
        <v>1</v>
      </c>
      <c r="N2">
        <v>0</v>
      </c>
      <c r="O2" t="s">
        <v>1232</v>
      </c>
      <c r="P2" t="s">
        <v>69</v>
      </c>
      <c r="Q2">
        <v>2016</v>
      </c>
      <c r="R2" t="s">
        <v>70</v>
      </c>
      <c r="S2" t="s">
        <v>70</v>
      </c>
      <c r="T2">
        <v>95</v>
      </c>
      <c r="U2">
        <v>8</v>
      </c>
      <c r="V2" t="s">
        <v>1230</v>
      </c>
      <c r="W2" t="s">
        <v>1230</v>
      </c>
      <c r="X2">
        <v>50</v>
      </c>
      <c r="Y2">
        <v>5</v>
      </c>
      <c r="Z2">
        <v>1000</v>
      </c>
      <c r="AA2" t="s">
        <v>1231</v>
      </c>
      <c r="AB2" t="s">
        <v>1231</v>
      </c>
      <c r="AC2">
        <v>75</v>
      </c>
      <c r="AD2">
        <v>16</v>
      </c>
      <c r="AG2">
        <v>469</v>
      </c>
      <c r="AH2">
        <v>3</v>
      </c>
      <c r="AI2" t="s">
        <v>1232</v>
      </c>
      <c r="AJ2" t="s">
        <v>1232</v>
      </c>
      <c r="AK2">
        <v>25</v>
      </c>
      <c r="AL2">
        <v>5.33</v>
      </c>
      <c r="AT2">
        <v>25</v>
      </c>
      <c r="AU2">
        <v>5.33</v>
      </c>
      <c r="AW2">
        <v>25</v>
      </c>
      <c r="AX2">
        <v>5.33</v>
      </c>
    </row>
    <row r="3" spans="1:64" x14ac:dyDescent="0.25">
      <c r="A3">
        <v>1</v>
      </c>
      <c r="B3" s="1">
        <v>44550</v>
      </c>
      <c r="C3" s="1">
        <v>44596</v>
      </c>
      <c r="D3">
        <v>1</v>
      </c>
      <c r="E3" t="s">
        <v>64</v>
      </c>
      <c r="F3">
        <v>2</v>
      </c>
      <c r="G3" t="s">
        <v>71</v>
      </c>
      <c r="H3" t="s">
        <v>72</v>
      </c>
      <c r="I3" t="s">
        <v>73</v>
      </c>
      <c r="J3" t="s">
        <v>74</v>
      </c>
      <c r="K3">
        <v>1</v>
      </c>
      <c r="L3">
        <v>1</v>
      </c>
      <c r="M3">
        <v>0</v>
      </c>
      <c r="N3">
        <v>0</v>
      </c>
      <c r="O3" t="s">
        <v>1232</v>
      </c>
      <c r="P3" t="s">
        <v>75</v>
      </c>
      <c r="Q3">
        <v>2017</v>
      </c>
      <c r="R3" t="s">
        <v>76</v>
      </c>
      <c r="S3" t="s">
        <v>77</v>
      </c>
      <c r="T3">
        <v>4</v>
      </c>
      <c r="U3">
        <v>0.4</v>
      </c>
      <c r="V3" t="s">
        <v>1230</v>
      </c>
      <c r="W3" t="s">
        <v>1230</v>
      </c>
      <c r="X3">
        <v>40</v>
      </c>
      <c r="Y3">
        <v>15</v>
      </c>
      <c r="Z3">
        <v>267</v>
      </c>
      <c r="AA3" t="s">
        <v>1231</v>
      </c>
      <c r="AB3" t="s">
        <v>1231</v>
      </c>
      <c r="AC3">
        <v>40</v>
      </c>
      <c r="AD3">
        <v>50</v>
      </c>
      <c r="AG3">
        <v>80</v>
      </c>
      <c r="AH3">
        <v>2</v>
      </c>
      <c r="AI3" t="s">
        <v>1232</v>
      </c>
      <c r="AJ3" t="s">
        <v>1232</v>
      </c>
      <c r="AK3">
        <v>20</v>
      </c>
      <c r="AL3">
        <v>25</v>
      </c>
      <c r="AT3">
        <v>20</v>
      </c>
      <c r="AU3">
        <v>25</v>
      </c>
    </row>
    <row r="4" spans="1:64" x14ac:dyDescent="0.25">
      <c r="A4">
        <v>1</v>
      </c>
      <c r="B4" s="1">
        <v>44550</v>
      </c>
      <c r="C4" s="1">
        <v>44596</v>
      </c>
      <c r="D4">
        <v>1</v>
      </c>
      <c r="E4" t="s">
        <v>64</v>
      </c>
      <c r="F4">
        <v>3</v>
      </c>
      <c r="G4" t="s">
        <v>78</v>
      </c>
      <c r="H4" t="s">
        <v>79</v>
      </c>
      <c r="I4" t="s">
        <v>80</v>
      </c>
      <c r="J4" t="s">
        <v>81</v>
      </c>
      <c r="K4">
        <v>1</v>
      </c>
      <c r="L4">
        <v>0</v>
      </c>
      <c r="M4">
        <v>1</v>
      </c>
      <c r="N4">
        <v>0</v>
      </c>
      <c r="O4" t="s">
        <v>1232</v>
      </c>
      <c r="P4" t="s">
        <v>75</v>
      </c>
      <c r="Q4">
        <v>2021</v>
      </c>
      <c r="R4" t="s">
        <v>70</v>
      </c>
      <c r="S4" t="s">
        <v>70</v>
      </c>
      <c r="T4" t="s">
        <v>1230</v>
      </c>
      <c r="U4">
        <v>2</v>
      </c>
      <c r="V4" t="s">
        <v>1230</v>
      </c>
      <c r="W4" t="s">
        <v>1230</v>
      </c>
      <c r="X4">
        <v>25</v>
      </c>
      <c r="Y4">
        <v>10</v>
      </c>
      <c r="Z4">
        <v>250</v>
      </c>
      <c r="AA4" t="s">
        <v>1231</v>
      </c>
      <c r="AB4" t="s">
        <v>1231</v>
      </c>
      <c r="AC4">
        <v>25</v>
      </c>
      <c r="AD4">
        <v>30</v>
      </c>
      <c r="AG4">
        <v>83</v>
      </c>
      <c r="AH4">
        <v>2</v>
      </c>
      <c r="AI4" t="s">
        <v>1232</v>
      </c>
      <c r="AJ4" t="s">
        <v>1232</v>
      </c>
      <c r="AQ4">
        <v>12.5</v>
      </c>
      <c r="AR4">
        <v>15</v>
      </c>
      <c r="AT4">
        <v>12.5</v>
      </c>
      <c r="AU4">
        <v>15</v>
      </c>
    </row>
    <row r="5" spans="1:64" x14ac:dyDescent="0.25">
      <c r="A5">
        <v>1</v>
      </c>
      <c r="B5" s="1">
        <v>44550</v>
      </c>
      <c r="C5" s="1">
        <v>44596</v>
      </c>
      <c r="D5">
        <v>2</v>
      </c>
      <c r="E5" t="s">
        <v>82</v>
      </c>
      <c r="F5">
        <v>4</v>
      </c>
      <c r="G5" t="s">
        <v>83</v>
      </c>
      <c r="H5" t="s">
        <v>66</v>
      </c>
      <c r="I5" t="s">
        <v>84</v>
      </c>
      <c r="J5" t="s">
        <v>85</v>
      </c>
      <c r="K5">
        <v>2</v>
      </c>
      <c r="L5">
        <v>2</v>
      </c>
      <c r="M5">
        <v>0</v>
      </c>
      <c r="N5">
        <v>0</v>
      </c>
      <c r="O5" t="s">
        <v>1232</v>
      </c>
      <c r="P5" t="s">
        <v>69</v>
      </c>
      <c r="Q5">
        <v>2019</v>
      </c>
      <c r="R5" t="s">
        <v>86</v>
      </c>
      <c r="S5" t="s">
        <v>87</v>
      </c>
      <c r="T5">
        <v>700</v>
      </c>
      <c r="U5" t="s">
        <v>1230</v>
      </c>
      <c r="V5">
        <v>48</v>
      </c>
      <c r="W5" t="s">
        <v>1230</v>
      </c>
      <c r="X5">
        <v>70</v>
      </c>
      <c r="Y5">
        <v>1</v>
      </c>
      <c r="Z5">
        <v>7000</v>
      </c>
      <c r="AA5" t="s">
        <v>1231</v>
      </c>
      <c r="AB5" t="s">
        <v>1231</v>
      </c>
      <c r="AC5">
        <v>70</v>
      </c>
      <c r="AD5">
        <v>2.75</v>
      </c>
      <c r="AG5">
        <v>2545</v>
      </c>
      <c r="AH5">
        <v>1</v>
      </c>
      <c r="AI5" t="s">
        <v>1232</v>
      </c>
      <c r="AJ5" t="s">
        <v>1232</v>
      </c>
      <c r="AK5">
        <v>70</v>
      </c>
      <c r="AL5">
        <v>2.75</v>
      </c>
    </row>
    <row r="6" spans="1:64" x14ac:dyDescent="0.25">
      <c r="A6">
        <v>1</v>
      </c>
      <c r="B6" s="1">
        <v>44550</v>
      </c>
      <c r="C6" s="1">
        <v>44596</v>
      </c>
      <c r="D6">
        <v>2</v>
      </c>
      <c r="E6" t="s">
        <v>82</v>
      </c>
      <c r="F6">
        <v>5</v>
      </c>
      <c r="G6" t="s">
        <v>88</v>
      </c>
      <c r="H6" t="s">
        <v>89</v>
      </c>
      <c r="I6" t="s">
        <v>90</v>
      </c>
      <c r="J6" t="s">
        <v>91</v>
      </c>
      <c r="K6">
        <v>4</v>
      </c>
      <c r="L6">
        <v>1</v>
      </c>
      <c r="M6">
        <v>3</v>
      </c>
      <c r="N6">
        <v>0</v>
      </c>
      <c r="O6" t="s">
        <v>1231</v>
      </c>
      <c r="P6" t="s">
        <v>69</v>
      </c>
      <c r="Q6">
        <v>2015</v>
      </c>
      <c r="R6" t="s">
        <v>92</v>
      </c>
      <c r="S6" t="s">
        <v>93</v>
      </c>
      <c r="T6">
        <v>30</v>
      </c>
      <c r="U6" t="s">
        <v>1230</v>
      </c>
      <c r="V6" t="s">
        <v>1230</v>
      </c>
      <c r="W6" t="s">
        <v>1230</v>
      </c>
      <c r="X6">
        <v>50</v>
      </c>
      <c r="Y6">
        <v>5</v>
      </c>
      <c r="Z6">
        <v>1000</v>
      </c>
      <c r="AA6" t="s">
        <v>1232</v>
      </c>
    </row>
    <row r="7" spans="1:64" x14ac:dyDescent="0.25">
      <c r="A7">
        <v>1</v>
      </c>
      <c r="B7" s="1">
        <v>44550</v>
      </c>
      <c r="C7" s="1">
        <v>44596</v>
      </c>
      <c r="D7">
        <v>2</v>
      </c>
      <c r="E7" t="s">
        <v>82</v>
      </c>
      <c r="F7">
        <v>6</v>
      </c>
      <c r="G7" t="s">
        <v>94</v>
      </c>
      <c r="H7" t="s">
        <v>95</v>
      </c>
      <c r="I7" t="s">
        <v>96</v>
      </c>
      <c r="J7" t="s">
        <v>97</v>
      </c>
      <c r="K7">
        <v>2</v>
      </c>
      <c r="L7">
        <v>1</v>
      </c>
      <c r="M7">
        <v>1</v>
      </c>
      <c r="N7">
        <v>0</v>
      </c>
      <c r="O7" t="s">
        <v>1231</v>
      </c>
      <c r="P7" t="s">
        <v>69</v>
      </c>
      <c r="Q7">
        <v>2005</v>
      </c>
      <c r="R7" t="s">
        <v>98</v>
      </c>
      <c r="S7" t="s">
        <v>99</v>
      </c>
      <c r="T7">
        <v>79</v>
      </c>
      <c r="U7" t="s">
        <v>1230</v>
      </c>
      <c r="V7" t="s">
        <v>1230</v>
      </c>
      <c r="W7" t="s">
        <v>1230</v>
      </c>
      <c r="X7">
        <v>50</v>
      </c>
      <c r="Y7">
        <v>5</v>
      </c>
      <c r="Z7">
        <v>1000</v>
      </c>
      <c r="AA7" t="s">
        <v>1232</v>
      </c>
    </row>
    <row r="8" spans="1:64" x14ac:dyDescent="0.25">
      <c r="A8">
        <v>1</v>
      </c>
      <c r="B8" s="1">
        <v>44550</v>
      </c>
      <c r="C8" s="1">
        <v>44596</v>
      </c>
      <c r="D8">
        <v>3</v>
      </c>
      <c r="E8" t="s">
        <v>100</v>
      </c>
      <c r="F8">
        <v>7</v>
      </c>
      <c r="G8" t="s">
        <v>101</v>
      </c>
      <c r="H8" t="s">
        <v>66</v>
      </c>
      <c r="I8" t="s">
        <v>102</v>
      </c>
      <c r="J8" t="s">
        <v>103</v>
      </c>
      <c r="K8">
        <v>2</v>
      </c>
      <c r="L8">
        <v>0</v>
      </c>
      <c r="M8">
        <v>2</v>
      </c>
      <c r="N8">
        <v>0</v>
      </c>
      <c r="O8" t="s">
        <v>1232</v>
      </c>
      <c r="P8" t="s">
        <v>69</v>
      </c>
      <c r="Q8">
        <v>2020</v>
      </c>
      <c r="R8" t="s">
        <v>104</v>
      </c>
      <c r="S8" t="s">
        <v>105</v>
      </c>
      <c r="T8">
        <v>25</v>
      </c>
      <c r="U8" t="s">
        <v>1230</v>
      </c>
      <c r="V8" t="s">
        <v>1230</v>
      </c>
      <c r="W8" t="s">
        <v>1230</v>
      </c>
      <c r="X8">
        <v>100</v>
      </c>
      <c r="Y8">
        <v>0.25</v>
      </c>
      <c r="Z8">
        <v>40000</v>
      </c>
      <c r="AA8" t="s">
        <v>1231</v>
      </c>
      <c r="AB8" t="s">
        <v>1232</v>
      </c>
    </row>
    <row r="9" spans="1:64" x14ac:dyDescent="0.25">
      <c r="A9">
        <v>1</v>
      </c>
      <c r="B9" s="1">
        <v>44550</v>
      </c>
      <c r="C9" s="1">
        <v>44596</v>
      </c>
      <c r="D9">
        <v>3</v>
      </c>
      <c r="E9" t="s">
        <v>100</v>
      </c>
      <c r="F9">
        <v>8</v>
      </c>
      <c r="G9" t="s">
        <v>106</v>
      </c>
      <c r="H9" t="s">
        <v>79</v>
      </c>
      <c r="I9" t="s">
        <v>107</v>
      </c>
      <c r="J9" t="s">
        <v>108</v>
      </c>
      <c r="K9">
        <v>1</v>
      </c>
      <c r="L9">
        <v>1</v>
      </c>
      <c r="M9">
        <v>0</v>
      </c>
      <c r="N9">
        <v>0</v>
      </c>
      <c r="O9" t="s">
        <v>1232</v>
      </c>
      <c r="P9" t="s">
        <v>75</v>
      </c>
      <c r="Q9">
        <v>2019</v>
      </c>
      <c r="R9" t="s">
        <v>109</v>
      </c>
      <c r="S9" t="s">
        <v>99</v>
      </c>
      <c r="T9">
        <v>100</v>
      </c>
      <c r="U9" t="s">
        <v>1230</v>
      </c>
      <c r="V9" t="s">
        <v>1230</v>
      </c>
      <c r="W9" t="s">
        <v>1230</v>
      </c>
      <c r="X9">
        <v>75</v>
      </c>
      <c r="Y9">
        <v>4</v>
      </c>
      <c r="Z9">
        <v>1875</v>
      </c>
      <c r="AA9" t="s">
        <v>1231</v>
      </c>
      <c r="AB9" t="s">
        <v>1231</v>
      </c>
      <c r="AC9">
        <v>75</v>
      </c>
      <c r="AD9">
        <v>6</v>
      </c>
      <c r="AG9">
        <v>1250</v>
      </c>
      <c r="AH9">
        <v>1</v>
      </c>
      <c r="AI9" t="s">
        <v>1232</v>
      </c>
      <c r="AJ9" t="s">
        <v>1232</v>
      </c>
      <c r="AW9">
        <v>75</v>
      </c>
      <c r="AX9">
        <v>6</v>
      </c>
    </row>
    <row r="10" spans="1:64" x14ac:dyDescent="0.25">
      <c r="A10">
        <v>1</v>
      </c>
      <c r="B10" s="1">
        <v>44550</v>
      </c>
      <c r="C10" s="1">
        <v>44596</v>
      </c>
      <c r="D10">
        <v>3</v>
      </c>
      <c r="E10" t="s">
        <v>100</v>
      </c>
      <c r="F10">
        <v>9</v>
      </c>
      <c r="G10" t="s">
        <v>110</v>
      </c>
      <c r="H10" t="s">
        <v>66</v>
      </c>
      <c r="I10" t="s">
        <v>111</v>
      </c>
      <c r="J10" t="s">
        <v>112</v>
      </c>
      <c r="K10">
        <v>2</v>
      </c>
      <c r="L10">
        <v>2</v>
      </c>
      <c r="M10">
        <v>0</v>
      </c>
      <c r="N10">
        <v>0</v>
      </c>
      <c r="O10" t="s">
        <v>1232</v>
      </c>
      <c r="P10" t="s">
        <v>69</v>
      </c>
      <c r="Q10">
        <v>2019</v>
      </c>
      <c r="R10" t="s">
        <v>86</v>
      </c>
      <c r="S10" t="s">
        <v>87</v>
      </c>
      <c r="T10" t="s">
        <v>1230</v>
      </c>
      <c r="U10">
        <v>20</v>
      </c>
      <c r="V10" t="s">
        <v>1230</v>
      </c>
      <c r="W10" t="s">
        <v>1230</v>
      </c>
      <c r="X10">
        <v>50</v>
      </c>
      <c r="Y10">
        <v>2</v>
      </c>
      <c r="Z10">
        <v>2500</v>
      </c>
      <c r="AA10" t="s">
        <v>1231</v>
      </c>
      <c r="AB10" t="s">
        <v>1231</v>
      </c>
      <c r="AC10">
        <v>20</v>
      </c>
      <c r="AD10">
        <v>15</v>
      </c>
      <c r="AE10">
        <v>30</v>
      </c>
      <c r="AG10">
        <v>133</v>
      </c>
      <c r="AH10">
        <v>1</v>
      </c>
      <c r="AI10" t="s">
        <v>1232</v>
      </c>
      <c r="AJ10" t="s">
        <v>1232</v>
      </c>
      <c r="AT10">
        <v>20</v>
      </c>
      <c r="AU10">
        <v>15</v>
      </c>
      <c r="AV10">
        <v>30</v>
      </c>
    </row>
    <row r="11" spans="1:64" x14ac:dyDescent="0.25">
      <c r="A11">
        <v>1</v>
      </c>
      <c r="B11" s="1">
        <v>44550</v>
      </c>
      <c r="C11" s="1">
        <v>44596</v>
      </c>
      <c r="D11">
        <v>4</v>
      </c>
      <c r="E11" t="s">
        <v>113</v>
      </c>
      <c r="F11">
        <v>10</v>
      </c>
      <c r="G11" t="s">
        <v>114</v>
      </c>
      <c r="H11" t="s">
        <v>79</v>
      </c>
      <c r="I11" t="s">
        <v>115</v>
      </c>
      <c r="J11" t="s">
        <v>116</v>
      </c>
      <c r="K11">
        <v>2</v>
      </c>
      <c r="L11">
        <v>1</v>
      </c>
      <c r="M11">
        <v>1</v>
      </c>
      <c r="N11">
        <v>0</v>
      </c>
      <c r="O11" t="s">
        <v>1231</v>
      </c>
      <c r="P11" t="s">
        <v>69</v>
      </c>
      <c r="Q11">
        <v>2021</v>
      </c>
      <c r="R11" t="s">
        <v>70</v>
      </c>
      <c r="S11" t="s">
        <v>70</v>
      </c>
      <c r="T11" t="s">
        <v>1230</v>
      </c>
      <c r="U11">
        <v>4</v>
      </c>
      <c r="V11">
        <v>75</v>
      </c>
      <c r="W11" t="s">
        <v>1230</v>
      </c>
      <c r="X11">
        <v>50</v>
      </c>
      <c r="Y11">
        <v>7.5</v>
      </c>
      <c r="Z11">
        <v>667</v>
      </c>
      <c r="AA11" t="s">
        <v>1231</v>
      </c>
      <c r="AB11" t="s">
        <v>1231</v>
      </c>
      <c r="AC11">
        <v>50</v>
      </c>
      <c r="AD11">
        <v>25</v>
      </c>
      <c r="AG11">
        <v>200</v>
      </c>
      <c r="AH11">
        <v>2</v>
      </c>
      <c r="AI11" t="s">
        <v>1232</v>
      </c>
      <c r="AJ11" t="s">
        <v>1232</v>
      </c>
      <c r="AQ11">
        <v>25</v>
      </c>
      <c r="AR11">
        <v>12.5</v>
      </c>
      <c r="AT11">
        <v>25</v>
      </c>
      <c r="AU11">
        <v>12.5</v>
      </c>
    </row>
    <row r="12" spans="1:64" x14ac:dyDescent="0.25">
      <c r="A12">
        <v>1</v>
      </c>
      <c r="B12" s="1">
        <v>44550</v>
      </c>
      <c r="C12" s="1">
        <v>44596</v>
      </c>
      <c r="D12">
        <v>4</v>
      </c>
      <c r="E12" t="s">
        <v>113</v>
      </c>
      <c r="F12">
        <v>11</v>
      </c>
      <c r="G12" t="s">
        <v>117</v>
      </c>
      <c r="H12" t="s">
        <v>66</v>
      </c>
      <c r="I12" t="s">
        <v>118</v>
      </c>
      <c r="J12" t="s">
        <v>119</v>
      </c>
      <c r="K12">
        <v>2</v>
      </c>
      <c r="L12">
        <v>0</v>
      </c>
      <c r="M12">
        <v>2</v>
      </c>
      <c r="N12">
        <v>0</v>
      </c>
      <c r="O12" t="s">
        <v>1232</v>
      </c>
      <c r="P12" t="s">
        <v>120</v>
      </c>
      <c r="Q12">
        <v>2021</v>
      </c>
      <c r="R12" t="s">
        <v>121</v>
      </c>
      <c r="S12" t="s">
        <v>122</v>
      </c>
      <c r="T12" t="s">
        <v>1230</v>
      </c>
      <c r="U12">
        <v>5</v>
      </c>
      <c r="V12">
        <v>18</v>
      </c>
      <c r="W12" t="s">
        <v>1230</v>
      </c>
      <c r="X12">
        <v>50</v>
      </c>
      <c r="Y12">
        <v>10</v>
      </c>
      <c r="Z12">
        <v>500</v>
      </c>
      <c r="AA12" t="s">
        <v>1231</v>
      </c>
      <c r="AB12" t="s">
        <v>1231</v>
      </c>
      <c r="AC12">
        <v>56.6</v>
      </c>
      <c r="AD12">
        <v>5.62</v>
      </c>
      <c r="AG12">
        <v>1007</v>
      </c>
      <c r="AH12">
        <v>2</v>
      </c>
      <c r="AI12" t="s">
        <v>1232</v>
      </c>
      <c r="AJ12" t="s">
        <v>1232</v>
      </c>
      <c r="AN12">
        <v>28.3</v>
      </c>
      <c r="AO12">
        <v>2.81</v>
      </c>
      <c r="AT12">
        <v>28.3</v>
      </c>
      <c r="AU12">
        <v>2.81</v>
      </c>
    </row>
    <row r="13" spans="1:64" x14ac:dyDescent="0.25">
      <c r="A13">
        <v>1</v>
      </c>
      <c r="B13" s="1">
        <v>44550</v>
      </c>
      <c r="C13" s="1">
        <v>44596</v>
      </c>
      <c r="D13">
        <v>4</v>
      </c>
      <c r="E13" t="s">
        <v>113</v>
      </c>
      <c r="F13">
        <v>12</v>
      </c>
      <c r="G13" t="s">
        <v>123</v>
      </c>
      <c r="H13" t="s">
        <v>79</v>
      </c>
      <c r="I13" t="s">
        <v>124</v>
      </c>
      <c r="J13" t="s">
        <v>125</v>
      </c>
      <c r="K13">
        <v>1</v>
      </c>
      <c r="L13">
        <v>1</v>
      </c>
      <c r="M13">
        <v>0</v>
      </c>
      <c r="N13">
        <v>0</v>
      </c>
      <c r="O13" t="s">
        <v>1232</v>
      </c>
      <c r="P13" t="s">
        <v>75</v>
      </c>
      <c r="Q13">
        <v>2020</v>
      </c>
      <c r="R13" t="s">
        <v>76</v>
      </c>
      <c r="S13" t="s">
        <v>77</v>
      </c>
      <c r="T13" t="s">
        <v>1230</v>
      </c>
      <c r="U13">
        <v>15</v>
      </c>
      <c r="V13">
        <v>70</v>
      </c>
      <c r="W13" t="s">
        <v>1230</v>
      </c>
      <c r="X13">
        <v>75</v>
      </c>
      <c r="Y13">
        <v>4</v>
      </c>
      <c r="Z13">
        <v>1875</v>
      </c>
      <c r="AA13" t="s">
        <v>1231</v>
      </c>
      <c r="AB13" t="s">
        <v>1231</v>
      </c>
      <c r="AC13">
        <v>75</v>
      </c>
      <c r="AD13">
        <v>7.5</v>
      </c>
      <c r="AG13">
        <v>1000</v>
      </c>
      <c r="AH13">
        <v>2</v>
      </c>
      <c r="AI13" t="s">
        <v>1232</v>
      </c>
      <c r="AJ13" t="s">
        <v>1232</v>
      </c>
      <c r="AN13">
        <v>37.5</v>
      </c>
      <c r="AO13">
        <v>3.75</v>
      </c>
      <c r="AW13">
        <v>37.5</v>
      </c>
      <c r="AX13">
        <v>3.75</v>
      </c>
    </row>
    <row r="14" spans="1:64" x14ac:dyDescent="0.25">
      <c r="A14">
        <v>1</v>
      </c>
      <c r="B14" s="1">
        <v>44550</v>
      </c>
      <c r="C14" s="1">
        <v>44596</v>
      </c>
      <c r="D14">
        <v>5</v>
      </c>
      <c r="E14" t="s">
        <v>126</v>
      </c>
      <c r="F14">
        <v>13</v>
      </c>
      <c r="G14" t="s">
        <v>127</v>
      </c>
      <c r="H14" t="s">
        <v>72</v>
      </c>
      <c r="I14" t="s">
        <v>128</v>
      </c>
      <c r="J14" t="s">
        <v>129</v>
      </c>
      <c r="K14">
        <v>3</v>
      </c>
      <c r="L14">
        <v>3</v>
      </c>
      <c r="M14">
        <v>0</v>
      </c>
      <c r="N14">
        <v>0</v>
      </c>
      <c r="O14" t="s">
        <v>1232</v>
      </c>
      <c r="P14" t="s">
        <v>75</v>
      </c>
      <c r="Q14" t="s">
        <v>1230</v>
      </c>
      <c r="R14" t="s">
        <v>130</v>
      </c>
      <c r="S14" t="s">
        <v>99</v>
      </c>
      <c r="T14" t="s">
        <v>1230</v>
      </c>
      <c r="U14">
        <v>0.01</v>
      </c>
      <c r="V14" t="s">
        <v>1230</v>
      </c>
      <c r="W14" t="s">
        <v>1230</v>
      </c>
      <c r="X14">
        <v>100</v>
      </c>
      <c r="Y14">
        <v>1</v>
      </c>
      <c r="Z14">
        <v>10000</v>
      </c>
      <c r="AA14" t="s">
        <v>1231</v>
      </c>
      <c r="AB14" t="s">
        <v>1231</v>
      </c>
      <c r="AC14">
        <v>100</v>
      </c>
      <c r="AD14">
        <v>1.5</v>
      </c>
      <c r="AG14">
        <v>6667</v>
      </c>
      <c r="AH14">
        <v>2</v>
      </c>
      <c r="AI14" t="s">
        <v>1232</v>
      </c>
      <c r="AJ14" t="s">
        <v>1232</v>
      </c>
      <c r="AQ14">
        <v>50</v>
      </c>
      <c r="AR14">
        <v>0.75</v>
      </c>
      <c r="AW14">
        <v>50</v>
      </c>
      <c r="AX14">
        <v>0.75</v>
      </c>
    </row>
    <row r="15" spans="1:64" x14ac:dyDescent="0.25">
      <c r="A15">
        <v>1</v>
      </c>
      <c r="B15" s="1">
        <v>44550</v>
      </c>
      <c r="C15" s="1">
        <v>44596</v>
      </c>
      <c r="D15">
        <v>5</v>
      </c>
      <c r="E15" t="s">
        <v>126</v>
      </c>
      <c r="F15">
        <v>14</v>
      </c>
      <c r="G15" t="s">
        <v>131</v>
      </c>
      <c r="H15" t="s">
        <v>66</v>
      </c>
      <c r="I15" t="s">
        <v>132</v>
      </c>
      <c r="J15" t="s">
        <v>133</v>
      </c>
      <c r="K15">
        <v>2</v>
      </c>
      <c r="L15">
        <v>2</v>
      </c>
      <c r="M15">
        <v>0</v>
      </c>
      <c r="N15">
        <v>0</v>
      </c>
      <c r="O15" t="s">
        <v>1232</v>
      </c>
      <c r="P15" t="s">
        <v>69</v>
      </c>
      <c r="Q15">
        <v>2013</v>
      </c>
      <c r="R15" t="s">
        <v>134</v>
      </c>
      <c r="S15" t="s">
        <v>99</v>
      </c>
      <c r="T15" t="s">
        <v>1230</v>
      </c>
      <c r="U15">
        <v>5.5</v>
      </c>
      <c r="V15" t="s">
        <v>1230</v>
      </c>
      <c r="W15" t="s">
        <v>1230</v>
      </c>
      <c r="X15">
        <v>50</v>
      </c>
      <c r="Y15">
        <v>5</v>
      </c>
      <c r="Z15">
        <v>1000</v>
      </c>
      <c r="AA15" t="s">
        <v>1232</v>
      </c>
    </row>
    <row r="16" spans="1:64" x14ac:dyDescent="0.25">
      <c r="A16">
        <v>1</v>
      </c>
      <c r="B16" s="1">
        <v>44550</v>
      </c>
      <c r="C16" s="1">
        <v>44596</v>
      </c>
      <c r="D16">
        <v>5</v>
      </c>
      <c r="E16" t="s">
        <v>126</v>
      </c>
      <c r="F16">
        <v>15</v>
      </c>
      <c r="G16" t="s">
        <v>135</v>
      </c>
      <c r="H16" t="s">
        <v>79</v>
      </c>
      <c r="I16" t="s">
        <v>136</v>
      </c>
      <c r="J16" t="s">
        <v>137</v>
      </c>
      <c r="K16">
        <v>2</v>
      </c>
      <c r="L16">
        <v>1</v>
      </c>
      <c r="M16">
        <v>1</v>
      </c>
      <c r="N16">
        <v>0</v>
      </c>
      <c r="O16" t="s">
        <v>1231</v>
      </c>
      <c r="P16" t="s">
        <v>69</v>
      </c>
      <c r="Q16">
        <v>2019</v>
      </c>
      <c r="R16" t="s">
        <v>138</v>
      </c>
      <c r="S16" t="s">
        <v>99</v>
      </c>
      <c r="T16">
        <v>50</v>
      </c>
      <c r="U16" t="s">
        <v>1230</v>
      </c>
      <c r="V16" t="s">
        <v>1230</v>
      </c>
      <c r="W16" t="s">
        <v>1230</v>
      </c>
      <c r="X16">
        <v>20</v>
      </c>
      <c r="Y16">
        <v>10</v>
      </c>
      <c r="Z16">
        <v>200</v>
      </c>
      <c r="AA16" t="s">
        <v>1232</v>
      </c>
    </row>
    <row r="17" spans="1:53" x14ac:dyDescent="0.25">
      <c r="A17">
        <v>1</v>
      </c>
      <c r="B17" s="1">
        <v>44550</v>
      </c>
      <c r="C17" s="1">
        <v>44596</v>
      </c>
      <c r="D17">
        <v>6</v>
      </c>
      <c r="E17" t="s">
        <v>139</v>
      </c>
      <c r="F17">
        <v>16</v>
      </c>
      <c r="G17" t="s">
        <v>140</v>
      </c>
      <c r="H17" t="s">
        <v>66</v>
      </c>
      <c r="I17" t="s">
        <v>141</v>
      </c>
      <c r="J17" t="s">
        <v>142</v>
      </c>
      <c r="K17">
        <v>2</v>
      </c>
      <c r="L17">
        <v>1</v>
      </c>
      <c r="M17">
        <v>1</v>
      </c>
      <c r="N17">
        <v>0</v>
      </c>
      <c r="O17" t="s">
        <v>1231</v>
      </c>
      <c r="P17" t="s">
        <v>69</v>
      </c>
      <c r="Q17" t="s">
        <v>1230</v>
      </c>
      <c r="R17" t="s">
        <v>143</v>
      </c>
      <c r="S17" t="s">
        <v>144</v>
      </c>
      <c r="T17" t="s">
        <v>1230</v>
      </c>
      <c r="U17">
        <v>6</v>
      </c>
      <c r="V17" t="s">
        <v>1230</v>
      </c>
      <c r="W17" t="s">
        <v>1230</v>
      </c>
      <c r="X17">
        <v>45</v>
      </c>
      <c r="Y17">
        <v>5</v>
      </c>
      <c r="Z17">
        <v>900</v>
      </c>
      <c r="AA17" t="s">
        <v>1231</v>
      </c>
      <c r="AB17" t="s">
        <v>1231</v>
      </c>
      <c r="AC17">
        <v>100</v>
      </c>
      <c r="AD17">
        <v>15</v>
      </c>
      <c r="AG17">
        <v>667</v>
      </c>
      <c r="AH17">
        <v>5</v>
      </c>
      <c r="AI17" t="s">
        <v>1232</v>
      </c>
      <c r="AJ17" t="s">
        <v>1232</v>
      </c>
      <c r="AK17">
        <v>20</v>
      </c>
      <c r="AL17">
        <v>3</v>
      </c>
      <c r="AN17">
        <v>20</v>
      </c>
      <c r="AO17">
        <v>3</v>
      </c>
      <c r="AQ17">
        <v>20</v>
      </c>
      <c r="AR17">
        <v>3</v>
      </c>
      <c r="AT17">
        <v>20</v>
      </c>
      <c r="AU17">
        <v>3</v>
      </c>
      <c r="AW17">
        <v>20</v>
      </c>
      <c r="AX17">
        <v>3</v>
      </c>
    </row>
    <row r="18" spans="1:53" x14ac:dyDescent="0.25">
      <c r="A18">
        <v>1</v>
      </c>
      <c r="B18" s="1">
        <v>44550</v>
      </c>
      <c r="C18" s="1">
        <v>44596</v>
      </c>
      <c r="D18">
        <v>6</v>
      </c>
      <c r="E18" t="s">
        <v>139</v>
      </c>
      <c r="F18">
        <v>17</v>
      </c>
      <c r="G18" t="s">
        <v>145</v>
      </c>
      <c r="H18" t="s">
        <v>89</v>
      </c>
      <c r="I18" t="s">
        <v>146</v>
      </c>
      <c r="J18" t="s">
        <v>147</v>
      </c>
      <c r="K18">
        <v>2</v>
      </c>
      <c r="L18">
        <v>1</v>
      </c>
      <c r="M18">
        <v>1</v>
      </c>
      <c r="N18">
        <v>0</v>
      </c>
      <c r="O18" t="s">
        <v>1231</v>
      </c>
      <c r="P18" t="s">
        <v>69</v>
      </c>
      <c r="Q18" t="s">
        <v>1230</v>
      </c>
      <c r="R18" t="s">
        <v>76</v>
      </c>
      <c r="S18" t="s">
        <v>77</v>
      </c>
      <c r="T18">
        <v>115</v>
      </c>
      <c r="U18" t="s">
        <v>1230</v>
      </c>
      <c r="V18" t="s">
        <v>1230</v>
      </c>
      <c r="W18" t="s">
        <v>1230</v>
      </c>
      <c r="X18">
        <v>50</v>
      </c>
      <c r="Y18">
        <v>10</v>
      </c>
      <c r="Z18">
        <v>500</v>
      </c>
      <c r="AA18" t="s">
        <v>1231</v>
      </c>
      <c r="AB18" t="s">
        <v>1231</v>
      </c>
      <c r="AC18">
        <v>50</v>
      </c>
      <c r="AD18">
        <v>20</v>
      </c>
      <c r="AG18">
        <v>250</v>
      </c>
      <c r="AH18">
        <v>1</v>
      </c>
      <c r="AI18" t="s">
        <v>1232</v>
      </c>
      <c r="AJ18" t="s">
        <v>1232</v>
      </c>
      <c r="AN18">
        <v>50</v>
      </c>
      <c r="AO18">
        <v>20</v>
      </c>
    </row>
    <row r="19" spans="1:53" x14ac:dyDescent="0.25">
      <c r="A19">
        <v>1</v>
      </c>
      <c r="B19" s="1">
        <v>44550</v>
      </c>
      <c r="C19" s="1">
        <v>44596</v>
      </c>
      <c r="D19">
        <v>6</v>
      </c>
      <c r="E19" t="s">
        <v>139</v>
      </c>
      <c r="F19">
        <v>18</v>
      </c>
      <c r="G19" t="s">
        <v>148</v>
      </c>
      <c r="H19" t="s">
        <v>79</v>
      </c>
      <c r="I19" t="s">
        <v>149</v>
      </c>
      <c r="J19" t="s">
        <v>150</v>
      </c>
      <c r="K19">
        <v>1</v>
      </c>
      <c r="L19">
        <v>0</v>
      </c>
      <c r="M19">
        <v>1</v>
      </c>
      <c r="N19">
        <v>0</v>
      </c>
      <c r="O19" t="s">
        <v>1232</v>
      </c>
      <c r="P19" t="s">
        <v>69</v>
      </c>
      <c r="Q19">
        <v>2019</v>
      </c>
      <c r="R19" t="s">
        <v>143</v>
      </c>
      <c r="S19" t="s">
        <v>144</v>
      </c>
      <c r="T19">
        <v>107</v>
      </c>
      <c r="U19" t="s">
        <v>1230</v>
      </c>
      <c r="V19" t="s">
        <v>1230</v>
      </c>
      <c r="W19" t="s">
        <v>1230</v>
      </c>
      <c r="X19">
        <v>100</v>
      </c>
      <c r="Y19">
        <v>1</v>
      </c>
      <c r="Z19">
        <v>10000</v>
      </c>
      <c r="AA19" t="s">
        <v>1232</v>
      </c>
    </row>
    <row r="20" spans="1:53" x14ac:dyDescent="0.25">
      <c r="A20">
        <v>1</v>
      </c>
      <c r="B20" s="1">
        <v>44550</v>
      </c>
      <c r="C20" s="1">
        <v>44596</v>
      </c>
      <c r="D20">
        <v>7</v>
      </c>
      <c r="E20" t="s">
        <v>151</v>
      </c>
      <c r="F20">
        <v>19</v>
      </c>
      <c r="G20" t="s">
        <v>152</v>
      </c>
      <c r="H20" t="s">
        <v>89</v>
      </c>
      <c r="I20" t="s">
        <v>153</v>
      </c>
      <c r="J20" t="s">
        <v>154</v>
      </c>
      <c r="K20">
        <v>2</v>
      </c>
      <c r="L20">
        <v>1</v>
      </c>
      <c r="M20">
        <v>1</v>
      </c>
      <c r="N20">
        <v>0</v>
      </c>
      <c r="O20" t="s">
        <v>1231</v>
      </c>
      <c r="P20" t="s">
        <v>69</v>
      </c>
      <c r="Q20">
        <v>2020</v>
      </c>
      <c r="R20" t="s">
        <v>155</v>
      </c>
      <c r="S20" t="s">
        <v>156</v>
      </c>
      <c r="T20">
        <v>1300</v>
      </c>
      <c r="U20" t="s">
        <v>1230</v>
      </c>
      <c r="V20" t="s">
        <v>1230</v>
      </c>
      <c r="W20" t="s">
        <v>1230</v>
      </c>
      <c r="X20">
        <v>100</v>
      </c>
      <c r="Y20">
        <v>2</v>
      </c>
      <c r="Z20">
        <v>5000</v>
      </c>
      <c r="AA20" t="s">
        <v>1231</v>
      </c>
      <c r="AB20" t="s">
        <v>1231</v>
      </c>
      <c r="AC20">
        <v>100</v>
      </c>
      <c r="AD20">
        <v>4</v>
      </c>
      <c r="AG20">
        <v>2500</v>
      </c>
      <c r="AH20">
        <v>2</v>
      </c>
      <c r="AI20" t="s">
        <v>1232</v>
      </c>
      <c r="AJ20" t="s">
        <v>1232</v>
      </c>
      <c r="AK20">
        <v>50</v>
      </c>
      <c r="AL20">
        <v>2</v>
      </c>
      <c r="AW20">
        <v>50</v>
      </c>
      <c r="AX20">
        <v>2</v>
      </c>
    </row>
    <row r="21" spans="1:53" x14ac:dyDescent="0.25">
      <c r="A21">
        <v>1</v>
      </c>
      <c r="B21" s="1">
        <v>44550</v>
      </c>
      <c r="C21" s="1">
        <v>44596</v>
      </c>
      <c r="D21">
        <v>7</v>
      </c>
      <c r="E21" t="s">
        <v>151</v>
      </c>
      <c r="F21">
        <v>20</v>
      </c>
      <c r="G21" t="s">
        <v>157</v>
      </c>
      <c r="H21" t="s">
        <v>89</v>
      </c>
      <c r="I21" t="s">
        <v>158</v>
      </c>
      <c r="J21" t="s">
        <v>159</v>
      </c>
      <c r="K21">
        <v>1</v>
      </c>
      <c r="L21">
        <v>1</v>
      </c>
      <c r="M21">
        <v>0</v>
      </c>
      <c r="N21">
        <v>0</v>
      </c>
      <c r="O21" t="s">
        <v>1232</v>
      </c>
      <c r="P21" t="s">
        <v>69</v>
      </c>
      <c r="Q21">
        <v>2018</v>
      </c>
      <c r="R21" t="s">
        <v>76</v>
      </c>
      <c r="S21" t="s">
        <v>77</v>
      </c>
      <c r="T21" t="s">
        <v>1230</v>
      </c>
      <c r="U21">
        <v>1</v>
      </c>
      <c r="V21" t="s">
        <v>1230</v>
      </c>
      <c r="W21" t="s">
        <v>1230</v>
      </c>
      <c r="X21">
        <v>75</v>
      </c>
      <c r="Y21">
        <v>1</v>
      </c>
      <c r="Z21">
        <v>7500</v>
      </c>
      <c r="AA21" t="s">
        <v>1231</v>
      </c>
      <c r="AB21" t="s">
        <v>1232</v>
      </c>
    </row>
    <row r="22" spans="1:53" x14ac:dyDescent="0.25">
      <c r="A22">
        <v>1</v>
      </c>
      <c r="B22" s="1">
        <v>44550</v>
      </c>
      <c r="C22" s="1">
        <v>44596</v>
      </c>
      <c r="D22">
        <v>7</v>
      </c>
      <c r="E22" t="s">
        <v>151</v>
      </c>
      <c r="F22">
        <v>21</v>
      </c>
      <c r="G22" t="s">
        <v>160</v>
      </c>
      <c r="H22" t="s">
        <v>89</v>
      </c>
      <c r="I22" t="s">
        <v>161</v>
      </c>
      <c r="K22">
        <v>2</v>
      </c>
      <c r="L22">
        <v>1</v>
      </c>
      <c r="M22">
        <v>1</v>
      </c>
      <c r="N22">
        <v>0</v>
      </c>
      <c r="O22" t="s">
        <v>1232</v>
      </c>
      <c r="P22" t="s">
        <v>75</v>
      </c>
      <c r="Q22" t="s">
        <v>1230</v>
      </c>
      <c r="R22" t="s">
        <v>155</v>
      </c>
      <c r="S22" t="s">
        <v>156</v>
      </c>
      <c r="T22" t="s">
        <v>1230</v>
      </c>
      <c r="U22" t="s">
        <v>1230</v>
      </c>
      <c r="V22" t="s">
        <v>1230</v>
      </c>
      <c r="W22" t="s">
        <v>1230</v>
      </c>
      <c r="X22">
        <v>5</v>
      </c>
      <c r="Y22">
        <v>10</v>
      </c>
      <c r="Z22">
        <v>50</v>
      </c>
      <c r="AA22" t="s">
        <v>1231</v>
      </c>
      <c r="AB22" t="s">
        <v>1231</v>
      </c>
      <c r="AC22">
        <v>5</v>
      </c>
      <c r="AD22">
        <v>10</v>
      </c>
      <c r="AG22">
        <v>50</v>
      </c>
      <c r="AH22">
        <v>2</v>
      </c>
      <c r="AI22" t="s">
        <v>1232</v>
      </c>
      <c r="AJ22" t="s">
        <v>1232</v>
      </c>
      <c r="AQ22">
        <v>2.5</v>
      </c>
      <c r="AR22">
        <v>5</v>
      </c>
      <c r="AW22">
        <v>2.5</v>
      </c>
      <c r="AX22">
        <v>5</v>
      </c>
    </row>
    <row r="23" spans="1:53" x14ac:dyDescent="0.25">
      <c r="A23">
        <v>1</v>
      </c>
      <c r="B23" s="1">
        <v>44550</v>
      </c>
      <c r="C23" s="1">
        <v>44596</v>
      </c>
      <c r="D23">
        <v>7</v>
      </c>
      <c r="E23" t="s">
        <v>151</v>
      </c>
      <c r="F23">
        <v>22</v>
      </c>
      <c r="G23" t="s">
        <v>162</v>
      </c>
      <c r="H23" t="s">
        <v>66</v>
      </c>
      <c r="I23" t="s">
        <v>163</v>
      </c>
      <c r="J23" t="s">
        <v>164</v>
      </c>
      <c r="K23">
        <v>3</v>
      </c>
      <c r="L23">
        <v>1</v>
      </c>
      <c r="M23">
        <v>2</v>
      </c>
      <c r="N23">
        <v>0</v>
      </c>
      <c r="O23" t="s">
        <v>1232</v>
      </c>
      <c r="P23" t="s">
        <v>69</v>
      </c>
      <c r="Q23" t="s">
        <v>1230</v>
      </c>
      <c r="R23" t="s">
        <v>165</v>
      </c>
      <c r="S23" t="s">
        <v>99</v>
      </c>
      <c r="T23" t="s">
        <v>1230</v>
      </c>
      <c r="U23">
        <v>6</v>
      </c>
      <c r="V23" t="s">
        <v>1230</v>
      </c>
      <c r="W23" t="s">
        <v>1230</v>
      </c>
      <c r="X23">
        <v>50</v>
      </c>
      <c r="Y23">
        <v>7.5</v>
      </c>
      <c r="Z23">
        <v>667</v>
      </c>
      <c r="AA23" t="s">
        <v>1231</v>
      </c>
      <c r="AB23" t="s">
        <v>1232</v>
      </c>
    </row>
    <row r="24" spans="1:53" x14ac:dyDescent="0.25">
      <c r="A24">
        <v>1</v>
      </c>
      <c r="B24" s="1">
        <v>44550</v>
      </c>
      <c r="C24" s="1">
        <v>44596</v>
      </c>
      <c r="D24">
        <v>8</v>
      </c>
      <c r="E24" t="s">
        <v>166</v>
      </c>
      <c r="F24">
        <v>23</v>
      </c>
      <c r="G24" t="s">
        <v>167</v>
      </c>
      <c r="H24" t="s">
        <v>66</v>
      </c>
      <c r="I24" t="s">
        <v>168</v>
      </c>
      <c r="J24" t="s">
        <v>169</v>
      </c>
      <c r="K24">
        <v>1</v>
      </c>
      <c r="L24">
        <v>1</v>
      </c>
      <c r="M24">
        <v>0</v>
      </c>
      <c r="N24">
        <v>0</v>
      </c>
      <c r="O24" t="s">
        <v>1232</v>
      </c>
      <c r="P24" t="s">
        <v>69</v>
      </c>
      <c r="Q24" t="s">
        <v>1230</v>
      </c>
      <c r="R24" t="s">
        <v>170</v>
      </c>
      <c r="S24" t="s">
        <v>171</v>
      </c>
      <c r="T24" t="s">
        <v>1230</v>
      </c>
      <c r="U24">
        <v>20.6</v>
      </c>
      <c r="V24">
        <v>51</v>
      </c>
      <c r="W24" t="s">
        <v>1230</v>
      </c>
      <c r="X24">
        <v>50</v>
      </c>
      <c r="Y24">
        <v>2.5</v>
      </c>
      <c r="Z24">
        <v>2000</v>
      </c>
      <c r="AA24" t="s">
        <v>1231</v>
      </c>
      <c r="AB24" t="s">
        <v>1231</v>
      </c>
      <c r="AC24">
        <v>50</v>
      </c>
      <c r="AD24">
        <v>2.5</v>
      </c>
      <c r="AG24">
        <v>2000</v>
      </c>
      <c r="AH24">
        <v>2</v>
      </c>
      <c r="AI24" t="s">
        <v>1232</v>
      </c>
      <c r="AJ24" t="s">
        <v>1232</v>
      </c>
      <c r="AK24">
        <v>25</v>
      </c>
      <c r="AL24">
        <v>1.25</v>
      </c>
      <c r="AW24">
        <v>25</v>
      </c>
      <c r="AX24">
        <v>1.25</v>
      </c>
    </row>
    <row r="25" spans="1:53" x14ac:dyDescent="0.25">
      <c r="A25">
        <v>1</v>
      </c>
      <c r="B25" s="1">
        <v>44550</v>
      </c>
      <c r="C25" s="1">
        <v>44596</v>
      </c>
      <c r="D25">
        <v>8</v>
      </c>
      <c r="E25" t="s">
        <v>166</v>
      </c>
      <c r="F25">
        <v>24</v>
      </c>
      <c r="G25" t="s">
        <v>172</v>
      </c>
      <c r="H25" t="s">
        <v>173</v>
      </c>
      <c r="I25" t="s">
        <v>174</v>
      </c>
      <c r="J25" t="s">
        <v>175</v>
      </c>
      <c r="K25">
        <v>2</v>
      </c>
      <c r="L25">
        <v>1</v>
      </c>
      <c r="M25">
        <v>1</v>
      </c>
      <c r="N25">
        <v>0</v>
      </c>
      <c r="O25" t="s">
        <v>1232</v>
      </c>
      <c r="P25" t="s">
        <v>75</v>
      </c>
      <c r="Q25" t="s">
        <v>1230</v>
      </c>
      <c r="R25" t="s">
        <v>143</v>
      </c>
      <c r="S25" t="s">
        <v>144</v>
      </c>
      <c r="T25" t="s">
        <v>1230</v>
      </c>
      <c r="U25" t="s">
        <v>1230</v>
      </c>
      <c r="V25" t="s">
        <v>1230</v>
      </c>
      <c r="W25" t="s">
        <v>1230</v>
      </c>
      <c r="X25">
        <v>56</v>
      </c>
      <c r="Y25">
        <v>7.5</v>
      </c>
      <c r="Z25">
        <v>747</v>
      </c>
      <c r="AA25" t="s">
        <v>1231</v>
      </c>
      <c r="AB25" t="s">
        <v>1231</v>
      </c>
      <c r="AC25">
        <v>56</v>
      </c>
      <c r="AD25">
        <v>33.33</v>
      </c>
      <c r="AG25">
        <v>168</v>
      </c>
      <c r="AH25">
        <v>2</v>
      </c>
      <c r="AI25" t="s">
        <v>1232</v>
      </c>
      <c r="AJ25" t="s">
        <v>1232</v>
      </c>
      <c r="AQ25">
        <v>28</v>
      </c>
      <c r="AR25">
        <v>16.66</v>
      </c>
      <c r="AZ25">
        <v>28</v>
      </c>
      <c r="BA25">
        <v>16.66</v>
      </c>
    </row>
    <row r="26" spans="1:53" x14ac:dyDescent="0.25">
      <c r="A26">
        <v>1</v>
      </c>
      <c r="B26" s="1">
        <v>44550</v>
      </c>
      <c r="C26" s="1">
        <v>44596</v>
      </c>
      <c r="D26">
        <v>8</v>
      </c>
      <c r="E26" t="s">
        <v>166</v>
      </c>
      <c r="F26">
        <v>25</v>
      </c>
      <c r="G26" t="s">
        <v>176</v>
      </c>
      <c r="H26" t="s">
        <v>72</v>
      </c>
      <c r="I26" t="s">
        <v>177</v>
      </c>
      <c r="J26" t="s">
        <v>178</v>
      </c>
      <c r="K26">
        <v>4</v>
      </c>
      <c r="L26">
        <v>4</v>
      </c>
      <c r="M26">
        <v>0</v>
      </c>
      <c r="N26">
        <v>0</v>
      </c>
      <c r="O26" t="s">
        <v>1232</v>
      </c>
      <c r="P26" t="s">
        <v>69</v>
      </c>
      <c r="Q26" t="s">
        <v>1230</v>
      </c>
      <c r="R26" t="s">
        <v>179</v>
      </c>
      <c r="S26" t="s">
        <v>77</v>
      </c>
      <c r="T26">
        <v>0</v>
      </c>
      <c r="U26" t="s">
        <v>1230</v>
      </c>
      <c r="V26" t="s">
        <v>1230</v>
      </c>
      <c r="W26" t="s">
        <v>1230</v>
      </c>
      <c r="X26">
        <v>30</v>
      </c>
      <c r="Y26">
        <v>3</v>
      </c>
      <c r="Z26">
        <v>1000</v>
      </c>
      <c r="AA26" t="s">
        <v>1231</v>
      </c>
      <c r="AB26" t="s">
        <v>1231</v>
      </c>
      <c r="AC26">
        <v>30</v>
      </c>
      <c r="AD26">
        <v>6</v>
      </c>
      <c r="AG26">
        <v>500</v>
      </c>
      <c r="AH26">
        <v>1</v>
      </c>
      <c r="AI26" t="s">
        <v>1232</v>
      </c>
      <c r="AJ26" t="s">
        <v>1232</v>
      </c>
      <c r="AK26">
        <v>30</v>
      </c>
      <c r="AL26">
        <v>6</v>
      </c>
    </row>
    <row r="27" spans="1:53" x14ac:dyDescent="0.25">
      <c r="A27">
        <v>1</v>
      </c>
      <c r="B27" s="1">
        <v>44550</v>
      </c>
      <c r="C27" s="1">
        <v>44596</v>
      </c>
      <c r="D27">
        <v>9</v>
      </c>
      <c r="E27" t="s">
        <v>180</v>
      </c>
      <c r="F27">
        <v>26</v>
      </c>
      <c r="G27" t="s">
        <v>181</v>
      </c>
      <c r="H27" t="s">
        <v>182</v>
      </c>
      <c r="I27" t="s">
        <v>183</v>
      </c>
      <c r="J27" t="s">
        <v>184</v>
      </c>
      <c r="K27">
        <v>4</v>
      </c>
      <c r="L27">
        <v>4</v>
      </c>
      <c r="M27">
        <v>0</v>
      </c>
      <c r="N27">
        <v>0</v>
      </c>
      <c r="O27" t="s">
        <v>1232</v>
      </c>
      <c r="P27" t="s">
        <v>75</v>
      </c>
      <c r="Q27">
        <v>2019</v>
      </c>
      <c r="R27" t="s">
        <v>185</v>
      </c>
      <c r="S27" t="s">
        <v>186</v>
      </c>
      <c r="T27" t="s">
        <v>1230</v>
      </c>
      <c r="U27" t="s">
        <v>1230</v>
      </c>
      <c r="V27" t="s">
        <v>1230</v>
      </c>
      <c r="W27" t="s">
        <v>1230</v>
      </c>
      <c r="X27">
        <v>50</v>
      </c>
      <c r="Y27">
        <v>5</v>
      </c>
      <c r="Z27">
        <v>1000</v>
      </c>
      <c r="AA27" t="s">
        <v>1231</v>
      </c>
      <c r="AB27" t="s">
        <v>1231</v>
      </c>
      <c r="AC27">
        <v>50</v>
      </c>
      <c r="AD27">
        <v>7</v>
      </c>
      <c r="AG27">
        <v>714</v>
      </c>
      <c r="AH27">
        <v>2</v>
      </c>
      <c r="AI27" t="s">
        <v>1232</v>
      </c>
      <c r="AJ27" t="s">
        <v>1232</v>
      </c>
      <c r="AN27">
        <v>25</v>
      </c>
      <c r="AO27">
        <v>3.5</v>
      </c>
      <c r="AW27">
        <v>25</v>
      </c>
      <c r="AX27">
        <v>3.5</v>
      </c>
    </row>
    <row r="28" spans="1:53" x14ac:dyDescent="0.25">
      <c r="A28">
        <v>1</v>
      </c>
      <c r="B28" s="1">
        <v>44550</v>
      </c>
      <c r="C28" s="1">
        <v>44596</v>
      </c>
      <c r="D28">
        <v>9</v>
      </c>
      <c r="E28" t="s">
        <v>180</v>
      </c>
      <c r="F28">
        <v>27</v>
      </c>
      <c r="G28" t="s">
        <v>187</v>
      </c>
      <c r="H28" t="s">
        <v>182</v>
      </c>
      <c r="I28" t="s">
        <v>188</v>
      </c>
      <c r="J28" t="s">
        <v>189</v>
      </c>
      <c r="K28">
        <v>2</v>
      </c>
      <c r="L28">
        <v>1</v>
      </c>
      <c r="M28">
        <v>1</v>
      </c>
      <c r="N28">
        <v>0</v>
      </c>
      <c r="O28" t="s">
        <v>1231</v>
      </c>
      <c r="P28" t="s">
        <v>75</v>
      </c>
      <c r="Q28">
        <v>2020</v>
      </c>
      <c r="R28" t="s">
        <v>190</v>
      </c>
      <c r="S28" t="s">
        <v>191</v>
      </c>
      <c r="T28">
        <v>300</v>
      </c>
      <c r="U28">
        <v>25</v>
      </c>
      <c r="V28">
        <v>50</v>
      </c>
      <c r="W28" t="s">
        <v>1230</v>
      </c>
      <c r="X28">
        <v>50</v>
      </c>
      <c r="Y28">
        <v>2.5</v>
      </c>
      <c r="Z28">
        <v>2000</v>
      </c>
      <c r="AA28" t="s">
        <v>1231</v>
      </c>
      <c r="AB28" t="s">
        <v>1231</v>
      </c>
      <c r="AC28">
        <v>50</v>
      </c>
      <c r="AD28">
        <v>10</v>
      </c>
      <c r="AG28">
        <v>500</v>
      </c>
      <c r="AH28">
        <v>2</v>
      </c>
      <c r="AI28" t="s">
        <v>1232</v>
      </c>
      <c r="AJ28" t="s">
        <v>1232</v>
      </c>
      <c r="AW28">
        <v>25</v>
      </c>
      <c r="AX28">
        <v>5</v>
      </c>
      <c r="AZ28">
        <v>25</v>
      </c>
      <c r="BA28">
        <v>5</v>
      </c>
    </row>
    <row r="29" spans="1:53" x14ac:dyDescent="0.25">
      <c r="A29">
        <v>1</v>
      </c>
      <c r="B29" s="1">
        <v>44550</v>
      </c>
      <c r="C29" s="1">
        <v>44596</v>
      </c>
      <c r="D29">
        <v>9</v>
      </c>
      <c r="E29" t="s">
        <v>180</v>
      </c>
      <c r="F29">
        <v>28</v>
      </c>
      <c r="G29" t="s">
        <v>192</v>
      </c>
      <c r="H29" t="s">
        <v>66</v>
      </c>
      <c r="I29" t="s">
        <v>193</v>
      </c>
      <c r="J29" t="s">
        <v>194</v>
      </c>
      <c r="K29">
        <v>2</v>
      </c>
      <c r="L29">
        <v>1</v>
      </c>
      <c r="M29">
        <v>1</v>
      </c>
      <c r="N29">
        <v>0</v>
      </c>
      <c r="O29" t="s">
        <v>1231</v>
      </c>
      <c r="P29" t="s">
        <v>69</v>
      </c>
      <c r="Q29" t="s">
        <v>1230</v>
      </c>
      <c r="R29" t="s">
        <v>195</v>
      </c>
      <c r="S29" t="s">
        <v>196</v>
      </c>
      <c r="T29" t="s">
        <v>1230</v>
      </c>
      <c r="U29">
        <v>160</v>
      </c>
      <c r="V29">
        <v>3</v>
      </c>
      <c r="W29" t="s">
        <v>1230</v>
      </c>
      <c r="X29">
        <v>100</v>
      </c>
      <c r="Y29">
        <v>5</v>
      </c>
      <c r="Z29">
        <v>2000</v>
      </c>
      <c r="AA29" t="s">
        <v>1231</v>
      </c>
      <c r="AB29" t="s">
        <v>1232</v>
      </c>
    </row>
    <row r="30" spans="1:53" x14ac:dyDescent="0.25">
      <c r="A30">
        <v>1</v>
      </c>
      <c r="B30" s="1">
        <v>44550</v>
      </c>
      <c r="C30" s="1">
        <v>44596</v>
      </c>
      <c r="D30">
        <v>10</v>
      </c>
      <c r="E30" t="s">
        <v>197</v>
      </c>
      <c r="F30">
        <v>29</v>
      </c>
      <c r="G30" t="s">
        <v>198</v>
      </c>
      <c r="H30" t="s">
        <v>79</v>
      </c>
      <c r="I30" t="s">
        <v>199</v>
      </c>
      <c r="J30" t="s">
        <v>200</v>
      </c>
      <c r="K30">
        <v>2</v>
      </c>
      <c r="L30">
        <v>0</v>
      </c>
      <c r="M30">
        <v>2</v>
      </c>
      <c r="N30">
        <v>0</v>
      </c>
      <c r="O30" t="s">
        <v>1232</v>
      </c>
      <c r="P30" t="s">
        <v>75</v>
      </c>
      <c r="Q30">
        <v>2021</v>
      </c>
      <c r="R30" t="s">
        <v>76</v>
      </c>
      <c r="S30" t="s">
        <v>77</v>
      </c>
      <c r="T30" t="s">
        <v>1230</v>
      </c>
      <c r="U30">
        <v>2E-3</v>
      </c>
      <c r="V30">
        <v>70</v>
      </c>
      <c r="W30" t="s">
        <v>1230</v>
      </c>
      <c r="X30">
        <v>25</v>
      </c>
      <c r="Y30">
        <v>5</v>
      </c>
      <c r="Z30">
        <v>500</v>
      </c>
      <c r="AA30" t="s">
        <v>1231</v>
      </c>
      <c r="AB30" t="s">
        <v>1231</v>
      </c>
      <c r="AC30">
        <v>25</v>
      </c>
      <c r="AD30">
        <v>20</v>
      </c>
      <c r="AG30">
        <v>125</v>
      </c>
      <c r="AH30">
        <v>3</v>
      </c>
      <c r="AI30" t="s">
        <v>1232</v>
      </c>
      <c r="AJ30" t="s">
        <v>1232</v>
      </c>
      <c r="AN30">
        <v>8.33</v>
      </c>
      <c r="AO30">
        <v>6.66</v>
      </c>
      <c r="AW30">
        <v>8.33</v>
      </c>
      <c r="AX30">
        <v>6.66</v>
      </c>
      <c r="AZ30">
        <v>8.33</v>
      </c>
      <c r="BA30">
        <v>6.66</v>
      </c>
    </row>
    <row r="31" spans="1:53" x14ac:dyDescent="0.25">
      <c r="A31">
        <v>1</v>
      </c>
      <c r="B31" s="1">
        <v>44550</v>
      </c>
      <c r="C31" s="1">
        <v>44596</v>
      </c>
      <c r="D31">
        <v>10</v>
      </c>
      <c r="E31" t="s">
        <v>197</v>
      </c>
      <c r="F31">
        <v>30</v>
      </c>
      <c r="G31" t="s">
        <v>201</v>
      </c>
      <c r="H31" t="s">
        <v>66</v>
      </c>
      <c r="I31" t="s">
        <v>202</v>
      </c>
      <c r="J31" t="s">
        <v>203</v>
      </c>
      <c r="K31">
        <v>3</v>
      </c>
      <c r="L31">
        <v>3</v>
      </c>
      <c r="M31">
        <v>0</v>
      </c>
      <c r="N31">
        <v>0</v>
      </c>
      <c r="O31" t="s">
        <v>1232</v>
      </c>
      <c r="P31" t="s">
        <v>69</v>
      </c>
      <c r="Q31" t="s">
        <v>1230</v>
      </c>
      <c r="R31" t="s">
        <v>165</v>
      </c>
      <c r="S31" t="s">
        <v>99</v>
      </c>
      <c r="T31">
        <v>130</v>
      </c>
      <c r="U31">
        <v>2.8</v>
      </c>
      <c r="V31">
        <v>30</v>
      </c>
      <c r="W31" t="s">
        <v>1230</v>
      </c>
      <c r="X31">
        <v>30</v>
      </c>
      <c r="Y31">
        <v>5</v>
      </c>
      <c r="Z31">
        <v>600</v>
      </c>
      <c r="AA31" t="s">
        <v>1231</v>
      </c>
      <c r="AB31" t="s">
        <v>1231</v>
      </c>
      <c r="AC31">
        <v>30</v>
      </c>
      <c r="AD31">
        <v>20</v>
      </c>
      <c r="AG31">
        <v>150</v>
      </c>
      <c r="AH31">
        <v>3</v>
      </c>
      <c r="AI31" t="s">
        <v>1232</v>
      </c>
      <c r="AJ31" t="s">
        <v>1232</v>
      </c>
      <c r="AQ31">
        <v>10</v>
      </c>
      <c r="AR31">
        <v>6.66</v>
      </c>
      <c r="AW31">
        <v>10</v>
      </c>
      <c r="AX31">
        <v>6.66</v>
      </c>
      <c r="AZ31">
        <v>10</v>
      </c>
      <c r="BA31">
        <v>6.66</v>
      </c>
    </row>
    <row r="32" spans="1:53" x14ac:dyDescent="0.25">
      <c r="A32">
        <v>1</v>
      </c>
      <c r="B32" s="1">
        <v>44550</v>
      </c>
      <c r="C32" s="1">
        <v>44596</v>
      </c>
      <c r="D32">
        <v>10</v>
      </c>
      <c r="E32" t="s">
        <v>197</v>
      </c>
      <c r="F32">
        <v>31</v>
      </c>
      <c r="G32" t="s">
        <v>204</v>
      </c>
      <c r="H32" t="s">
        <v>89</v>
      </c>
      <c r="I32" t="s">
        <v>205</v>
      </c>
      <c r="J32" t="s">
        <v>206</v>
      </c>
      <c r="K32">
        <v>3</v>
      </c>
      <c r="L32">
        <v>2</v>
      </c>
      <c r="M32">
        <v>1</v>
      </c>
      <c r="N32">
        <v>0</v>
      </c>
      <c r="O32" t="s">
        <v>1232</v>
      </c>
      <c r="P32" t="s">
        <v>75</v>
      </c>
      <c r="Q32" t="s">
        <v>1230</v>
      </c>
      <c r="R32" t="s">
        <v>165</v>
      </c>
      <c r="S32" t="s">
        <v>99</v>
      </c>
      <c r="T32" t="s">
        <v>1230</v>
      </c>
      <c r="U32" t="s">
        <v>1230</v>
      </c>
      <c r="V32" t="s">
        <v>1230</v>
      </c>
      <c r="W32" t="s">
        <v>1230</v>
      </c>
      <c r="X32">
        <v>30</v>
      </c>
      <c r="Y32">
        <v>2</v>
      </c>
      <c r="Z32">
        <v>1500</v>
      </c>
      <c r="AA32" t="s">
        <v>1231</v>
      </c>
      <c r="AB32" t="s">
        <v>1231</v>
      </c>
      <c r="AC32">
        <v>30</v>
      </c>
      <c r="AD32">
        <v>3</v>
      </c>
      <c r="AG32">
        <v>1000</v>
      </c>
      <c r="AH32">
        <v>3</v>
      </c>
      <c r="AI32" t="s">
        <v>1232</v>
      </c>
      <c r="AJ32" t="s">
        <v>1232</v>
      </c>
      <c r="AK32">
        <v>10</v>
      </c>
      <c r="AL32">
        <v>1</v>
      </c>
      <c r="AW32">
        <v>10</v>
      </c>
      <c r="AX32">
        <v>1</v>
      </c>
      <c r="AZ32">
        <v>10</v>
      </c>
      <c r="BA32">
        <v>1</v>
      </c>
    </row>
    <row r="33" spans="1:54" x14ac:dyDescent="0.25">
      <c r="A33">
        <v>1</v>
      </c>
      <c r="B33" s="1">
        <v>44550</v>
      </c>
      <c r="C33" s="1">
        <v>44596</v>
      </c>
      <c r="D33">
        <v>11</v>
      </c>
      <c r="E33" t="s">
        <v>207</v>
      </c>
      <c r="F33">
        <v>32</v>
      </c>
      <c r="G33" t="s">
        <v>208</v>
      </c>
      <c r="H33" t="s">
        <v>66</v>
      </c>
      <c r="I33" t="s">
        <v>209</v>
      </c>
      <c r="J33" t="s">
        <v>210</v>
      </c>
      <c r="K33">
        <v>1</v>
      </c>
      <c r="L33">
        <v>1</v>
      </c>
      <c r="M33">
        <v>0</v>
      </c>
      <c r="N33">
        <v>0</v>
      </c>
      <c r="O33" t="s">
        <v>1232</v>
      </c>
      <c r="P33" t="s">
        <v>69</v>
      </c>
      <c r="Q33">
        <v>2014</v>
      </c>
      <c r="R33" t="s">
        <v>70</v>
      </c>
      <c r="S33" t="s">
        <v>70</v>
      </c>
      <c r="T33">
        <v>80</v>
      </c>
      <c r="U33">
        <v>33</v>
      </c>
      <c r="V33" t="s">
        <v>1230</v>
      </c>
      <c r="W33" t="s">
        <v>1230</v>
      </c>
      <c r="X33">
        <v>30000</v>
      </c>
      <c r="Y33">
        <v>25</v>
      </c>
      <c r="Z33">
        <v>120000</v>
      </c>
      <c r="AA33" t="s">
        <v>1232</v>
      </c>
    </row>
    <row r="34" spans="1:54" x14ac:dyDescent="0.25">
      <c r="A34">
        <v>1</v>
      </c>
      <c r="B34" s="1">
        <v>44550</v>
      </c>
      <c r="C34" s="1">
        <v>44596</v>
      </c>
      <c r="D34">
        <v>11</v>
      </c>
      <c r="E34" t="s">
        <v>207</v>
      </c>
      <c r="F34">
        <v>33</v>
      </c>
      <c r="G34" t="s">
        <v>211</v>
      </c>
      <c r="H34" t="s">
        <v>182</v>
      </c>
      <c r="I34" t="s">
        <v>212</v>
      </c>
      <c r="J34" t="s">
        <v>213</v>
      </c>
      <c r="K34">
        <v>3</v>
      </c>
      <c r="L34">
        <v>3</v>
      </c>
      <c r="M34">
        <v>0</v>
      </c>
      <c r="N34">
        <v>0</v>
      </c>
      <c r="O34" t="s">
        <v>1232</v>
      </c>
      <c r="P34" t="s">
        <v>69</v>
      </c>
      <c r="Q34">
        <v>2019</v>
      </c>
      <c r="R34" t="s">
        <v>70</v>
      </c>
      <c r="S34" t="s">
        <v>70</v>
      </c>
      <c r="T34" t="s">
        <v>1230</v>
      </c>
      <c r="U34">
        <v>6</v>
      </c>
      <c r="V34" t="s">
        <v>1230</v>
      </c>
      <c r="W34" t="s">
        <v>1230</v>
      </c>
      <c r="X34">
        <v>50</v>
      </c>
      <c r="Y34">
        <v>5</v>
      </c>
      <c r="Z34">
        <v>1000</v>
      </c>
      <c r="AA34" t="s">
        <v>1231</v>
      </c>
      <c r="AB34" t="s">
        <v>1231</v>
      </c>
      <c r="AC34">
        <v>50</v>
      </c>
      <c r="AD34">
        <v>15</v>
      </c>
      <c r="AG34">
        <v>333</v>
      </c>
      <c r="AH34">
        <v>1</v>
      </c>
      <c r="AI34" t="s">
        <v>1232</v>
      </c>
      <c r="AJ34" t="s">
        <v>1232</v>
      </c>
      <c r="AQ34">
        <v>50</v>
      </c>
      <c r="AR34">
        <v>15</v>
      </c>
    </row>
    <row r="35" spans="1:54" x14ac:dyDescent="0.25">
      <c r="A35">
        <v>1</v>
      </c>
      <c r="B35" s="1">
        <v>44550</v>
      </c>
      <c r="C35" s="1">
        <v>44596</v>
      </c>
      <c r="D35">
        <v>11</v>
      </c>
      <c r="E35" t="s">
        <v>207</v>
      </c>
      <c r="F35">
        <v>34</v>
      </c>
      <c r="G35" t="s">
        <v>214</v>
      </c>
      <c r="H35" t="s">
        <v>79</v>
      </c>
      <c r="I35" t="s">
        <v>215</v>
      </c>
      <c r="J35" t="s">
        <v>216</v>
      </c>
      <c r="K35">
        <v>2</v>
      </c>
      <c r="L35">
        <v>1</v>
      </c>
      <c r="M35">
        <v>1</v>
      </c>
      <c r="N35">
        <v>0</v>
      </c>
      <c r="O35" t="s">
        <v>1232</v>
      </c>
      <c r="P35" t="s">
        <v>75</v>
      </c>
      <c r="Q35">
        <v>2021</v>
      </c>
      <c r="R35" t="s">
        <v>138</v>
      </c>
      <c r="S35" t="s">
        <v>99</v>
      </c>
      <c r="T35" t="s">
        <v>1230</v>
      </c>
      <c r="U35">
        <v>0.32</v>
      </c>
      <c r="V35">
        <v>115</v>
      </c>
      <c r="W35" t="s">
        <v>1230</v>
      </c>
      <c r="X35">
        <v>30</v>
      </c>
      <c r="Y35">
        <v>10</v>
      </c>
      <c r="Z35">
        <v>300</v>
      </c>
      <c r="AA35" t="s">
        <v>1231</v>
      </c>
      <c r="AB35" t="s">
        <v>1231</v>
      </c>
      <c r="AC35">
        <v>30</v>
      </c>
      <c r="AD35">
        <v>20</v>
      </c>
      <c r="AG35">
        <v>150</v>
      </c>
      <c r="AH35">
        <v>2</v>
      </c>
      <c r="AI35" t="s">
        <v>1232</v>
      </c>
      <c r="AJ35" t="s">
        <v>1232</v>
      </c>
      <c r="AN35">
        <v>15</v>
      </c>
      <c r="AO35">
        <v>10</v>
      </c>
      <c r="AW35">
        <v>15</v>
      </c>
      <c r="AX35">
        <v>10</v>
      </c>
    </row>
    <row r="36" spans="1:54" x14ac:dyDescent="0.25">
      <c r="A36">
        <v>1</v>
      </c>
      <c r="B36" s="1">
        <v>44550</v>
      </c>
      <c r="C36" s="1">
        <v>44596</v>
      </c>
      <c r="D36">
        <v>12</v>
      </c>
      <c r="E36" t="s">
        <v>217</v>
      </c>
      <c r="F36">
        <v>35</v>
      </c>
      <c r="G36" t="s">
        <v>218</v>
      </c>
      <c r="H36" t="s">
        <v>79</v>
      </c>
      <c r="I36" t="s">
        <v>219</v>
      </c>
      <c r="J36" t="s">
        <v>220</v>
      </c>
      <c r="K36">
        <v>1</v>
      </c>
      <c r="L36">
        <v>0</v>
      </c>
      <c r="M36">
        <v>1</v>
      </c>
      <c r="N36">
        <v>0</v>
      </c>
      <c r="O36" t="s">
        <v>1232</v>
      </c>
      <c r="P36" t="s">
        <v>69</v>
      </c>
      <c r="Q36" t="s">
        <v>1230</v>
      </c>
      <c r="R36" t="s">
        <v>185</v>
      </c>
      <c r="S36" t="s">
        <v>186</v>
      </c>
      <c r="T36" t="s">
        <v>1230</v>
      </c>
      <c r="U36">
        <v>16</v>
      </c>
      <c r="V36">
        <v>80</v>
      </c>
      <c r="W36" t="s">
        <v>1230</v>
      </c>
      <c r="X36">
        <v>75</v>
      </c>
      <c r="Y36">
        <v>4</v>
      </c>
      <c r="Z36">
        <v>1875</v>
      </c>
      <c r="AA36" t="s">
        <v>1231</v>
      </c>
      <c r="AB36" t="s">
        <v>1231</v>
      </c>
      <c r="AC36">
        <v>75</v>
      </c>
      <c r="AD36">
        <v>15</v>
      </c>
      <c r="AG36">
        <v>500</v>
      </c>
      <c r="AH36">
        <v>1</v>
      </c>
      <c r="AI36" t="s">
        <v>1232</v>
      </c>
      <c r="AJ36" t="s">
        <v>1232</v>
      </c>
      <c r="AN36">
        <v>75</v>
      </c>
      <c r="AO36">
        <v>15</v>
      </c>
    </row>
    <row r="37" spans="1:54" x14ac:dyDescent="0.25">
      <c r="A37">
        <v>1</v>
      </c>
      <c r="B37" s="1">
        <v>44550</v>
      </c>
      <c r="C37" s="1">
        <v>44596</v>
      </c>
      <c r="D37">
        <v>12</v>
      </c>
      <c r="E37" t="s">
        <v>217</v>
      </c>
      <c r="F37">
        <v>36</v>
      </c>
      <c r="G37" t="s">
        <v>221</v>
      </c>
      <c r="H37" t="s">
        <v>66</v>
      </c>
      <c r="I37" t="s">
        <v>222</v>
      </c>
      <c r="J37" t="s">
        <v>223</v>
      </c>
      <c r="K37">
        <v>2</v>
      </c>
      <c r="L37">
        <v>1</v>
      </c>
      <c r="M37">
        <v>1</v>
      </c>
      <c r="N37">
        <v>0</v>
      </c>
      <c r="O37" t="s">
        <v>1231</v>
      </c>
      <c r="P37" t="s">
        <v>69</v>
      </c>
      <c r="Q37" t="s">
        <v>1230</v>
      </c>
      <c r="R37" t="s">
        <v>165</v>
      </c>
      <c r="S37" t="s">
        <v>99</v>
      </c>
      <c r="T37" t="s">
        <v>1230</v>
      </c>
      <c r="U37" t="s">
        <v>1230</v>
      </c>
      <c r="V37" t="s">
        <v>1230</v>
      </c>
      <c r="W37" t="s">
        <v>1230</v>
      </c>
      <c r="X37">
        <v>40</v>
      </c>
      <c r="Y37">
        <v>3</v>
      </c>
      <c r="Z37">
        <v>1333</v>
      </c>
      <c r="AA37" t="s">
        <v>1232</v>
      </c>
    </row>
    <row r="38" spans="1:54" x14ac:dyDescent="0.25">
      <c r="A38">
        <v>1</v>
      </c>
      <c r="B38" s="1">
        <v>44550</v>
      </c>
      <c r="C38" s="1">
        <v>44596</v>
      </c>
      <c r="D38">
        <v>12</v>
      </c>
      <c r="E38" t="s">
        <v>217</v>
      </c>
      <c r="F38">
        <v>37</v>
      </c>
      <c r="G38" t="s">
        <v>224</v>
      </c>
      <c r="H38" t="s">
        <v>225</v>
      </c>
      <c r="I38" t="s">
        <v>226</v>
      </c>
      <c r="J38" t="s">
        <v>227</v>
      </c>
      <c r="K38">
        <v>1</v>
      </c>
      <c r="L38">
        <v>1</v>
      </c>
      <c r="M38">
        <v>0</v>
      </c>
      <c r="N38">
        <v>0</v>
      </c>
      <c r="O38" t="s">
        <v>1232</v>
      </c>
      <c r="P38" t="s">
        <v>75</v>
      </c>
      <c r="Q38" t="s">
        <v>1230</v>
      </c>
      <c r="R38" t="s">
        <v>70</v>
      </c>
      <c r="S38" t="s">
        <v>70</v>
      </c>
      <c r="T38" t="s">
        <v>1230</v>
      </c>
      <c r="U38" t="s">
        <v>1230</v>
      </c>
      <c r="V38" t="s">
        <v>1230</v>
      </c>
      <c r="W38" t="s">
        <v>1230</v>
      </c>
      <c r="X38">
        <v>40</v>
      </c>
      <c r="Y38">
        <v>5</v>
      </c>
      <c r="Z38">
        <v>800</v>
      </c>
      <c r="AA38" t="s">
        <v>1231</v>
      </c>
      <c r="AB38" t="s">
        <v>1231</v>
      </c>
      <c r="AC38">
        <v>40</v>
      </c>
      <c r="AD38">
        <v>24</v>
      </c>
      <c r="AG38">
        <v>167</v>
      </c>
      <c r="AH38">
        <v>3</v>
      </c>
      <c r="AI38" t="s">
        <v>1232</v>
      </c>
      <c r="AJ38" t="s">
        <v>1232</v>
      </c>
      <c r="AQ38">
        <v>13.33</v>
      </c>
      <c r="AR38">
        <v>8</v>
      </c>
      <c r="AW38">
        <v>13.33</v>
      </c>
      <c r="AX38">
        <v>8</v>
      </c>
      <c r="AZ38">
        <v>13.33</v>
      </c>
      <c r="BA38">
        <v>8</v>
      </c>
    </row>
    <row r="39" spans="1:54" x14ac:dyDescent="0.25">
      <c r="A39">
        <v>1</v>
      </c>
      <c r="B39" s="1">
        <v>44550</v>
      </c>
      <c r="C39" s="1">
        <v>44596</v>
      </c>
      <c r="D39">
        <v>13</v>
      </c>
      <c r="E39" t="s">
        <v>228</v>
      </c>
      <c r="F39">
        <v>38</v>
      </c>
      <c r="G39" t="s">
        <v>229</v>
      </c>
      <c r="H39" t="s">
        <v>89</v>
      </c>
      <c r="I39" t="s">
        <v>230</v>
      </c>
      <c r="J39" t="s">
        <v>231</v>
      </c>
      <c r="K39">
        <v>4</v>
      </c>
      <c r="L39">
        <v>3</v>
      </c>
      <c r="M39">
        <v>1</v>
      </c>
      <c r="N39">
        <v>0</v>
      </c>
      <c r="O39" t="s">
        <v>1231</v>
      </c>
      <c r="P39" t="s">
        <v>75</v>
      </c>
      <c r="Q39">
        <v>2016</v>
      </c>
      <c r="R39" t="s">
        <v>86</v>
      </c>
      <c r="S39" t="s">
        <v>87</v>
      </c>
      <c r="T39" t="s">
        <v>1230</v>
      </c>
      <c r="U39">
        <v>4</v>
      </c>
      <c r="V39" t="s">
        <v>1230</v>
      </c>
      <c r="W39" t="s">
        <v>1230</v>
      </c>
      <c r="X39">
        <v>30</v>
      </c>
      <c r="Y39">
        <v>0.5</v>
      </c>
      <c r="Z39">
        <v>6000</v>
      </c>
      <c r="AA39" t="s">
        <v>1231</v>
      </c>
      <c r="AB39" t="s">
        <v>1231</v>
      </c>
      <c r="AC39">
        <v>105</v>
      </c>
      <c r="AD39">
        <v>3</v>
      </c>
      <c r="AG39">
        <v>3500</v>
      </c>
      <c r="AH39">
        <v>3</v>
      </c>
      <c r="AI39" t="s">
        <v>1232</v>
      </c>
      <c r="AJ39" t="s">
        <v>1232</v>
      </c>
      <c r="AN39">
        <v>35</v>
      </c>
      <c r="AO39">
        <v>1</v>
      </c>
      <c r="AQ39">
        <v>35</v>
      </c>
      <c r="AR39">
        <v>1</v>
      </c>
      <c r="AZ39">
        <v>35</v>
      </c>
      <c r="BA39">
        <v>1</v>
      </c>
    </row>
    <row r="40" spans="1:54" x14ac:dyDescent="0.25">
      <c r="A40">
        <v>1</v>
      </c>
      <c r="B40" s="1">
        <v>44550</v>
      </c>
      <c r="C40" s="1">
        <v>44596</v>
      </c>
      <c r="D40">
        <v>13</v>
      </c>
      <c r="E40" t="s">
        <v>228</v>
      </c>
      <c r="F40">
        <v>39</v>
      </c>
      <c r="G40" t="s">
        <v>232</v>
      </c>
      <c r="H40" t="s">
        <v>182</v>
      </c>
      <c r="I40" t="s">
        <v>233</v>
      </c>
      <c r="J40" t="s">
        <v>234</v>
      </c>
      <c r="K40">
        <v>2</v>
      </c>
      <c r="L40">
        <v>0</v>
      </c>
      <c r="M40">
        <v>2</v>
      </c>
      <c r="N40">
        <v>0</v>
      </c>
      <c r="O40" t="s">
        <v>1232</v>
      </c>
      <c r="P40" t="s">
        <v>69</v>
      </c>
      <c r="Q40" t="s">
        <v>1230</v>
      </c>
      <c r="R40" t="s">
        <v>235</v>
      </c>
      <c r="S40" t="s">
        <v>236</v>
      </c>
      <c r="T40" t="s">
        <v>1230</v>
      </c>
      <c r="U40" t="s">
        <v>1230</v>
      </c>
      <c r="V40" t="s">
        <v>1230</v>
      </c>
      <c r="W40" t="s">
        <v>1230</v>
      </c>
      <c r="X40">
        <v>50</v>
      </c>
      <c r="Y40">
        <v>10</v>
      </c>
      <c r="Z40">
        <v>500</v>
      </c>
      <c r="AA40" t="s">
        <v>1231</v>
      </c>
      <c r="AB40" t="s">
        <v>1231</v>
      </c>
      <c r="AC40">
        <v>50</v>
      </c>
      <c r="AD40">
        <v>20</v>
      </c>
      <c r="AG40">
        <v>250</v>
      </c>
      <c r="AH40">
        <v>2</v>
      </c>
      <c r="AI40" t="s">
        <v>1232</v>
      </c>
      <c r="AJ40" t="s">
        <v>1232</v>
      </c>
      <c r="AQ40">
        <v>25</v>
      </c>
      <c r="AR40">
        <v>10</v>
      </c>
      <c r="AZ40">
        <v>25</v>
      </c>
      <c r="BA40">
        <v>10</v>
      </c>
    </row>
    <row r="41" spans="1:54" x14ac:dyDescent="0.25">
      <c r="A41">
        <v>1</v>
      </c>
      <c r="B41" s="1">
        <v>44550</v>
      </c>
      <c r="C41" s="1">
        <v>44596</v>
      </c>
      <c r="D41">
        <v>13</v>
      </c>
      <c r="E41" t="s">
        <v>228</v>
      </c>
      <c r="F41">
        <v>40</v>
      </c>
      <c r="G41" t="s">
        <v>237</v>
      </c>
      <c r="H41" t="s">
        <v>182</v>
      </c>
      <c r="I41" t="s">
        <v>238</v>
      </c>
      <c r="J41" t="s">
        <v>239</v>
      </c>
      <c r="K41">
        <v>1</v>
      </c>
      <c r="L41">
        <v>1</v>
      </c>
      <c r="M41">
        <v>0</v>
      </c>
      <c r="N41">
        <v>0</v>
      </c>
      <c r="O41" t="s">
        <v>1232</v>
      </c>
      <c r="P41" t="s">
        <v>69</v>
      </c>
      <c r="Q41" t="s">
        <v>1230</v>
      </c>
      <c r="R41" t="s">
        <v>134</v>
      </c>
      <c r="S41" t="s">
        <v>99</v>
      </c>
      <c r="T41">
        <v>180</v>
      </c>
      <c r="U41" t="s">
        <v>1230</v>
      </c>
      <c r="V41" t="s">
        <v>1230</v>
      </c>
      <c r="W41" t="s">
        <v>1230</v>
      </c>
      <c r="X41">
        <v>50</v>
      </c>
      <c r="Y41">
        <v>2</v>
      </c>
      <c r="Z41">
        <v>2500</v>
      </c>
      <c r="AA41" t="s">
        <v>1231</v>
      </c>
      <c r="AB41" t="s">
        <v>1231</v>
      </c>
      <c r="AC41">
        <v>100</v>
      </c>
      <c r="AD41">
        <v>10</v>
      </c>
      <c r="AG41">
        <v>1000</v>
      </c>
      <c r="AH41">
        <v>4</v>
      </c>
      <c r="AI41" t="s">
        <v>1232</v>
      </c>
      <c r="AJ41" t="s">
        <v>1232</v>
      </c>
      <c r="AK41">
        <v>25</v>
      </c>
      <c r="AL41">
        <v>2.5</v>
      </c>
      <c r="AQ41">
        <v>25</v>
      </c>
      <c r="AR41">
        <v>2.5</v>
      </c>
      <c r="AW41">
        <v>25</v>
      </c>
      <c r="AX41">
        <v>2.5</v>
      </c>
      <c r="AZ41">
        <v>25</v>
      </c>
      <c r="BA41">
        <v>2.5</v>
      </c>
    </row>
    <row r="42" spans="1:54" x14ac:dyDescent="0.25">
      <c r="A42">
        <v>1</v>
      </c>
      <c r="B42" s="1">
        <v>44550</v>
      </c>
      <c r="C42" s="1">
        <v>44596</v>
      </c>
      <c r="D42">
        <v>14</v>
      </c>
      <c r="E42" t="s">
        <v>240</v>
      </c>
      <c r="F42">
        <v>41</v>
      </c>
      <c r="G42" t="s">
        <v>241</v>
      </c>
      <c r="H42" t="s">
        <v>173</v>
      </c>
      <c r="I42" t="s">
        <v>242</v>
      </c>
      <c r="J42" t="s">
        <v>243</v>
      </c>
      <c r="K42">
        <v>1</v>
      </c>
      <c r="L42">
        <v>1</v>
      </c>
      <c r="M42">
        <v>0</v>
      </c>
      <c r="N42">
        <v>0</v>
      </c>
      <c r="O42" t="s">
        <v>1232</v>
      </c>
      <c r="P42" t="s">
        <v>69</v>
      </c>
      <c r="Q42">
        <v>2019</v>
      </c>
      <c r="R42" t="s">
        <v>134</v>
      </c>
      <c r="S42" t="s">
        <v>99</v>
      </c>
      <c r="T42">
        <v>90</v>
      </c>
      <c r="U42" t="s">
        <v>1230</v>
      </c>
      <c r="V42" t="s">
        <v>1230</v>
      </c>
      <c r="W42" t="s">
        <v>1230</v>
      </c>
      <c r="X42">
        <v>100</v>
      </c>
      <c r="Y42">
        <v>3</v>
      </c>
      <c r="Z42">
        <v>3333</v>
      </c>
      <c r="AA42" t="s">
        <v>1231</v>
      </c>
      <c r="AB42" t="s">
        <v>1231</v>
      </c>
      <c r="AC42">
        <v>100</v>
      </c>
      <c r="AD42">
        <v>6</v>
      </c>
      <c r="AG42">
        <v>1667</v>
      </c>
      <c r="AH42">
        <v>2</v>
      </c>
      <c r="AI42" t="s">
        <v>1232</v>
      </c>
      <c r="AJ42" t="s">
        <v>1232</v>
      </c>
      <c r="AN42">
        <v>50</v>
      </c>
      <c r="AO42">
        <v>3</v>
      </c>
      <c r="AW42">
        <v>50</v>
      </c>
      <c r="AX42">
        <v>3</v>
      </c>
    </row>
    <row r="43" spans="1:54" x14ac:dyDescent="0.25">
      <c r="A43">
        <v>1</v>
      </c>
      <c r="B43" s="1">
        <v>44550</v>
      </c>
      <c r="C43" s="1">
        <v>44596</v>
      </c>
      <c r="D43">
        <v>14</v>
      </c>
      <c r="E43" t="s">
        <v>240</v>
      </c>
      <c r="F43">
        <v>42</v>
      </c>
      <c r="G43" t="s">
        <v>244</v>
      </c>
      <c r="H43" t="s">
        <v>66</v>
      </c>
      <c r="I43" t="s">
        <v>245</v>
      </c>
      <c r="J43" t="s">
        <v>246</v>
      </c>
      <c r="K43">
        <v>3</v>
      </c>
      <c r="L43">
        <v>2</v>
      </c>
      <c r="M43">
        <v>1</v>
      </c>
      <c r="N43">
        <v>0</v>
      </c>
      <c r="O43" t="s">
        <v>1232</v>
      </c>
      <c r="P43" t="s">
        <v>69</v>
      </c>
      <c r="Q43">
        <v>2018</v>
      </c>
      <c r="R43" t="s">
        <v>247</v>
      </c>
      <c r="S43" t="s">
        <v>77</v>
      </c>
      <c r="T43" t="s">
        <v>1230</v>
      </c>
      <c r="U43">
        <v>16</v>
      </c>
      <c r="V43" t="s">
        <v>1230</v>
      </c>
      <c r="W43" t="s">
        <v>1230</v>
      </c>
      <c r="X43">
        <v>100</v>
      </c>
      <c r="Y43">
        <v>3</v>
      </c>
      <c r="Z43">
        <v>3333</v>
      </c>
      <c r="AA43" t="s">
        <v>1231</v>
      </c>
      <c r="AB43" t="s">
        <v>1232</v>
      </c>
    </row>
    <row r="44" spans="1:54" x14ac:dyDescent="0.25">
      <c r="A44">
        <v>1</v>
      </c>
      <c r="B44" s="1">
        <v>44550</v>
      </c>
      <c r="C44" s="1">
        <v>44596</v>
      </c>
      <c r="D44">
        <v>14</v>
      </c>
      <c r="E44" t="s">
        <v>240</v>
      </c>
      <c r="F44">
        <v>43</v>
      </c>
      <c r="G44" t="s">
        <v>248</v>
      </c>
      <c r="H44" t="s">
        <v>225</v>
      </c>
      <c r="I44" t="s">
        <v>249</v>
      </c>
      <c r="J44" t="s">
        <v>250</v>
      </c>
      <c r="K44">
        <v>2</v>
      </c>
      <c r="L44">
        <v>0</v>
      </c>
      <c r="M44">
        <v>2</v>
      </c>
      <c r="N44">
        <v>0</v>
      </c>
      <c r="O44" t="s">
        <v>1232</v>
      </c>
      <c r="P44" t="s">
        <v>75</v>
      </c>
      <c r="Q44" t="s">
        <v>1230</v>
      </c>
      <c r="R44" t="s">
        <v>70</v>
      </c>
      <c r="S44" t="s">
        <v>70</v>
      </c>
      <c r="T44">
        <v>0</v>
      </c>
      <c r="U44" t="s">
        <v>1230</v>
      </c>
      <c r="V44" t="s">
        <v>1230</v>
      </c>
      <c r="W44" t="s">
        <v>1230</v>
      </c>
      <c r="X44">
        <v>45</v>
      </c>
      <c r="Y44">
        <v>5</v>
      </c>
      <c r="Z44">
        <v>900</v>
      </c>
      <c r="AA44" t="s">
        <v>1232</v>
      </c>
    </row>
    <row r="45" spans="1:54" x14ac:dyDescent="0.25">
      <c r="A45">
        <v>1</v>
      </c>
      <c r="B45" s="1">
        <v>44550</v>
      </c>
      <c r="C45" s="1">
        <v>44596</v>
      </c>
      <c r="D45">
        <v>15</v>
      </c>
      <c r="E45" t="s">
        <v>251</v>
      </c>
      <c r="F45">
        <v>44</v>
      </c>
      <c r="G45" t="s">
        <v>252</v>
      </c>
      <c r="H45" t="s">
        <v>253</v>
      </c>
      <c r="I45" t="s">
        <v>254</v>
      </c>
      <c r="J45" t="s">
        <v>255</v>
      </c>
      <c r="K45">
        <v>3</v>
      </c>
      <c r="L45">
        <v>3</v>
      </c>
      <c r="M45">
        <v>0</v>
      </c>
      <c r="N45">
        <v>0</v>
      </c>
      <c r="O45" t="s">
        <v>1232</v>
      </c>
      <c r="P45" t="s">
        <v>75</v>
      </c>
      <c r="Q45" t="s">
        <v>1230</v>
      </c>
      <c r="R45" t="s">
        <v>256</v>
      </c>
      <c r="S45" t="s">
        <v>156</v>
      </c>
      <c r="T45">
        <v>1000</v>
      </c>
      <c r="U45" t="s">
        <v>1230</v>
      </c>
      <c r="V45" t="s">
        <v>1230</v>
      </c>
      <c r="W45" t="s">
        <v>1230</v>
      </c>
      <c r="X45">
        <v>30</v>
      </c>
      <c r="Y45">
        <v>3</v>
      </c>
      <c r="Z45">
        <v>1000</v>
      </c>
      <c r="AA45" t="s">
        <v>1231</v>
      </c>
      <c r="AB45" t="s">
        <v>1231</v>
      </c>
      <c r="AC45">
        <v>100</v>
      </c>
      <c r="AD45">
        <v>40</v>
      </c>
      <c r="AG45">
        <v>250</v>
      </c>
      <c r="AH45">
        <v>1</v>
      </c>
      <c r="AI45" t="s">
        <v>1232</v>
      </c>
      <c r="AJ45" t="s">
        <v>1232</v>
      </c>
      <c r="AW45">
        <v>100</v>
      </c>
      <c r="AX45">
        <v>40</v>
      </c>
    </row>
    <row r="46" spans="1:54" x14ac:dyDescent="0.25">
      <c r="A46">
        <v>1</v>
      </c>
      <c r="B46" s="1">
        <v>44550</v>
      </c>
      <c r="C46" s="1">
        <v>44596</v>
      </c>
      <c r="D46">
        <v>15</v>
      </c>
      <c r="E46" t="s">
        <v>251</v>
      </c>
      <c r="F46">
        <v>45</v>
      </c>
      <c r="G46" t="s">
        <v>257</v>
      </c>
      <c r="H46" t="s">
        <v>225</v>
      </c>
      <c r="I46" t="s">
        <v>258</v>
      </c>
      <c r="J46" t="s">
        <v>259</v>
      </c>
      <c r="K46">
        <v>2</v>
      </c>
      <c r="L46">
        <v>2</v>
      </c>
      <c r="M46">
        <v>0</v>
      </c>
      <c r="N46">
        <v>0</v>
      </c>
      <c r="O46" t="s">
        <v>1232</v>
      </c>
      <c r="P46" t="s">
        <v>75</v>
      </c>
      <c r="Q46">
        <v>2021</v>
      </c>
      <c r="R46" t="s">
        <v>134</v>
      </c>
      <c r="S46" t="s">
        <v>99</v>
      </c>
      <c r="T46" t="s">
        <v>1230</v>
      </c>
      <c r="U46" t="s">
        <v>1230</v>
      </c>
      <c r="V46" t="s">
        <v>1230</v>
      </c>
      <c r="W46" t="s">
        <v>1230</v>
      </c>
      <c r="X46">
        <v>50</v>
      </c>
      <c r="Y46">
        <v>4</v>
      </c>
      <c r="Z46">
        <v>1250</v>
      </c>
      <c r="AA46" t="s">
        <v>1231</v>
      </c>
      <c r="AB46" t="s">
        <v>1231</v>
      </c>
      <c r="AC46">
        <v>25</v>
      </c>
      <c r="AD46">
        <v>25</v>
      </c>
      <c r="AE46">
        <v>25</v>
      </c>
      <c r="AG46">
        <v>100</v>
      </c>
      <c r="AH46">
        <v>1</v>
      </c>
      <c r="AI46" t="s">
        <v>1232</v>
      </c>
      <c r="AJ46" t="s">
        <v>1232</v>
      </c>
      <c r="AZ46">
        <v>25</v>
      </c>
      <c r="BA46">
        <v>25</v>
      </c>
      <c r="BB46">
        <v>25</v>
      </c>
    </row>
    <row r="47" spans="1:54" x14ac:dyDescent="0.25">
      <c r="A47">
        <v>1</v>
      </c>
      <c r="B47" s="1">
        <v>44550</v>
      </c>
      <c r="C47" s="1">
        <v>44596</v>
      </c>
      <c r="D47">
        <v>15</v>
      </c>
      <c r="E47" t="s">
        <v>251</v>
      </c>
      <c r="F47">
        <v>46</v>
      </c>
      <c r="G47" t="s">
        <v>260</v>
      </c>
      <c r="H47" t="s">
        <v>66</v>
      </c>
      <c r="I47" t="s">
        <v>261</v>
      </c>
      <c r="J47" t="s">
        <v>262</v>
      </c>
      <c r="K47">
        <v>3</v>
      </c>
      <c r="L47">
        <v>3</v>
      </c>
      <c r="M47">
        <v>0</v>
      </c>
      <c r="N47">
        <v>0</v>
      </c>
      <c r="O47" t="s">
        <v>1232</v>
      </c>
      <c r="P47" t="s">
        <v>69</v>
      </c>
      <c r="Q47">
        <v>2019</v>
      </c>
      <c r="R47" t="s">
        <v>143</v>
      </c>
      <c r="S47" t="s">
        <v>144</v>
      </c>
      <c r="T47">
        <v>100</v>
      </c>
      <c r="U47" t="s">
        <v>1230</v>
      </c>
      <c r="V47">
        <v>95</v>
      </c>
      <c r="W47" t="s">
        <v>1230</v>
      </c>
      <c r="X47">
        <v>5.0000000000000002E-5</v>
      </c>
      <c r="Y47">
        <v>5</v>
      </c>
      <c r="Z47">
        <v>0</v>
      </c>
      <c r="AA47" t="s">
        <v>1231</v>
      </c>
      <c r="AB47" t="s">
        <v>1231</v>
      </c>
      <c r="AC47">
        <v>5.0000000000000002E-5</v>
      </c>
      <c r="AD47">
        <v>5</v>
      </c>
      <c r="AG47">
        <v>0</v>
      </c>
      <c r="AH47">
        <v>3</v>
      </c>
      <c r="AI47" t="s">
        <v>1232</v>
      </c>
      <c r="AJ47" t="s">
        <v>1232</v>
      </c>
      <c r="AN47">
        <v>1.5999999999999999E-5</v>
      </c>
      <c r="AO47">
        <v>1.6659999999999999</v>
      </c>
      <c r="AQ47">
        <v>1.5999999999999999E-5</v>
      </c>
      <c r="AR47">
        <v>1.6659999999999999</v>
      </c>
      <c r="AW47">
        <v>1.5999999999999999E-5</v>
      </c>
      <c r="AX47">
        <v>1.6659999999999999</v>
      </c>
    </row>
    <row r="48" spans="1:54" x14ac:dyDescent="0.25">
      <c r="A48">
        <v>1</v>
      </c>
      <c r="B48" s="1">
        <v>44550</v>
      </c>
      <c r="C48" s="1">
        <v>44596</v>
      </c>
      <c r="D48">
        <v>16</v>
      </c>
      <c r="E48" t="s">
        <v>263</v>
      </c>
      <c r="F48">
        <v>47</v>
      </c>
      <c r="G48" t="s">
        <v>264</v>
      </c>
      <c r="H48" t="s">
        <v>182</v>
      </c>
      <c r="I48" t="s">
        <v>265</v>
      </c>
      <c r="J48" t="s">
        <v>266</v>
      </c>
      <c r="K48">
        <v>2</v>
      </c>
      <c r="L48">
        <v>1</v>
      </c>
      <c r="M48">
        <v>1</v>
      </c>
      <c r="N48">
        <v>0</v>
      </c>
      <c r="O48" t="s">
        <v>1231</v>
      </c>
      <c r="P48" t="s">
        <v>69</v>
      </c>
      <c r="Q48">
        <v>2016</v>
      </c>
      <c r="R48" t="s">
        <v>165</v>
      </c>
      <c r="S48" t="s">
        <v>99</v>
      </c>
      <c r="T48" t="s">
        <v>1230</v>
      </c>
      <c r="U48">
        <v>20</v>
      </c>
      <c r="V48" t="s">
        <v>1230</v>
      </c>
      <c r="W48" t="s">
        <v>1230</v>
      </c>
      <c r="X48">
        <v>80</v>
      </c>
      <c r="Y48">
        <v>4</v>
      </c>
      <c r="Z48">
        <v>2000</v>
      </c>
      <c r="AA48" t="s">
        <v>1231</v>
      </c>
      <c r="AB48" t="s">
        <v>1231</v>
      </c>
      <c r="AC48">
        <v>50</v>
      </c>
      <c r="AD48">
        <v>3.5</v>
      </c>
      <c r="AE48">
        <v>30</v>
      </c>
      <c r="AG48">
        <v>1429</v>
      </c>
      <c r="AH48">
        <v>2</v>
      </c>
      <c r="AI48" t="s">
        <v>1232</v>
      </c>
      <c r="AJ48" t="s">
        <v>1232</v>
      </c>
      <c r="AK48">
        <v>25</v>
      </c>
      <c r="AL48">
        <v>1.75</v>
      </c>
      <c r="AM48">
        <v>15</v>
      </c>
      <c r="AQ48">
        <v>25</v>
      </c>
      <c r="AR48">
        <v>1.75</v>
      </c>
      <c r="AS48">
        <v>15</v>
      </c>
    </row>
    <row r="49" spans="1:54" x14ac:dyDescent="0.25">
      <c r="A49">
        <v>1</v>
      </c>
      <c r="B49" s="1">
        <v>44550</v>
      </c>
      <c r="C49" s="1">
        <v>44596</v>
      </c>
      <c r="D49">
        <v>16</v>
      </c>
      <c r="E49" t="s">
        <v>263</v>
      </c>
      <c r="F49">
        <v>48</v>
      </c>
      <c r="G49" t="s">
        <v>267</v>
      </c>
      <c r="H49" t="s">
        <v>268</v>
      </c>
      <c r="I49" t="s">
        <v>269</v>
      </c>
      <c r="J49" t="s">
        <v>270</v>
      </c>
      <c r="K49">
        <v>3</v>
      </c>
      <c r="L49">
        <v>2</v>
      </c>
      <c r="M49">
        <v>1</v>
      </c>
      <c r="N49">
        <v>0</v>
      </c>
      <c r="O49" t="s">
        <v>1232</v>
      </c>
      <c r="P49" t="s">
        <v>69</v>
      </c>
      <c r="Q49" t="s">
        <v>1230</v>
      </c>
      <c r="R49" t="s">
        <v>70</v>
      </c>
      <c r="S49" t="s">
        <v>70</v>
      </c>
      <c r="T49" t="s">
        <v>1230</v>
      </c>
      <c r="U49" t="s">
        <v>1230</v>
      </c>
      <c r="V49" t="s">
        <v>1230</v>
      </c>
      <c r="W49" t="s">
        <v>1230</v>
      </c>
      <c r="X49">
        <v>75</v>
      </c>
      <c r="Y49">
        <v>7</v>
      </c>
      <c r="Z49">
        <v>1071</v>
      </c>
      <c r="AA49" t="s">
        <v>1232</v>
      </c>
    </row>
    <row r="50" spans="1:54" x14ac:dyDescent="0.25">
      <c r="A50">
        <v>1</v>
      </c>
      <c r="B50" s="1">
        <v>44550</v>
      </c>
      <c r="C50" s="1">
        <v>44596</v>
      </c>
      <c r="D50">
        <v>16</v>
      </c>
      <c r="E50" t="s">
        <v>263</v>
      </c>
      <c r="F50">
        <v>49</v>
      </c>
      <c r="G50" t="s">
        <v>271</v>
      </c>
      <c r="H50" t="s">
        <v>66</v>
      </c>
      <c r="I50" t="s">
        <v>272</v>
      </c>
      <c r="J50" t="s">
        <v>273</v>
      </c>
      <c r="K50">
        <v>2</v>
      </c>
      <c r="L50">
        <v>1</v>
      </c>
      <c r="M50">
        <v>1</v>
      </c>
      <c r="N50">
        <v>0</v>
      </c>
      <c r="O50" t="s">
        <v>1232</v>
      </c>
      <c r="P50" t="s">
        <v>75</v>
      </c>
      <c r="Q50">
        <v>2020</v>
      </c>
      <c r="R50" t="s">
        <v>185</v>
      </c>
      <c r="S50" t="s">
        <v>186</v>
      </c>
      <c r="T50" t="s">
        <v>1230</v>
      </c>
      <c r="U50">
        <v>10</v>
      </c>
      <c r="V50" t="s">
        <v>1230</v>
      </c>
      <c r="W50" t="s">
        <v>1230</v>
      </c>
      <c r="X50">
        <v>75</v>
      </c>
      <c r="Y50">
        <v>4</v>
      </c>
      <c r="Z50">
        <v>1875</v>
      </c>
      <c r="AA50" t="s">
        <v>1231</v>
      </c>
      <c r="AB50" t="s">
        <v>1231</v>
      </c>
      <c r="AC50">
        <v>75</v>
      </c>
      <c r="AD50">
        <v>15</v>
      </c>
      <c r="AG50">
        <v>500</v>
      </c>
      <c r="AH50">
        <v>2</v>
      </c>
      <c r="AI50" t="s">
        <v>1232</v>
      </c>
      <c r="AJ50" t="s">
        <v>1232</v>
      </c>
      <c r="AN50">
        <v>37.5</v>
      </c>
      <c r="AO50">
        <v>7.5</v>
      </c>
      <c r="AW50">
        <v>37.5</v>
      </c>
      <c r="AX50">
        <v>7.5</v>
      </c>
    </row>
    <row r="51" spans="1:54" x14ac:dyDescent="0.25">
      <c r="A51">
        <v>1</v>
      </c>
      <c r="B51" s="1">
        <v>44550</v>
      </c>
      <c r="C51" s="1">
        <v>44596</v>
      </c>
      <c r="D51">
        <v>16</v>
      </c>
      <c r="E51" t="s">
        <v>263</v>
      </c>
      <c r="F51">
        <v>50</v>
      </c>
      <c r="G51" t="s">
        <v>274</v>
      </c>
      <c r="H51" t="s">
        <v>66</v>
      </c>
      <c r="I51" t="s">
        <v>275</v>
      </c>
      <c r="J51" t="s">
        <v>276</v>
      </c>
      <c r="K51">
        <v>4</v>
      </c>
      <c r="L51">
        <v>1</v>
      </c>
      <c r="M51">
        <v>3</v>
      </c>
      <c r="N51">
        <v>0</v>
      </c>
      <c r="O51" t="s">
        <v>1231</v>
      </c>
      <c r="P51" t="s">
        <v>69</v>
      </c>
      <c r="Q51">
        <v>2017</v>
      </c>
      <c r="R51" t="s">
        <v>70</v>
      </c>
      <c r="S51" t="s">
        <v>70</v>
      </c>
      <c r="T51" t="s">
        <v>1230</v>
      </c>
      <c r="U51">
        <v>3</v>
      </c>
      <c r="V51">
        <v>55</v>
      </c>
      <c r="W51" t="s">
        <v>1230</v>
      </c>
      <c r="X51">
        <v>45</v>
      </c>
      <c r="Y51">
        <v>2</v>
      </c>
      <c r="Z51">
        <v>2250</v>
      </c>
      <c r="AA51" t="s">
        <v>1231</v>
      </c>
      <c r="AB51" t="s">
        <v>1231</v>
      </c>
      <c r="AC51">
        <v>45</v>
      </c>
      <c r="AD51">
        <v>12</v>
      </c>
      <c r="AG51">
        <v>375</v>
      </c>
      <c r="AH51">
        <v>2</v>
      </c>
      <c r="AI51" t="s">
        <v>1232</v>
      </c>
      <c r="AJ51" t="s">
        <v>1232</v>
      </c>
      <c r="AQ51">
        <v>22.5</v>
      </c>
      <c r="AR51">
        <v>6</v>
      </c>
      <c r="AW51">
        <v>22.5</v>
      </c>
      <c r="AX51">
        <v>6</v>
      </c>
    </row>
    <row r="52" spans="1:54" x14ac:dyDescent="0.25">
      <c r="A52">
        <v>1</v>
      </c>
      <c r="B52" s="1">
        <v>44550</v>
      </c>
      <c r="C52" s="1">
        <v>44596</v>
      </c>
      <c r="D52">
        <v>17</v>
      </c>
      <c r="E52" t="s">
        <v>277</v>
      </c>
      <c r="F52">
        <v>51</v>
      </c>
      <c r="G52" t="s">
        <v>278</v>
      </c>
      <c r="H52" t="s">
        <v>79</v>
      </c>
      <c r="I52" t="s">
        <v>279</v>
      </c>
      <c r="J52" t="s">
        <v>280</v>
      </c>
      <c r="K52">
        <v>3</v>
      </c>
      <c r="L52">
        <v>3</v>
      </c>
      <c r="M52">
        <v>0</v>
      </c>
      <c r="N52">
        <v>0</v>
      </c>
      <c r="O52" t="s">
        <v>1232</v>
      </c>
      <c r="P52" t="s">
        <v>75</v>
      </c>
      <c r="Q52">
        <v>2021</v>
      </c>
      <c r="R52" t="s">
        <v>281</v>
      </c>
      <c r="S52" t="s">
        <v>93</v>
      </c>
      <c r="T52" t="s">
        <v>1230</v>
      </c>
      <c r="U52">
        <v>3.5</v>
      </c>
      <c r="V52" t="s">
        <v>1230</v>
      </c>
      <c r="W52" t="s">
        <v>1230</v>
      </c>
      <c r="X52">
        <v>50</v>
      </c>
      <c r="Y52">
        <v>10</v>
      </c>
      <c r="Z52">
        <v>500</v>
      </c>
      <c r="AA52" t="s">
        <v>1231</v>
      </c>
      <c r="AB52" t="s">
        <v>1231</v>
      </c>
      <c r="AC52">
        <v>50</v>
      </c>
      <c r="AD52">
        <v>25</v>
      </c>
      <c r="AG52">
        <v>200</v>
      </c>
      <c r="AH52">
        <v>5</v>
      </c>
      <c r="AI52" t="s">
        <v>1232</v>
      </c>
      <c r="AJ52" t="s">
        <v>1232</v>
      </c>
      <c r="AK52">
        <v>10</v>
      </c>
      <c r="AL52">
        <v>5</v>
      </c>
      <c r="AN52">
        <v>10</v>
      </c>
      <c r="AO52">
        <v>5</v>
      </c>
      <c r="AQ52">
        <v>10</v>
      </c>
      <c r="AR52">
        <v>5</v>
      </c>
      <c r="AW52">
        <v>10</v>
      </c>
      <c r="AX52">
        <v>5</v>
      </c>
      <c r="AZ52">
        <v>10</v>
      </c>
      <c r="BA52">
        <v>5</v>
      </c>
    </row>
    <row r="53" spans="1:54" x14ac:dyDescent="0.25">
      <c r="A53">
        <v>1</v>
      </c>
      <c r="B53" s="1">
        <v>44550</v>
      </c>
      <c r="C53" s="1">
        <v>44596</v>
      </c>
      <c r="D53">
        <v>17</v>
      </c>
      <c r="E53" t="s">
        <v>277</v>
      </c>
      <c r="F53">
        <v>52</v>
      </c>
      <c r="G53" t="s">
        <v>282</v>
      </c>
      <c r="H53" t="s">
        <v>89</v>
      </c>
      <c r="I53" t="s">
        <v>283</v>
      </c>
      <c r="J53" t="s">
        <v>284</v>
      </c>
      <c r="K53">
        <v>2</v>
      </c>
      <c r="L53">
        <v>1</v>
      </c>
      <c r="M53">
        <v>1</v>
      </c>
      <c r="N53">
        <v>0</v>
      </c>
      <c r="O53" t="s">
        <v>1231</v>
      </c>
      <c r="P53" t="s">
        <v>69</v>
      </c>
      <c r="Q53">
        <v>2019</v>
      </c>
      <c r="R53" t="s">
        <v>134</v>
      </c>
      <c r="S53" t="s">
        <v>99</v>
      </c>
      <c r="T53">
        <v>150</v>
      </c>
      <c r="U53" t="s">
        <v>1230</v>
      </c>
      <c r="V53" t="s">
        <v>1230</v>
      </c>
      <c r="W53" t="s">
        <v>1230</v>
      </c>
      <c r="X53">
        <v>150</v>
      </c>
      <c r="Y53">
        <v>3</v>
      </c>
      <c r="Z53">
        <v>5000</v>
      </c>
      <c r="AA53" t="s">
        <v>1231</v>
      </c>
      <c r="AB53" t="s">
        <v>1231</v>
      </c>
      <c r="AC53">
        <v>150</v>
      </c>
      <c r="AD53">
        <v>15</v>
      </c>
      <c r="AG53">
        <v>1000</v>
      </c>
      <c r="AH53">
        <v>3</v>
      </c>
      <c r="AI53" t="s">
        <v>1232</v>
      </c>
      <c r="AJ53" t="s">
        <v>1232</v>
      </c>
      <c r="AK53">
        <v>50</v>
      </c>
      <c r="AL53">
        <v>5</v>
      </c>
      <c r="AN53">
        <v>50</v>
      </c>
      <c r="AO53">
        <v>5</v>
      </c>
      <c r="AZ53">
        <v>50</v>
      </c>
      <c r="BA53">
        <v>5</v>
      </c>
    </row>
    <row r="54" spans="1:54" x14ac:dyDescent="0.25">
      <c r="A54">
        <v>1</v>
      </c>
      <c r="B54" s="1">
        <v>44550</v>
      </c>
      <c r="C54" s="1">
        <v>44596</v>
      </c>
      <c r="D54">
        <v>17</v>
      </c>
      <c r="E54" t="s">
        <v>277</v>
      </c>
      <c r="F54">
        <v>53</v>
      </c>
      <c r="G54" t="s">
        <v>285</v>
      </c>
      <c r="H54" t="s">
        <v>286</v>
      </c>
      <c r="I54" t="s">
        <v>287</v>
      </c>
      <c r="J54" t="s">
        <v>288</v>
      </c>
      <c r="K54">
        <v>2</v>
      </c>
      <c r="L54">
        <v>1</v>
      </c>
      <c r="M54">
        <v>1</v>
      </c>
      <c r="N54">
        <v>0</v>
      </c>
      <c r="O54" t="s">
        <v>1231</v>
      </c>
      <c r="P54" t="s">
        <v>75</v>
      </c>
      <c r="Q54">
        <v>2017</v>
      </c>
      <c r="R54" t="s">
        <v>185</v>
      </c>
      <c r="S54" t="s">
        <v>186</v>
      </c>
      <c r="T54">
        <v>110</v>
      </c>
      <c r="U54" t="s">
        <v>1230</v>
      </c>
      <c r="V54" t="s">
        <v>1230</v>
      </c>
      <c r="W54" t="s">
        <v>1230</v>
      </c>
      <c r="X54">
        <v>50</v>
      </c>
      <c r="Y54">
        <v>5</v>
      </c>
      <c r="Z54">
        <v>1000</v>
      </c>
      <c r="AA54" t="s">
        <v>1232</v>
      </c>
    </row>
    <row r="55" spans="1:54" x14ac:dyDescent="0.25">
      <c r="A55">
        <v>1</v>
      </c>
      <c r="B55" s="1">
        <v>44550</v>
      </c>
      <c r="C55" s="1">
        <v>44596</v>
      </c>
      <c r="D55">
        <v>17</v>
      </c>
      <c r="E55" t="s">
        <v>277</v>
      </c>
      <c r="F55">
        <v>54</v>
      </c>
      <c r="G55" t="s">
        <v>289</v>
      </c>
      <c r="H55" t="s">
        <v>225</v>
      </c>
      <c r="I55" t="s">
        <v>290</v>
      </c>
      <c r="J55" t="s">
        <v>291</v>
      </c>
      <c r="K55">
        <v>1</v>
      </c>
      <c r="L55">
        <v>1</v>
      </c>
      <c r="M55">
        <v>0</v>
      </c>
      <c r="N55">
        <v>0</v>
      </c>
      <c r="O55" t="s">
        <v>1232</v>
      </c>
      <c r="P55" t="s">
        <v>69</v>
      </c>
      <c r="Q55">
        <v>2016</v>
      </c>
      <c r="R55" t="s">
        <v>165</v>
      </c>
      <c r="S55" t="s">
        <v>99</v>
      </c>
      <c r="T55">
        <v>250</v>
      </c>
      <c r="U55" t="s">
        <v>1230</v>
      </c>
      <c r="V55" t="s">
        <v>1230</v>
      </c>
      <c r="W55" t="s">
        <v>1230</v>
      </c>
      <c r="X55">
        <v>80</v>
      </c>
      <c r="Y55">
        <v>10</v>
      </c>
      <c r="Z55">
        <v>800</v>
      </c>
      <c r="AA55" t="s">
        <v>1231</v>
      </c>
      <c r="AB55" t="s">
        <v>1231</v>
      </c>
      <c r="AC55">
        <v>80</v>
      </c>
      <c r="AD55">
        <v>20</v>
      </c>
      <c r="AG55">
        <v>400</v>
      </c>
      <c r="AH55">
        <v>1</v>
      </c>
      <c r="AI55" t="s">
        <v>1232</v>
      </c>
      <c r="AJ55" t="s">
        <v>1232</v>
      </c>
      <c r="AZ55">
        <v>80</v>
      </c>
      <c r="BA55">
        <v>20</v>
      </c>
    </row>
    <row r="56" spans="1:54" x14ac:dyDescent="0.25">
      <c r="A56">
        <v>1</v>
      </c>
      <c r="B56" s="1">
        <v>44550</v>
      </c>
      <c r="C56" s="1">
        <v>44596</v>
      </c>
      <c r="D56">
        <v>18</v>
      </c>
      <c r="E56" t="s">
        <v>292</v>
      </c>
      <c r="F56">
        <v>55</v>
      </c>
      <c r="G56" t="s">
        <v>293</v>
      </c>
      <c r="H56" t="s">
        <v>66</v>
      </c>
      <c r="I56" t="s">
        <v>294</v>
      </c>
      <c r="J56" t="s">
        <v>295</v>
      </c>
      <c r="K56">
        <v>3</v>
      </c>
      <c r="L56">
        <v>2</v>
      </c>
      <c r="M56">
        <v>1</v>
      </c>
      <c r="N56">
        <v>0</v>
      </c>
      <c r="O56" t="s">
        <v>1232</v>
      </c>
      <c r="P56" t="s">
        <v>69</v>
      </c>
      <c r="Q56">
        <v>2016</v>
      </c>
      <c r="R56" t="s">
        <v>134</v>
      </c>
      <c r="S56" t="s">
        <v>99</v>
      </c>
      <c r="T56" t="s">
        <v>1230</v>
      </c>
      <c r="U56">
        <v>4.5</v>
      </c>
      <c r="V56" t="s">
        <v>1230</v>
      </c>
      <c r="W56" t="s">
        <v>1230</v>
      </c>
      <c r="X56">
        <v>90</v>
      </c>
      <c r="Y56">
        <v>3</v>
      </c>
      <c r="Z56">
        <v>3000</v>
      </c>
      <c r="AA56" t="s">
        <v>1232</v>
      </c>
    </row>
    <row r="57" spans="1:54" x14ac:dyDescent="0.25">
      <c r="A57">
        <v>1</v>
      </c>
      <c r="B57" s="1">
        <v>44550</v>
      </c>
      <c r="C57" s="1">
        <v>44596</v>
      </c>
      <c r="D57">
        <v>18</v>
      </c>
      <c r="E57" t="s">
        <v>292</v>
      </c>
      <c r="F57">
        <v>56</v>
      </c>
      <c r="G57" t="s">
        <v>296</v>
      </c>
      <c r="H57" t="s">
        <v>66</v>
      </c>
      <c r="I57" t="s">
        <v>297</v>
      </c>
      <c r="J57" t="s">
        <v>298</v>
      </c>
      <c r="K57">
        <v>1</v>
      </c>
      <c r="L57">
        <v>0</v>
      </c>
      <c r="M57">
        <v>1</v>
      </c>
      <c r="N57">
        <v>0</v>
      </c>
      <c r="O57" t="s">
        <v>1232</v>
      </c>
      <c r="P57" t="s">
        <v>69</v>
      </c>
      <c r="Q57">
        <v>2019</v>
      </c>
      <c r="R57" t="s">
        <v>86</v>
      </c>
      <c r="S57" t="s">
        <v>87</v>
      </c>
      <c r="T57" t="s">
        <v>1230</v>
      </c>
      <c r="U57">
        <v>2</v>
      </c>
      <c r="V57" t="s">
        <v>1230</v>
      </c>
      <c r="W57" t="s">
        <v>1230</v>
      </c>
      <c r="X57">
        <v>50</v>
      </c>
      <c r="Y57">
        <v>4</v>
      </c>
      <c r="Z57">
        <v>1250</v>
      </c>
      <c r="AA57" t="s">
        <v>1231</v>
      </c>
      <c r="AB57" t="s">
        <v>1232</v>
      </c>
    </row>
    <row r="58" spans="1:54" x14ac:dyDescent="0.25">
      <c r="A58">
        <v>1</v>
      </c>
      <c r="B58" s="1">
        <v>44550</v>
      </c>
      <c r="C58" s="1">
        <v>44596</v>
      </c>
      <c r="D58">
        <v>18</v>
      </c>
      <c r="E58" t="s">
        <v>292</v>
      </c>
      <c r="F58">
        <v>57</v>
      </c>
      <c r="G58" t="s">
        <v>299</v>
      </c>
      <c r="H58" t="s">
        <v>72</v>
      </c>
      <c r="I58" t="s">
        <v>300</v>
      </c>
      <c r="J58" t="s">
        <v>301</v>
      </c>
      <c r="K58">
        <v>2</v>
      </c>
      <c r="L58">
        <v>2</v>
      </c>
      <c r="M58">
        <v>0</v>
      </c>
      <c r="N58">
        <v>0</v>
      </c>
      <c r="O58" t="s">
        <v>1232</v>
      </c>
      <c r="P58" t="s">
        <v>69</v>
      </c>
      <c r="Q58">
        <v>2018</v>
      </c>
      <c r="R58" t="s">
        <v>155</v>
      </c>
      <c r="S58" t="s">
        <v>156</v>
      </c>
      <c r="T58" t="s">
        <v>1230</v>
      </c>
      <c r="U58" t="s">
        <v>1230</v>
      </c>
      <c r="V58" t="s">
        <v>1230</v>
      </c>
      <c r="W58" t="s">
        <v>1230</v>
      </c>
      <c r="X58">
        <v>100</v>
      </c>
      <c r="Y58">
        <v>1</v>
      </c>
      <c r="Z58">
        <v>10000</v>
      </c>
      <c r="AA58" t="s">
        <v>1231</v>
      </c>
      <c r="AB58" t="s">
        <v>1231</v>
      </c>
      <c r="AC58">
        <v>1</v>
      </c>
      <c r="AD58">
        <v>1</v>
      </c>
      <c r="AE58">
        <v>99</v>
      </c>
      <c r="AG58">
        <v>100</v>
      </c>
      <c r="AH58">
        <v>1</v>
      </c>
      <c r="AI58" t="s">
        <v>1232</v>
      </c>
      <c r="AJ58" t="s">
        <v>1232</v>
      </c>
      <c r="AK58">
        <v>1</v>
      </c>
      <c r="AL58">
        <v>1</v>
      </c>
      <c r="AM58">
        <v>99</v>
      </c>
    </row>
    <row r="59" spans="1:54" x14ac:dyDescent="0.25">
      <c r="A59">
        <v>1</v>
      </c>
      <c r="B59" s="1">
        <v>44550</v>
      </c>
      <c r="C59" s="1">
        <v>44596</v>
      </c>
      <c r="D59">
        <v>18</v>
      </c>
      <c r="E59" t="s">
        <v>292</v>
      </c>
      <c r="F59">
        <v>58</v>
      </c>
      <c r="G59" t="s">
        <v>302</v>
      </c>
      <c r="H59" t="s">
        <v>286</v>
      </c>
      <c r="I59" t="s">
        <v>303</v>
      </c>
      <c r="J59" t="s">
        <v>304</v>
      </c>
      <c r="K59">
        <v>1</v>
      </c>
      <c r="L59">
        <v>0</v>
      </c>
      <c r="M59">
        <v>1</v>
      </c>
      <c r="N59">
        <v>0</v>
      </c>
      <c r="O59" t="s">
        <v>1232</v>
      </c>
      <c r="P59" t="s">
        <v>69</v>
      </c>
      <c r="Q59">
        <v>2015</v>
      </c>
      <c r="R59" t="s">
        <v>86</v>
      </c>
      <c r="S59" t="s">
        <v>87</v>
      </c>
      <c r="T59">
        <v>116</v>
      </c>
      <c r="U59" t="s">
        <v>1230</v>
      </c>
      <c r="V59">
        <v>50</v>
      </c>
      <c r="W59" t="s">
        <v>1230</v>
      </c>
      <c r="X59">
        <v>50</v>
      </c>
      <c r="Y59">
        <v>2.5</v>
      </c>
      <c r="Z59">
        <v>2000</v>
      </c>
      <c r="AA59" t="s">
        <v>1232</v>
      </c>
    </row>
    <row r="60" spans="1:54" x14ac:dyDescent="0.25">
      <c r="A60">
        <v>1</v>
      </c>
      <c r="B60" s="1">
        <v>44550</v>
      </c>
      <c r="C60" s="1">
        <v>44596</v>
      </c>
      <c r="D60">
        <v>19</v>
      </c>
      <c r="E60" t="s">
        <v>305</v>
      </c>
      <c r="F60">
        <v>59</v>
      </c>
      <c r="G60" t="s">
        <v>306</v>
      </c>
      <c r="H60" t="s">
        <v>182</v>
      </c>
      <c r="I60" t="s">
        <v>307</v>
      </c>
      <c r="J60" t="s">
        <v>308</v>
      </c>
      <c r="K60">
        <v>2</v>
      </c>
      <c r="L60">
        <v>2</v>
      </c>
      <c r="M60">
        <v>0</v>
      </c>
      <c r="N60">
        <v>0</v>
      </c>
      <c r="O60" t="s">
        <v>1232</v>
      </c>
      <c r="P60" t="s">
        <v>69</v>
      </c>
      <c r="Q60">
        <v>2012</v>
      </c>
      <c r="R60" t="s">
        <v>86</v>
      </c>
      <c r="S60" t="s">
        <v>87</v>
      </c>
      <c r="T60" t="s">
        <v>1230</v>
      </c>
      <c r="U60">
        <v>1</v>
      </c>
      <c r="V60" t="s">
        <v>1230</v>
      </c>
      <c r="W60" t="s">
        <v>1230</v>
      </c>
      <c r="X60">
        <v>15</v>
      </c>
      <c r="Y60">
        <v>5</v>
      </c>
      <c r="Z60">
        <v>300</v>
      </c>
      <c r="AA60" t="s">
        <v>1232</v>
      </c>
    </row>
    <row r="61" spans="1:54" x14ac:dyDescent="0.25">
      <c r="A61">
        <v>1</v>
      </c>
      <c r="B61" s="1">
        <v>44550</v>
      </c>
      <c r="C61" s="1">
        <v>44596</v>
      </c>
      <c r="D61">
        <v>19</v>
      </c>
      <c r="E61" t="s">
        <v>305</v>
      </c>
      <c r="F61">
        <v>60</v>
      </c>
      <c r="G61" t="s">
        <v>309</v>
      </c>
      <c r="H61" t="s">
        <v>268</v>
      </c>
      <c r="I61" t="s">
        <v>310</v>
      </c>
      <c r="J61" t="s">
        <v>311</v>
      </c>
      <c r="K61">
        <v>2</v>
      </c>
      <c r="L61">
        <v>2</v>
      </c>
      <c r="M61">
        <v>0</v>
      </c>
      <c r="N61">
        <v>0</v>
      </c>
      <c r="O61" t="s">
        <v>1232</v>
      </c>
      <c r="P61" t="s">
        <v>69</v>
      </c>
      <c r="Q61" t="s">
        <v>1230</v>
      </c>
      <c r="R61" t="s">
        <v>312</v>
      </c>
      <c r="S61" t="s">
        <v>171</v>
      </c>
      <c r="T61">
        <v>55</v>
      </c>
      <c r="U61" t="s">
        <v>1230</v>
      </c>
      <c r="V61" t="s">
        <v>1230</v>
      </c>
      <c r="W61" t="s">
        <v>1230</v>
      </c>
      <c r="X61">
        <v>50</v>
      </c>
      <c r="Y61">
        <v>5</v>
      </c>
      <c r="Z61">
        <v>1000</v>
      </c>
      <c r="AA61" t="s">
        <v>1231</v>
      </c>
      <c r="AB61" t="s">
        <v>1231</v>
      </c>
      <c r="AC61">
        <v>60</v>
      </c>
      <c r="AD61">
        <v>10</v>
      </c>
      <c r="AG61">
        <v>600</v>
      </c>
      <c r="AH61">
        <v>4</v>
      </c>
      <c r="AI61" t="s">
        <v>1232</v>
      </c>
      <c r="AJ61" t="s">
        <v>1232</v>
      </c>
      <c r="AK61">
        <v>15</v>
      </c>
      <c r="AL61">
        <v>2.5</v>
      </c>
      <c r="AN61">
        <v>15</v>
      </c>
      <c r="AO61">
        <v>2.5</v>
      </c>
      <c r="AW61">
        <v>15</v>
      </c>
      <c r="AX61">
        <v>2.5</v>
      </c>
      <c r="AZ61">
        <v>15</v>
      </c>
      <c r="BA61">
        <v>2.5</v>
      </c>
    </row>
    <row r="62" spans="1:54" x14ac:dyDescent="0.25">
      <c r="A62">
        <v>1</v>
      </c>
      <c r="B62" s="1">
        <v>44550</v>
      </c>
      <c r="C62" s="1">
        <v>44596</v>
      </c>
      <c r="D62">
        <v>19</v>
      </c>
      <c r="E62" t="s">
        <v>305</v>
      </c>
      <c r="F62">
        <v>61</v>
      </c>
      <c r="G62" t="s">
        <v>313</v>
      </c>
      <c r="H62" t="s">
        <v>66</v>
      </c>
      <c r="I62" t="s">
        <v>314</v>
      </c>
      <c r="J62" t="s">
        <v>315</v>
      </c>
      <c r="K62">
        <v>1</v>
      </c>
      <c r="L62">
        <v>1</v>
      </c>
      <c r="M62">
        <v>0</v>
      </c>
      <c r="N62">
        <v>0</v>
      </c>
      <c r="O62" t="s">
        <v>1232</v>
      </c>
      <c r="P62" t="s">
        <v>75</v>
      </c>
      <c r="Q62" t="s">
        <v>1230</v>
      </c>
      <c r="R62" t="s">
        <v>70</v>
      </c>
      <c r="S62" t="s">
        <v>70</v>
      </c>
      <c r="T62">
        <v>180</v>
      </c>
      <c r="U62" t="s">
        <v>1230</v>
      </c>
      <c r="V62" t="s">
        <v>1230</v>
      </c>
      <c r="W62" t="s">
        <v>1230</v>
      </c>
      <c r="X62">
        <v>150</v>
      </c>
      <c r="Y62">
        <v>1.25</v>
      </c>
      <c r="Z62">
        <v>12000</v>
      </c>
      <c r="AA62" t="s">
        <v>1231</v>
      </c>
      <c r="AB62" t="s">
        <v>1232</v>
      </c>
    </row>
    <row r="63" spans="1:54" x14ac:dyDescent="0.25">
      <c r="A63">
        <v>1</v>
      </c>
      <c r="B63" s="1">
        <v>44550</v>
      </c>
      <c r="C63" s="1">
        <v>44596</v>
      </c>
      <c r="D63">
        <v>19</v>
      </c>
      <c r="E63" t="s">
        <v>305</v>
      </c>
      <c r="F63">
        <v>62</v>
      </c>
      <c r="G63" t="s">
        <v>316</v>
      </c>
      <c r="H63" t="s">
        <v>317</v>
      </c>
      <c r="I63" t="s">
        <v>318</v>
      </c>
      <c r="J63" t="s">
        <v>319</v>
      </c>
      <c r="K63">
        <v>3</v>
      </c>
      <c r="L63">
        <v>3</v>
      </c>
      <c r="M63">
        <v>0</v>
      </c>
      <c r="N63">
        <v>0</v>
      </c>
      <c r="O63" t="s">
        <v>1232</v>
      </c>
      <c r="P63" t="s">
        <v>69</v>
      </c>
      <c r="Q63" t="s">
        <v>1230</v>
      </c>
      <c r="R63" t="s">
        <v>134</v>
      </c>
      <c r="S63" t="s">
        <v>99</v>
      </c>
      <c r="T63" t="s">
        <v>1230</v>
      </c>
      <c r="U63">
        <v>0.04</v>
      </c>
      <c r="V63" t="s">
        <v>1230</v>
      </c>
      <c r="W63" t="s">
        <v>1230</v>
      </c>
      <c r="X63">
        <v>120</v>
      </c>
      <c r="Y63">
        <v>8</v>
      </c>
      <c r="Z63">
        <v>1500</v>
      </c>
      <c r="AA63" t="s">
        <v>1232</v>
      </c>
    </row>
    <row r="64" spans="1:54" x14ac:dyDescent="0.25">
      <c r="A64">
        <v>1</v>
      </c>
      <c r="B64" s="1">
        <v>44550</v>
      </c>
      <c r="C64" s="1">
        <v>44596</v>
      </c>
      <c r="D64">
        <v>20</v>
      </c>
      <c r="E64" t="s">
        <v>320</v>
      </c>
      <c r="F64">
        <v>63</v>
      </c>
      <c r="G64" t="s">
        <v>321</v>
      </c>
      <c r="H64" t="s">
        <v>66</v>
      </c>
      <c r="I64" t="s">
        <v>322</v>
      </c>
      <c r="J64" t="s">
        <v>323</v>
      </c>
      <c r="K64">
        <v>2</v>
      </c>
      <c r="L64">
        <v>1</v>
      </c>
      <c r="M64">
        <v>1</v>
      </c>
      <c r="N64">
        <v>0</v>
      </c>
      <c r="O64" t="s">
        <v>1232</v>
      </c>
      <c r="P64" t="s">
        <v>75</v>
      </c>
      <c r="Q64">
        <v>2020</v>
      </c>
      <c r="R64" t="s">
        <v>324</v>
      </c>
      <c r="S64" t="s">
        <v>325</v>
      </c>
      <c r="T64" t="s">
        <v>1230</v>
      </c>
      <c r="U64">
        <v>40</v>
      </c>
      <c r="V64" t="s">
        <v>1230</v>
      </c>
      <c r="W64" t="s">
        <v>1230</v>
      </c>
      <c r="X64">
        <v>65</v>
      </c>
      <c r="Y64">
        <v>2</v>
      </c>
      <c r="Z64">
        <v>3250</v>
      </c>
      <c r="AA64" t="s">
        <v>1231</v>
      </c>
      <c r="AB64" t="s">
        <v>1231</v>
      </c>
      <c r="AC64">
        <v>40</v>
      </c>
      <c r="AD64">
        <v>3</v>
      </c>
      <c r="AE64">
        <v>25</v>
      </c>
      <c r="AG64">
        <v>1333</v>
      </c>
      <c r="AH64">
        <v>1</v>
      </c>
      <c r="AI64" t="s">
        <v>1232</v>
      </c>
      <c r="AJ64" t="s">
        <v>1232</v>
      </c>
      <c r="AZ64">
        <v>40</v>
      </c>
      <c r="BA64">
        <v>3</v>
      </c>
      <c r="BB64">
        <v>25</v>
      </c>
    </row>
    <row r="65" spans="1:56" x14ac:dyDescent="0.25">
      <c r="A65">
        <v>1</v>
      </c>
      <c r="B65" s="1">
        <v>44550</v>
      </c>
      <c r="C65" s="1">
        <v>44596</v>
      </c>
      <c r="D65">
        <v>20</v>
      </c>
      <c r="E65" t="s">
        <v>320</v>
      </c>
      <c r="F65">
        <v>64</v>
      </c>
      <c r="G65" t="s">
        <v>326</v>
      </c>
      <c r="H65" t="s">
        <v>225</v>
      </c>
      <c r="I65" t="s">
        <v>327</v>
      </c>
      <c r="J65" t="s">
        <v>328</v>
      </c>
      <c r="K65">
        <v>2</v>
      </c>
      <c r="L65">
        <v>2</v>
      </c>
      <c r="M65">
        <v>0</v>
      </c>
      <c r="N65">
        <v>0</v>
      </c>
      <c r="O65" t="s">
        <v>1232</v>
      </c>
      <c r="P65" t="s">
        <v>75</v>
      </c>
      <c r="Q65">
        <v>2020</v>
      </c>
      <c r="R65" t="s">
        <v>70</v>
      </c>
      <c r="S65" t="s">
        <v>70</v>
      </c>
      <c r="T65">
        <v>35</v>
      </c>
      <c r="U65" t="s">
        <v>1230</v>
      </c>
      <c r="V65" t="s">
        <v>1230</v>
      </c>
      <c r="W65" t="s">
        <v>1230</v>
      </c>
      <c r="X65">
        <v>35</v>
      </c>
      <c r="Y65">
        <v>5</v>
      </c>
      <c r="Z65">
        <v>700</v>
      </c>
      <c r="AA65" t="s">
        <v>1232</v>
      </c>
    </row>
    <row r="66" spans="1:56" x14ac:dyDescent="0.25">
      <c r="A66">
        <v>1</v>
      </c>
      <c r="B66" s="1">
        <v>44550</v>
      </c>
      <c r="C66" s="1">
        <v>44596</v>
      </c>
      <c r="D66">
        <v>20</v>
      </c>
      <c r="E66" t="s">
        <v>320</v>
      </c>
      <c r="F66">
        <v>65</v>
      </c>
      <c r="G66" t="s">
        <v>329</v>
      </c>
      <c r="H66" t="s">
        <v>66</v>
      </c>
      <c r="I66" t="s">
        <v>330</v>
      </c>
      <c r="J66" t="s">
        <v>331</v>
      </c>
      <c r="K66">
        <v>3</v>
      </c>
      <c r="L66">
        <v>3</v>
      </c>
      <c r="M66">
        <v>0</v>
      </c>
      <c r="N66">
        <v>0</v>
      </c>
      <c r="O66" t="s">
        <v>1232</v>
      </c>
      <c r="P66" t="s">
        <v>69</v>
      </c>
      <c r="Q66">
        <v>2020</v>
      </c>
      <c r="R66" t="s">
        <v>165</v>
      </c>
      <c r="S66" t="s">
        <v>99</v>
      </c>
      <c r="T66" t="s">
        <v>1230</v>
      </c>
      <c r="U66">
        <v>23</v>
      </c>
      <c r="V66" t="s">
        <v>1230</v>
      </c>
      <c r="W66" t="s">
        <v>1230</v>
      </c>
      <c r="X66">
        <v>50</v>
      </c>
      <c r="Y66">
        <v>2</v>
      </c>
      <c r="Z66">
        <v>2500</v>
      </c>
      <c r="AA66" t="s">
        <v>1231</v>
      </c>
      <c r="AB66" t="s">
        <v>1231</v>
      </c>
      <c r="AC66">
        <v>100</v>
      </c>
      <c r="AD66">
        <v>10</v>
      </c>
      <c r="AG66">
        <v>1000</v>
      </c>
      <c r="AH66">
        <v>5</v>
      </c>
      <c r="AI66" t="s">
        <v>1232</v>
      </c>
      <c r="AJ66" t="s">
        <v>1232</v>
      </c>
      <c r="AK66">
        <v>20</v>
      </c>
      <c r="AL66">
        <v>2</v>
      </c>
      <c r="AN66">
        <v>20</v>
      </c>
      <c r="AO66">
        <v>2</v>
      </c>
      <c r="AQ66">
        <v>20</v>
      </c>
      <c r="AR66">
        <v>2</v>
      </c>
      <c r="AW66">
        <v>20</v>
      </c>
      <c r="AX66">
        <v>2</v>
      </c>
      <c r="AZ66">
        <v>20</v>
      </c>
      <c r="BA66">
        <v>2</v>
      </c>
    </row>
    <row r="67" spans="1:56" x14ac:dyDescent="0.25">
      <c r="A67">
        <v>1</v>
      </c>
      <c r="B67" s="1">
        <v>44550</v>
      </c>
      <c r="C67" s="1">
        <v>44596</v>
      </c>
      <c r="D67">
        <v>21</v>
      </c>
      <c r="E67" t="s">
        <v>332</v>
      </c>
      <c r="F67">
        <v>66</v>
      </c>
      <c r="G67" t="s">
        <v>333</v>
      </c>
      <c r="H67" t="s">
        <v>66</v>
      </c>
      <c r="I67" t="s">
        <v>334</v>
      </c>
      <c r="J67" t="s">
        <v>335</v>
      </c>
      <c r="K67">
        <v>2</v>
      </c>
      <c r="L67">
        <v>1</v>
      </c>
      <c r="M67">
        <v>1</v>
      </c>
      <c r="N67">
        <v>0</v>
      </c>
      <c r="O67" t="s">
        <v>1232</v>
      </c>
      <c r="P67" t="s">
        <v>69</v>
      </c>
      <c r="Q67">
        <v>2018</v>
      </c>
      <c r="R67" t="s">
        <v>134</v>
      </c>
      <c r="S67" t="s">
        <v>99</v>
      </c>
      <c r="T67">
        <v>360</v>
      </c>
      <c r="U67">
        <v>0.25</v>
      </c>
      <c r="V67">
        <v>69</v>
      </c>
      <c r="W67" t="s">
        <v>1230</v>
      </c>
      <c r="X67">
        <v>100</v>
      </c>
      <c r="Y67">
        <v>8</v>
      </c>
      <c r="Z67">
        <v>1250</v>
      </c>
      <c r="AA67" t="s">
        <v>1231</v>
      </c>
      <c r="AB67" t="s">
        <v>1231</v>
      </c>
      <c r="AC67">
        <v>100</v>
      </c>
      <c r="AD67">
        <v>15</v>
      </c>
      <c r="AG67">
        <v>667</v>
      </c>
      <c r="AH67">
        <v>3</v>
      </c>
      <c r="AI67" t="s">
        <v>1232</v>
      </c>
      <c r="AJ67" t="s">
        <v>1232</v>
      </c>
      <c r="AK67">
        <v>33.33</v>
      </c>
      <c r="AL67">
        <v>5</v>
      </c>
      <c r="AT67">
        <v>33.33</v>
      </c>
      <c r="AU67">
        <v>5</v>
      </c>
      <c r="AW67">
        <v>33.33</v>
      </c>
      <c r="AX67">
        <v>5</v>
      </c>
    </row>
    <row r="68" spans="1:56" x14ac:dyDescent="0.25">
      <c r="A68">
        <v>1</v>
      </c>
      <c r="B68" s="1">
        <v>44550</v>
      </c>
      <c r="C68" s="1">
        <v>44596</v>
      </c>
      <c r="D68">
        <v>21</v>
      </c>
      <c r="E68" t="s">
        <v>332</v>
      </c>
      <c r="F68">
        <v>67</v>
      </c>
      <c r="G68" t="s">
        <v>336</v>
      </c>
      <c r="H68" t="s">
        <v>317</v>
      </c>
      <c r="I68" t="s">
        <v>337</v>
      </c>
      <c r="J68" t="s">
        <v>338</v>
      </c>
      <c r="K68">
        <v>1</v>
      </c>
      <c r="L68">
        <v>1</v>
      </c>
      <c r="M68">
        <v>0</v>
      </c>
      <c r="N68">
        <v>0</v>
      </c>
      <c r="O68" t="s">
        <v>1232</v>
      </c>
      <c r="P68" t="s">
        <v>75</v>
      </c>
      <c r="Q68">
        <v>2018</v>
      </c>
      <c r="R68" t="s">
        <v>339</v>
      </c>
      <c r="S68" t="s">
        <v>340</v>
      </c>
      <c r="T68" t="s">
        <v>1230</v>
      </c>
      <c r="U68">
        <v>1</v>
      </c>
      <c r="V68" t="s">
        <v>1230</v>
      </c>
      <c r="W68" t="s">
        <v>1230</v>
      </c>
      <c r="X68">
        <v>47</v>
      </c>
      <c r="Y68">
        <v>10</v>
      </c>
      <c r="Z68">
        <v>470</v>
      </c>
      <c r="AA68" t="s">
        <v>1231</v>
      </c>
      <c r="AB68" t="s">
        <v>1231</v>
      </c>
      <c r="AC68">
        <v>25</v>
      </c>
      <c r="AD68">
        <v>75</v>
      </c>
      <c r="AE68">
        <v>22</v>
      </c>
      <c r="AG68">
        <v>33</v>
      </c>
      <c r="AH68">
        <v>1</v>
      </c>
      <c r="AI68" t="s">
        <v>1232</v>
      </c>
      <c r="AJ68" t="s">
        <v>1232</v>
      </c>
      <c r="AZ68">
        <v>25</v>
      </c>
      <c r="BA68">
        <v>75</v>
      </c>
      <c r="BB68">
        <v>22</v>
      </c>
    </row>
    <row r="69" spans="1:56" x14ac:dyDescent="0.25">
      <c r="A69">
        <v>1</v>
      </c>
      <c r="B69" s="1">
        <v>44550</v>
      </c>
      <c r="C69" s="1">
        <v>44596</v>
      </c>
      <c r="D69">
        <v>21</v>
      </c>
      <c r="E69" t="s">
        <v>332</v>
      </c>
      <c r="F69">
        <v>68</v>
      </c>
      <c r="G69" t="s">
        <v>341</v>
      </c>
      <c r="H69" t="s">
        <v>79</v>
      </c>
      <c r="I69" t="s">
        <v>342</v>
      </c>
      <c r="J69" t="s">
        <v>343</v>
      </c>
      <c r="K69">
        <v>1</v>
      </c>
      <c r="L69">
        <v>0</v>
      </c>
      <c r="M69">
        <v>1</v>
      </c>
      <c r="N69">
        <v>0</v>
      </c>
      <c r="O69" t="s">
        <v>1232</v>
      </c>
      <c r="P69" t="s">
        <v>75</v>
      </c>
      <c r="Q69">
        <v>2018</v>
      </c>
      <c r="R69" t="s">
        <v>344</v>
      </c>
      <c r="S69" t="s">
        <v>345</v>
      </c>
      <c r="T69" t="s">
        <v>1230</v>
      </c>
      <c r="U69">
        <v>3</v>
      </c>
      <c r="V69" t="s">
        <v>1230</v>
      </c>
      <c r="W69" t="s">
        <v>1230</v>
      </c>
      <c r="X69">
        <v>35</v>
      </c>
      <c r="Y69">
        <v>5</v>
      </c>
      <c r="Z69">
        <v>700</v>
      </c>
      <c r="AA69" t="s">
        <v>1231</v>
      </c>
      <c r="AB69" t="s">
        <v>1231</v>
      </c>
      <c r="AC69">
        <v>35</v>
      </c>
      <c r="AD69">
        <v>24</v>
      </c>
      <c r="AG69">
        <v>146</v>
      </c>
      <c r="AH69">
        <v>2</v>
      </c>
      <c r="AI69" t="s">
        <v>1232</v>
      </c>
      <c r="AJ69" t="s">
        <v>1232</v>
      </c>
      <c r="AQ69">
        <v>17.5</v>
      </c>
      <c r="AR69">
        <v>12</v>
      </c>
      <c r="AT69">
        <v>17.5</v>
      </c>
      <c r="AU69">
        <v>12</v>
      </c>
    </row>
    <row r="70" spans="1:56" x14ac:dyDescent="0.25">
      <c r="A70">
        <v>1</v>
      </c>
      <c r="B70" s="1">
        <v>44550</v>
      </c>
      <c r="C70" s="1">
        <v>44596</v>
      </c>
      <c r="D70">
        <v>22</v>
      </c>
      <c r="E70" t="s">
        <v>346</v>
      </c>
      <c r="F70">
        <v>69</v>
      </c>
      <c r="G70" t="s">
        <v>347</v>
      </c>
      <c r="H70" t="s">
        <v>79</v>
      </c>
      <c r="I70" t="s">
        <v>348</v>
      </c>
      <c r="J70" t="s">
        <v>349</v>
      </c>
      <c r="K70">
        <v>3</v>
      </c>
      <c r="L70">
        <v>3</v>
      </c>
      <c r="M70">
        <v>0</v>
      </c>
      <c r="N70">
        <v>0</v>
      </c>
      <c r="O70" t="s">
        <v>1232</v>
      </c>
      <c r="P70" t="s">
        <v>69</v>
      </c>
      <c r="Q70">
        <v>2019</v>
      </c>
      <c r="R70" t="s">
        <v>155</v>
      </c>
      <c r="S70" t="s">
        <v>156</v>
      </c>
      <c r="T70" t="s">
        <v>1230</v>
      </c>
      <c r="U70">
        <v>50</v>
      </c>
      <c r="V70">
        <v>62</v>
      </c>
      <c r="W70" t="s">
        <v>1230</v>
      </c>
      <c r="X70">
        <v>60</v>
      </c>
      <c r="Y70">
        <v>2</v>
      </c>
      <c r="Z70">
        <v>3000</v>
      </c>
      <c r="AA70" t="s">
        <v>1231</v>
      </c>
      <c r="AB70" t="s">
        <v>1231</v>
      </c>
      <c r="AC70">
        <v>60</v>
      </c>
      <c r="AD70">
        <v>4</v>
      </c>
      <c r="AG70">
        <v>1500</v>
      </c>
      <c r="AH70">
        <v>3</v>
      </c>
      <c r="AI70" t="s">
        <v>1232</v>
      </c>
      <c r="AJ70" t="s">
        <v>1232</v>
      </c>
      <c r="AK70">
        <v>20</v>
      </c>
      <c r="AL70">
        <v>1.33</v>
      </c>
      <c r="AQ70">
        <v>20</v>
      </c>
      <c r="AR70">
        <v>1.33</v>
      </c>
      <c r="AZ70">
        <v>20</v>
      </c>
      <c r="BA70">
        <v>1.33</v>
      </c>
    </row>
    <row r="71" spans="1:56" x14ac:dyDescent="0.25">
      <c r="A71">
        <v>1</v>
      </c>
      <c r="B71" s="1">
        <v>44550</v>
      </c>
      <c r="C71" s="1">
        <v>44596</v>
      </c>
      <c r="D71">
        <v>22</v>
      </c>
      <c r="E71" t="s">
        <v>346</v>
      </c>
      <c r="F71">
        <v>70</v>
      </c>
      <c r="G71" t="s">
        <v>350</v>
      </c>
      <c r="H71" t="s">
        <v>79</v>
      </c>
      <c r="I71" t="s">
        <v>351</v>
      </c>
      <c r="J71" t="s">
        <v>352</v>
      </c>
      <c r="K71">
        <v>1</v>
      </c>
      <c r="L71">
        <v>0</v>
      </c>
      <c r="M71">
        <v>1</v>
      </c>
      <c r="N71">
        <v>0</v>
      </c>
      <c r="O71" t="s">
        <v>1232</v>
      </c>
      <c r="P71" t="s">
        <v>69</v>
      </c>
      <c r="Q71" t="s">
        <v>1230</v>
      </c>
      <c r="R71" t="s">
        <v>134</v>
      </c>
      <c r="S71" t="s">
        <v>99</v>
      </c>
      <c r="T71" t="s">
        <v>1230</v>
      </c>
      <c r="U71">
        <v>0.75</v>
      </c>
      <c r="V71">
        <v>150</v>
      </c>
      <c r="W71" t="s">
        <v>1230</v>
      </c>
      <c r="X71">
        <v>75</v>
      </c>
      <c r="Y71">
        <v>5</v>
      </c>
      <c r="Z71">
        <v>1500</v>
      </c>
      <c r="AA71" t="s">
        <v>1232</v>
      </c>
    </row>
    <row r="72" spans="1:56" x14ac:dyDescent="0.25">
      <c r="A72">
        <v>1</v>
      </c>
      <c r="B72" s="1">
        <v>44550</v>
      </c>
      <c r="C72" s="1">
        <v>44596</v>
      </c>
      <c r="D72">
        <v>22</v>
      </c>
      <c r="E72" t="s">
        <v>346</v>
      </c>
      <c r="F72">
        <v>71</v>
      </c>
      <c r="G72" t="s">
        <v>353</v>
      </c>
      <c r="H72" t="s">
        <v>66</v>
      </c>
      <c r="I72" t="s">
        <v>354</v>
      </c>
      <c r="J72" t="s">
        <v>355</v>
      </c>
      <c r="K72">
        <v>2</v>
      </c>
      <c r="L72">
        <v>2</v>
      </c>
      <c r="M72">
        <v>0</v>
      </c>
      <c r="N72">
        <v>0</v>
      </c>
      <c r="O72" t="s">
        <v>1232</v>
      </c>
      <c r="P72" t="s">
        <v>69</v>
      </c>
      <c r="Q72">
        <v>2018</v>
      </c>
      <c r="R72" t="s">
        <v>134</v>
      </c>
      <c r="S72" t="s">
        <v>99</v>
      </c>
      <c r="T72">
        <v>372</v>
      </c>
      <c r="U72" t="s">
        <v>1230</v>
      </c>
      <c r="V72">
        <v>70</v>
      </c>
      <c r="W72" t="s">
        <v>1230</v>
      </c>
      <c r="X72">
        <v>80</v>
      </c>
      <c r="Y72">
        <v>0.5</v>
      </c>
      <c r="Z72">
        <v>16000</v>
      </c>
      <c r="AA72" t="s">
        <v>1231</v>
      </c>
      <c r="AB72" t="s">
        <v>1232</v>
      </c>
    </row>
    <row r="73" spans="1:56" x14ac:dyDescent="0.25">
      <c r="A73">
        <v>1</v>
      </c>
      <c r="B73" s="1">
        <v>44550</v>
      </c>
      <c r="C73" s="1">
        <v>44596</v>
      </c>
      <c r="D73">
        <v>22</v>
      </c>
      <c r="E73" t="s">
        <v>346</v>
      </c>
      <c r="F73">
        <v>72</v>
      </c>
      <c r="G73" t="s">
        <v>356</v>
      </c>
      <c r="H73" t="s">
        <v>66</v>
      </c>
      <c r="I73" t="s">
        <v>357</v>
      </c>
      <c r="J73" t="s">
        <v>358</v>
      </c>
      <c r="K73">
        <v>3</v>
      </c>
      <c r="L73">
        <v>3</v>
      </c>
      <c r="M73">
        <v>0</v>
      </c>
      <c r="N73">
        <v>0</v>
      </c>
      <c r="O73" t="s">
        <v>1232</v>
      </c>
      <c r="P73" t="s">
        <v>69</v>
      </c>
      <c r="Q73">
        <v>2015</v>
      </c>
      <c r="R73" t="s">
        <v>155</v>
      </c>
      <c r="S73" t="s">
        <v>156</v>
      </c>
      <c r="T73" t="s">
        <v>1230</v>
      </c>
      <c r="U73">
        <v>1</v>
      </c>
      <c r="V73">
        <v>25</v>
      </c>
      <c r="W73" t="s">
        <v>1230</v>
      </c>
      <c r="X73">
        <v>50</v>
      </c>
      <c r="Y73">
        <v>2</v>
      </c>
      <c r="Z73">
        <v>2500</v>
      </c>
      <c r="AA73" t="s">
        <v>1231</v>
      </c>
      <c r="AB73" t="s">
        <v>1232</v>
      </c>
    </row>
    <row r="74" spans="1:56" x14ac:dyDescent="0.25">
      <c r="A74">
        <v>1</v>
      </c>
      <c r="B74" s="1">
        <v>44550</v>
      </c>
      <c r="C74" s="1">
        <v>44596</v>
      </c>
      <c r="D74">
        <v>23</v>
      </c>
      <c r="E74" t="s">
        <v>359</v>
      </c>
      <c r="F74">
        <v>73</v>
      </c>
      <c r="G74" t="s">
        <v>360</v>
      </c>
      <c r="H74" t="s">
        <v>66</v>
      </c>
      <c r="I74" t="s">
        <v>361</v>
      </c>
      <c r="J74" t="s">
        <v>362</v>
      </c>
      <c r="K74">
        <v>1</v>
      </c>
      <c r="L74">
        <v>0</v>
      </c>
      <c r="M74">
        <v>1</v>
      </c>
      <c r="N74">
        <v>0</v>
      </c>
      <c r="O74" t="s">
        <v>1232</v>
      </c>
      <c r="P74" t="s">
        <v>75</v>
      </c>
      <c r="Q74">
        <v>2019</v>
      </c>
      <c r="R74" t="s">
        <v>339</v>
      </c>
      <c r="S74" t="s">
        <v>340</v>
      </c>
      <c r="T74" t="s">
        <v>1230</v>
      </c>
      <c r="U74">
        <v>16</v>
      </c>
      <c r="V74">
        <v>34</v>
      </c>
      <c r="W74" t="s">
        <v>1230</v>
      </c>
      <c r="X74">
        <v>100</v>
      </c>
      <c r="Y74">
        <v>5</v>
      </c>
      <c r="Z74">
        <v>2000</v>
      </c>
      <c r="AA74" t="s">
        <v>1231</v>
      </c>
      <c r="AB74" t="s">
        <v>1231</v>
      </c>
      <c r="AC74">
        <v>50</v>
      </c>
      <c r="AD74">
        <v>10</v>
      </c>
      <c r="AE74">
        <v>50</v>
      </c>
      <c r="AG74">
        <v>500</v>
      </c>
      <c r="AH74">
        <v>1</v>
      </c>
      <c r="AI74" t="s">
        <v>1232</v>
      </c>
      <c r="AJ74" t="s">
        <v>1232</v>
      </c>
      <c r="AW74">
        <v>50</v>
      </c>
      <c r="AX74">
        <v>10</v>
      </c>
      <c r="AY74">
        <v>50</v>
      </c>
    </row>
    <row r="75" spans="1:56" x14ac:dyDescent="0.25">
      <c r="A75">
        <v>1</v>
      </c>
      <c r="B75" s="1">
        <v>44550</v>
      </c>
      <c r="C75" s="1">
        <v>44596</v>
      </c>
      <c r="D75">
        <v>23</v>
      </c>
      <c r="E75" t="s">
        <v>359</v>
      </c>
      <c r="F75">
        <v>74</v>
      </c>
      <c r="G75" t="s">
        <v>363</v>
      </c>
      <c r="H75" t="s">
        <v>79</v>
      </c>
      <c r="I75" t="s">
        <v>364</v>
      </c>
      <c r="J75" t="s">
        <v>365</v>
      </c>
      <c r="K75">
        <v>1</v>
      </c>
      <c r="L75">
        <v>1</v>
      </c>
      <c r="M75">
        <v>0</v>
      </c>
      <c r="N75">
        <v>0</v>
      </c>
      <c r="O75" t="s">
        <v>1232</v>
      </c>
      <c r="P75" t="s">
        <v>75</v>
      </c>
      <c r="Q75">
        <v>2014</v>
      </c>
      <c r="R75" t="s">
        <v>134</v>
      </c>
      <c r="S75" t="s">
        <v>99</v>
      </c>
      <c r="T75" t="s">
        <v>1230</v>
      </c>
      <c r="U75">
        <v>200</v>
      </c>
      <c r="V75">
        <v>25</v>
      </c>
      <c r="W75" t="s">
        <v>1230</v>
      </c>
      <c r="X75">
        <v>100</v>
      </c>
      <c r="Y75">
        <v>1</v>
      </c>
      <c r="Z75">
        <v>10000</v>
      </c>
      <c r="AA75" t="s">
        <v>1231</v>
      </c>
      <c r="AB75" t="s">
        <v>1232</v>
      </c>
    </row>
    <row r="76" spans="1:56" x14ac:dyDescent="0.25">
      <c r="A76">
        <v>1</v>
      </c>
      <c r="B76" s="1">
        <v>44550</v>
      </c>
      <c r="C76" s="1">
        <v>44596</v>
      </c>
      <c r="D76">
        <v>23</v>
      </c>
      <c r="E76" t="s">
        <v>359</v>
      </c>
      <c r="F76">
        <v>75</v>
      </c>
      <c r="G76" t="s">
        <v>366</v>
      </c>
      <c r="H76" t="s">
        <v>182</v>
      </c>
      <c r="I76" t="s">
        <v>367</v>
      </c>
      <c r="J76" t="s">
        <v>368</v>
      </c>
      <c r="K76">
        <v>2</v>
      </c>
      <c r="L76">
        <v>1</v>
      </c>
      <c r="M76">
        <v>1</v>
      </c>
      <c r="N76">
        <v>0</v>
      </c>
      <c r="O76" t="s">
        <v>1231</v>
      </c>
      <c r="P76" t="s">
        <v>69</v>
      </c>
      <c r="Q76">
        <v>2018</v>
      </c>
      <c r="R76" t="s">
        <v>143</v>
      </c>
      <c r="S76" t="s">
        <v>144</v>
      </c>
      <c r="T76">
        <v>2500</v>
      </c>
      <c r="U76">
        <v>21</v>
      </c>
      <c r="V76">
        <v>50</v>
      </c>
      <c r="W76" t="s">
        <v>1230</v>
      </c>
      <c r="X76">
        <v>30</v>
      </c>
      <c r="Y76">
        <v>5</v>
      </c>
      <c r="Z76">
        <v>600</v>
      </c>
      <c r="AA76" t="s">
        <v>1231</v>
      </c>
      <c r="AB76" t="s">
        <v>1232</v>
      </c>
    </row>
    <row r="77" spans="1:56" x14ac:dyDescent="0.25">
      <c r="A77">
        <v>1</v>
      </c>
      <c r="B77" s="1">
        <v>44550</v>
      </c>
      <c r="C77" s="1">
        <v>44596</v>
      </c>
      <c r="D77">
        <v>23</v>
      </c>
      <c r="E77" t="s">
        <v>359</v>
      </c>
      <c r="F77">
        <v>76</v>
      </c>
      <c r="G77" t="s">
        <v>369</v>
      </c>
      <c r="H77" t="s">
        <v>79</v>
      </c>
      <c r="I77" t="s">
        <v>370</v>
      </c>
      <c r="J77" t="s">
        <v>371</v>
      </c>
      <c r="K77">
        <v>2</v>
      </c>
      <c r="L77">
        <v>1</v>
      </c>
      <c r="M77">
        <v>1</v>
      </c>
      <c r="N77">
        <v>0</v>
      </c>
      <c r="O77" t="s">
        <v>1232</v>
      </c>
      <c r="P77" t="s">
        <v>75</v>
      </c>
      <c r="Q77">
        <v>2019</v>
      </c>
      <c r="R77" t="s">
        <v>70</v>
      </c>
      <c r="S77" t="s">
        <v>70</v>
      </c>
      <c r="T77" t="s">
        <v>1230</v>
      </c>
      <c r="U77">
        <v>14</v>
      </c>
      <c r="V77" t="s">
        <v>1230</v>
      </c>
      <c r="W77" t="s">
        <v>1230</v>
      </c>
      <c r="X77">
        <v>75</v>
      </c>
      <c r="Y77">
        <v>5</v>
      </c>
      <c r="Z77">
        <v>1500</v>
      </c>
      <c r="AA77" t="s">
        <v>1232</v>
      </c>
    </row>
    <row r="78" spans="1:56" x14ac:dyDescent="0.25">
      <c r="A78">
        <v>1</v>
      </c>
      <c r="B78" s="1">
        <v>44550</v>
      </c>
      <c r="C78" s="1">
        <v>44596</v>
      </c>
      <c r="D78">
        <v>24</v>
      </c>
      <c r="E78" t="s">
        <v>372</v>
      </c>
      <c r="F78">
        <v>77</v>
      </c>
      <c r="G78" t="s">
        <v>373</v>
      </c>
      <c r="H78" t="s">
        <v>79</v>
      </c>
      <c r="I78" t="s">
        <v>374</v>
      </c>
      <c r="J78" t="s">
        <v>375</v>
      </c>
      <c r="K78">
        <v>1</v>
      </c>
      <c r="L78">
        <v>0</v>
      </c>
      <c r="M78">
        <v>1</v>
      </c>
      <c r="N78">
        <v>0</v>
      </c>
      <c r="O78" t="s">
        <v>1232</v>
      </c>
      <c r="P78" t="s">
        <v>75</v>
      </c>
      <c r="Q78">
        <v>2021</v>
      </c>
      <c r="R78" t="s">
        <v>134</v>
      </c>
      <c r="S78" t="s">
        <v>99</v>
      </c>
      <c r="T78" t="s">
        <v>1230</v>
      </c>
      <c r="U78">
        <v>7</v>
      </c>
      <c r="V78">
        <v>65</v>
      </c>
      <c r="W78" t="s">
        <v>1230</v>
      </c>
      <c r="X78">
        <v>40</v>
      </c>
      <c r="Y78">
        <v>8</v>
      </c>
      <c r="Z78">
        <v>500</v>
      </c>
      <c r="AA78" t="s">
        <v>1231</v>
      </c>
      <c r="AB78" t="s">
        <v>1231</v>
      </c>
      <c r="AC78">
        <v>50</v>
      </c>
      <c r="AD78">
        <v>35</v>
      </c>
      <c r="AG78">
        <v>143</v>
      </c>
      <c r="AH78">
        <v>2</v>
      </c>
      <c r="AI78" t="s">
        <v>1232</v>
      </c>
      <c r="AJ78" t="s">
        <v>1232</v>
      </c>
      <c r="AQ78">
        <v>25</v>
      </c>
      <c r="AR78">
        <v>17.5</v>
      </c>
      <c r="BC78">
        <v>25</v>
      </c>
      <c r="BD78">
        <v>17.5</v>
      </c>
    </row>
    <row r="79" spans="1:56" x14ac:dyDescent="0.25">
      <c r="A79">
        <v>1</v>
      </c>
      <c r="B79" s="1">
        <v>44550</v>
      </c>
      <c r="C79" s="1">
        <v>44596</v>
      </c>
      <c r="D79">
        <v>24</v>
      </c>
      <c r="E79" t="s">
        <v>372</v>
      </c>
      <c r="F79">
        <v>78</v>
      </c>
      <c r="G79" t="s">
        <v>376</v>
      </c>
      <c r="H79" t="s">
        <v>95</v>
      </c>
      <c r="I79" t="s">
        <v>377</v>
      </c>
      <c r="K79">
        <v>2</v>
      </c>
      <c r="L79">
        <v>2</v>
      </c>
      <c r="M79">
        <v>0</v>
      </c>
      <c r="N79">
        <v>0</v>
      </c>
      <c r="O79" t="s">
        <v>1232</v>
      </c>
      <c r="P79" t="s">
        <v>75</v>
      </c>
      <c r="Q79">
        <v>2014</v>
      </c>
      <c r="R79" t="s">
        <v>378</v>
      </c>
      <c r="S79" t="s">
        <v>99</v>
      </c>
      <c r="T79" t="s">
        <v>1230</v>
      </c>
      <c r="U79" t="s">
        <v>1230</v>
      </c>
      <c r="V79" t="s">
        <v>1230</v>
      </c>
      <c r="W79" t="s">
        <v>1230</v>
      </c>
      <c r="X79">
        <v>30</v>
      </c>
      <c r="Y79">
        <v>10</v>
      </c>
      <c r="Z79">
        <v>300</v>
      </c>
      <c r="AA79" t="s">
        <v>1231</v>
      </c>
      <c r="AB79" t="s">
        <v>1231</v>
      </c>
      <c r="AC79">
        <v>10</v>
      </c>
      <c r="AD79">
        <v>40</v>
      </c>
      <c r="AE79">
        <v>20</v>
      </c>
      <c r="AG79">
        <v>25</v>
      </c>
      <c r="AH79">
        <v>1</v>
      </c>
      <c r="AI79" t="s">
        <v>1232</v>
      </c>
      <c r="AJ79" t="s">
        <v>1232</v>
      </c>
      <c r="AZ79">
        <v>10</v>
      </c>
      <c r="BA79">
        <v>40</v>
      </c>
      <c r="BB79">
        <v>20</v>
      </c>
    </row>
    <row r="80" spans="1:56" x14ac:dyDescent="0.25">
      <c r="A80">
        <v>1</v>
      </c>
      <c r="B80" s="1">
        <v>44550</v>
      </c>
      <c r="C80" s="1">
        <v>44596</v>
      </c>
      <c r="D80">
        <v>24</v>
      </c>
      <c r="E80" t="s">
        <v>372</v>
      </c>
      <c r="F80">
        <v>79</v>
      </c>
      <c r="G80" t="s">
        <v>379</v>
      </c>
      <c r="H80" t="s">
        <v>66</v>
      </c>
      <c r="I80" t="s">
        <v>380</v>
      </c>
      <c r="J80" t="s">
        <v>381</v>
      </c>
      <c r="K80">
        <v>2</v>
      </c>
      <c r="L80">
        <v>1</v>
      </c>
      <c r="M80">
        <v>1</v>
      </c>
      <c r="N80">
        <v>0</v>
      </c>
      <c r="O80" t="s">
        <v>1232</v>
      </c>
      <c r="P80" t="s">
        <v>69</v>
      </c>
      <c r="Q80">
        <v>2019</v>
      </c>
      <c r="R80" t="s">
        <v>195</v>
      </c>
      <c r="S80" t="s">
        <v>196</v>
      </c>
      <c r="T80" t="s">
        <v>1230</v>
      </c>
      <c r="U80">
        <v>1.45</v>
      </c>
      <c r="V80" t="s">
        <v>1230</v>
      </c>
      <c r="W80" t="s">
        <v>1230</v>
      </c>
      <c r="X80">
        <v>20</v>
      </c>
      <c r="Y80">
        <v>10</v>
      </c>
      <c r="Z80">
        <v>200</v>
      </c>
      <c r="AA80" t="s">
        <v>1232</v>
      </c>
    </row>
    <row r="81" spans="1:56" x14ac:dyDescent="0.25">
      <c r="A81">
        <v>1</v>
      </c>
      <c r="B81" s="1">
        <v>44550</v>
      </c>
      <c r="C81" s="1">
        <v>44596</v>
      </c>
      <c r="D81">
        <v>25</v>
      </c>
      <c r="E81" t="s">
        <v>382</v>
      </c>
      <c r="F81">
        <v>80</v>
      </c>
      <c r="G81" t="s">
        <v>383</v>
      </c>
      <c r="H81" t="s">
        <v>268</v>
      </c>
      <c r="I81" t="s">
        <v>384</v>
      </c>
      <c r="J81" t="s">
        <v>385</v>
      </c>
      <c r="K81">
        <v>1</v>
      </c>
      <c r="L81">
        <v>0</v>
      </c>
      <c r="M81">
        <v>1</v>
      </c>
      <c r="N81">
        <v>0</v>
      </c>
      <c r="O81" t="s">
        <v>1232</v>
      </c>
      <c r="P81" t="s">
        <v>75</v>
      </c>
      <c r="Q81">
        <v>2016</v>
      </c>
      <c r="R81" t="s">
        <v>134</v>
      </c>
      <c r="S81" t="s">
        <v>99</v>
      </c>
      <c r="T81" t="s">
        <v>1230</v>
      </c>
      <c r="U81">
        <v>20</v>
      </c>
      <c r="V81" t="s">
        <v>1230</v>
      </c>
      <c r="W81" t="s">
        <v>1230</v>
      </c>
      <c r="X81">
        <v>50</v>
      </c>
      <c r="Y81">
        <v>4</v>
      </c>
      <c r="Z81">
        <v>1250</v>
      </c>
      <c r="AA81" t="s">
        <v>1231</v>
      </c>
      <c r="AB81" t="s">
        <v>1231</v>
      </c>
      <c r="AC81">
        <v>50</v>
      </c>
      <c r="AD81">
        <v>15</v>
      </c>
      <c r="AG81">
        <v>333</v>
      </c>
      <c r="AH81">
        <v>1</v>
      </c>
      <c r="AI81" t="s">
        <v>1232</v>
      </c>
      <c r="AJ81" t="s">
        <v>1232</v>
      </c>
      <c r="AQ81">
        <v>50</v>
      </c>
      <c r="AR81">
        <v>15</v>
      </c>
    </row>
    <row r="82" spans="1:56" x14ac:dyDescent="0.25">
      <c r="A82">
        <v>1</v>
      </c>
      <c r="B82" s="1">
        <v>44550</v>
      </c>
      <c r="C82" s="1">
        <v>44596</v>
      </c>
      <c r="D82">
        <v>25</v>
      </c>
      <c r="E82" t="s">
        <v>382</v>
      </c>
      <c r="F82">
        <v>81</v>
      </c>
      <c r="G82" t="s">
        <v>386</v>
      </c>
      <c r="H82" t="s">
        <v>173</v>
      </c>
      <c r="I82" t="s">
        <v>387</v>
      </c>
      <c r="J82" t="s">
        <v>388</v>
      </c>
      <c r="K82">
        <v>4</v>
      </c>
      <c r="L82">
        <v>4</v>
      </c>
      <c r="M82">
        <v>0</v>
      </c>
      <c r="N82">
        <v>0</v>
      </c>
      <c r="O82" t="s">
        <v>1232</v>
      </c>
      <c r="P82" t="s">
        <v>75</v>
      </c>
      <c r="Q82">
        <v>2016</v>
      </c>
      <c r="R82" t="s">
        <v>389</v>
      </c>
      <c r="S82" t="s">
        <v>390</v>
      </c>
      <c r="T82">
        <v>120</v>
      </c>
      <c r="U82">
        <v>5</v>
      </c>
      <c r="V82" t="s">
        <v>1230</v>
      </c>
      <c r="W82" t="s">
        <v>1230</v>
      </c>
      <c r="X82">
        <v>100</v>
      </c>
      <c r="Y82">
        <v>2</v>
      </c>
      <c r="Z82">
        <v>5000</v>
      </c>
      <c r="AA82" t="s">
        <v>1231</v>
      </c>
      <c r="AB82" t="s">
        <v>1231</v>
      </c>
      <c r="AC82">
        <v>100</v>
      </c>
      <c r="AD82">
        <v>6</v>
      </c>
      <c r="AG82">
        <v>1667</v>
      </c>
      <c r="AH82">
        <v>5</v>
      </c>
      <c r="AI82" t="s">
        <v>1232</v>
      </c>
      <c r="AJ82" t="s">
        <v>1232</v>
      </c>
      <c r="AN82">
        <v>20</v>
      </c>
      <c r="AO82">
        <v>1.2</v>
      </c>
      <c r="AQ82">
        <v>20</v>
      </c>
      <c r="AR82">
        <v>1.2</v>
      </c>
      <c r="AT82">
        <v>20</v>
      </c>
      <c r="AU82">
        <v>1.2</v>
      </c>
      <c r="AZ82">
        <v>20</v>
      </c>
      <c r="BA82">
        <v>1.2</v>
      </c>
      <c r="BC82">
        <v>20</v>
      </c>
      <c r="BD82">
        <v>1.2</v>
      </c>
    </row>
    <row r="83" spans="1:56" x14ac:dyDescent="0.25">
      <c r="A83">
        <v>1</v>
      </c>
      <c r="B83" s="1">
        <v>44550</v>
      </c>
      <c r="C83" s="1">
        <v>44596</v>
      </c>
      <c r="D83">
        <v>25</v>
      </c>
      <c r="E83" t="s">
        <v>382</v>
      </c>
      <c r="F83">
        <v>82</v>
      </c>
      <c r="G83" t="s">
        <v>391</v>
      </c>
      <c r="H83" t="s">
        <v>66</v>
      </c>
      <c r="I83" t="s">
        <v>392</v>
      </c>
      <c r="J83" t="s">
        <v>393</v>
      </c>
      <c r="K83">
        <v>4</v>
      </c>
      <c r="L83">
        <v>4</v>
      </c>
      <c r="M83">
        <v>0</v>
      </c>
      <c r="N83">
        <v>0</v>
      </c>
      <c r="O83" t="s">
        <v>1232</v>
      </c>
      <c r="P83" t="s">
        <v>75</v>
      </c>
      <c r="Q83">
        <v>2016</v>
      </c>
      <c r="R83" t="s">
        <v>394</v>
      </c>
      <c r="S83" t="s">
        <v>77</v>
      </c>
      <c r="T83">
        <v>1000</v>
      </c>
      <c r="U83" t="s">
        <v>1230</v>
      </c>
      <c r="V83">
        <v>38</v>
      </c>
      <c r="W83" t="s">
        <v>1230</v>
      </c>
      <c r="X83">
        <v>150</v>
      </c>
      <c r="Y83">
        <v>2</v>
      </c>
      <c r="Z83">
        <v>7500</v>
      </c>
      <c r="AA83" t="s">
        <v>1231</v>
      </c>
      <c r="AB83" t="s">
        <v>1232</v>
      </c>
    </row>
    <row r="84" spans="1:56" x14ac:dyDescent="0.25">
      <c r="A84">
        <v>1</v>
      </c>
      <c r="B84" s="1">
        <v>44550</v>
      </c>
      <c r="C84" s="1">
        <v>44596</v>
      </c>
      <c r="D84">
        <v>26</v>
      </c>
      <c r="E84" t="s">
        <v>395</v>
      </c>
      <c r="F84">
        <v>83</v>
      </c>
      <c r="G84" t="s">
        <v>396</v>
      </c>
      <c r="H84" t="s">
        <v>79</v>
      </c>
      <c r="I84" t="s">
        <v>397</v>
      </c>
      <c r="J84" t="s">
        <v>398</v>
      </c>
      <c r="K84">
        <v>1</v>
      </c>
      <c r="L84">
        <v>0</v>
      </c>
      <c r="M84">
        <v>1</v>
      </c>
      <c r="N84">
        <v>0</v>
      </c>
      <c r="O84" t="s">
        <v>1232</v>
      </c>
      <c r="P84" t="s">
        <v>75</v>
      </c>
      <c r="Q84">
        <v>2016</v>
      </c>
      <c r="R84" t="s">
        <v>399</v>
      </c>
      <c r="S84" t="s">
        <v>345</v>
      </c>
      <c r="T84" t="s">
        <v>1230</v>
      </c>
      <c r="U84">
        <v>3.5</v>
      </c>
      <c r="V84" t="s">
        <v>1230</v>
      </c>
      <c r="W84" t="s">
        <v>1230</v>
      </c>
      <c r="X84">
        <v>50</v>
      </c>
      <c r="Y84">
        <v>8</v>
      </c>
      <c r="Z84">
        <v>625</v>
      </c>
      <c r="AA84" t="s">
        <v>1231</v>
      </c>
      <c r="AB84" t="s">
        <v>1231</v>
      </c>
      <c r="AC84">
        <v>50</v>
      </c>
      <c r="AD84">
        <v>50</v>
      </c>
      <c r="AG84">
        <v>100</v>
      </c>
      <c r="AH84">
        <v>1</v>
      </c>
      <c r="AI84" t="s">
        <v>1232</v>
      </c>
      <c r="AJ84" t="s">
        <v>1232</v>
      </c>
      <c r="AZ84">
        <v>50</v>
      </c>
      <c r="BA84">
        <v>50</v>
      </c>
    </row>
    <row r="85" spans="1:56" x14ac:dyDescent="0.25">
      <c r="A85">
        <v>1</v>
      </c>
      <c r="B85" s="1">
        <v>44550</v>
      </c>
      <c r="C85" s="1">
        <v>44596</v>
      </c>
      <c r="D85">
        <v>26</v>
      </c>
      <c r="E85" t="s">
        <v>395</v>
      </c>
      <c r="F85">
        <v>84</v>
      </c>
      <c r="G85" t="s">
        <v>400</v>
      </c>
      <c r="H85" t="s">
        <v>182</v>
      </c>
      <c r="I85" t="s">
        <v>401</v>
      </c>
      <c r="J85" t="s">
        <v>402</v>
      </c>
      <c r="K85">
        <v>3</v>
      </c>
      <c r="L85">
        <v>3</v>
      </c>
      <c r="M85">
        <v>0</v>
      </c>
      <c r="N85">
        <v>0</v>
      </c>
      <c r="O85" t="s">
        <v>1232</v>
      </c>
      <c r="P85" t="s">
        <v>69</v>
      </c>
      <c r="Q85">
        <v>2022</v>
      </c>
      <c r="R85" t="s">
        <v>76</v>
      </c>
      <c r="S85" t="s">
        <v>77</v>
      </c>
      <c r="T85">
        <v>0</v>
      </c>
      <c r="U85" t="s">
        <v>1230</v>
      </c>
      <c r="V85" t="s">
        <v>1230</v>
      </c>
      <c r="W85" t="s">
        <v>1230</v>
      </c>
      <c r="X85">
        <v>50</v>
      </c>
      <c r="Y85">
        <v>10</v>
      </c>
      <c r="Z85">
        <v>500</v>
      </c>
      <c r="AA85" t="s">
        <v>1232</v>
      </c>
    </row>
    <row r="86" spans="1:56" x14ac:dyDescent="0.25">
      <c r="A86">
        <v>1</v>
      </c>
      <c r="B86" s="1">
        <v>44550</v>
      </c>
      <c r="C86" s="1">
        <v>44596</v>
      </c>
      <c r="D86">
        <v>26</v>
      </c>
      <c r="E86" t="s">
        <v>395</v>
      </c>
      <c r="F86">
        <v>85</v>
      </c>
      <c r="G86" t="s">
        <v>403</v>
      </c>
      <c r="H86" t="s">
        <v>182</v>
      </c>
      <c r="I86" t="s">
        <v>404</v>
      </c>
      <c r="J86" t="s">
        <v>405</v>
      </c>
      <c r="K86">
        <v>2</v>
      </c>
      <c r="L86">
        <v>2</v>
      </c>
      <c r="M86">
        <v>0</v>
      </c>
      <c r="N86">
        <v>0</v>
      </c>
      <c r="O86" t="s">
        <v>1232</v>
      </c>
      <c r="P86" t="s">
        <v>69</v>
      </c>
      <c r="Q86">
        <v>2015</v>
      </c>
      <c r="R86" t="s">
        <v>185</v>
      </c>
      <c r="S86" t="s">
        <v>186</v>
      </c>
      <c r="T86" t="s">
        <v>1230</v>
      </c>
      <c r="U86">
        <v>12</v>
      </c>
      <c r="V86" t="s">
        <v>1230</v>
      </c>
      <c r="W86" t="s">
        <v>1230</v>
      </c>
      <c r="X86">
        <v>65</v>
      </c>
      <c r="Y86">
        <v>1</v>
      </c>
      <c r="Z86">
        <v>6500</v>
      </c>
      <c r="AA86" t="s">
        <v>1231</v>
      </c>
      <c r="AB86" t="s">
        <v>1231</v>
      </c>
      <c r="AC86">
        <v>65</v>
      </c>
      <c r="AD86">
        <v>3</v>
      </c>
      <c r="AG86">
        <v>2167</v>
      </c>
      <c r="AH86">
        <v>1</v>
      </c>
      <c r="AI86" t="s">
        <v>1232</v>
      </c>
      <c r="AJ86" t="s">
        <v>1232</v>
      </c>
      <c r="AN86">
        <v>65</v>
      </c>
      <c r="AO86">
        <v>3</v>
      </c>
    </row>
    <row r="87" spans="1:56" x14ac:dyDescent="0.25">
      <c r="A87">
        <v>1</v>
      </c>
      <c r="B87" s="1">
        <v>44550</v>
      </c>
      <c r="C87" s="1">
        <v>44596</v>
      </c>
      <c r="D87">
        <v>27</v>
      </c>
      <c r="E87" t="s">
        <v>406</v>
      </c>
      <c r="F87">
        <v>86</v>
      </c>
      <c r="G87" t="s">
        <v>407</v>
      </c>
      <c r="H87" t="s">
        <v>66</v>
      </c>
      <c r="I87" t="s">
        <v>408</v>
      </c>
      <c r="J87" t="s">
        <v>409</v>
      </c>
      <c r="K87">
        <v>1</v>
      </c>
      <c r="L87">
        <v>1</v>
      </c>
      <c r="M87">
        <v>0</v>
      </c>
      <c r="N87">
        <v>0</v>
      </c>
      <c r="O87" t="s">
        <v>1232</v>
      </c>
      <c r="P87" t="s">
        <v>75</v>
      </c>
      <c r="Q87">
        <v>2018</v>
      </c>
      <c r="R87" t="s">
        <v>410</v>
      </c>
      <c r="S87" t="s">
        <v>77</v>
      </c>
      <c r="T87">
        <v>180</v>
      </c>
      <c r="U87">
        <v>4</v>
      </c>
      <c r="V87" t="s">
        <v>1230</v>
      </c>
      <c r="W87" t="s">
        <v>1230</v>
      </c>
      <c r="X87">
        <v>50</v>
      </c>
      <c r="Y87">
        <v>10</v>
      </c>
      <c r="Z87">
        <v>500</v>
      </c>
      <c r="AA87" t="s">
        <v>1232</v>
      </c>
    </row>
    <row r="88" spans="1:56" x14ac:dyDescent="0.25">
      <c r="A88">
        <v>1</v>
      </c>
      <c r="B88" s="1">
        <v>44550</v>
      </c>
      <c r="C88" s="1">
        <v>44596</v>
      </c>
      <c r="D88">
        <v>27</v>
      </c>
      <c r="E88" t="s">
        <v>406</v>
      </c>
      <c r="F88">
        <v>87</v>
      </c>
      <c r="G88" t="s">
        <v>411</v>
      </c>
      <c r="H88" t="s">
        <v>173</v>
      </c>
      <c r="I88" t="s">
        <v>412</v>
      </c>
      <c r="J88" t="s">
        <v>413</v>
      </c>
      <c r="K88">
        <v>1</v>
      </c>
      <c r="L88">
        <v>1</v>
      </c>
      <c r="M88">
        <v>0</v>
      </c>
      <c r="N88">
        <v>0</v>
      </c>
      <c r="O88" t="s">
        <v>1232</v>
      </c>
      <c r="P88" t="s">
        <v>75</v>
      </c>
      <c r="Q88">
        <v>2020</v>
      </c>
      <c r="R88" t="s">
        <v>165</v>
      </c>
      <c r="S88" t="s">
        <v>99</v>
      </c>
      <c r="T88" t="s">
        <v>1230</v>
      </c>
      <c r="U88" t="s">
        <v>1230</v>
      </c>
      <c r="V88" t="s">
        <v>1230</v>
      </c>
      <c r="W88" t="s">
        <v>1230</v>
      </c>
      <c r="X88">
        <v>1.01E-3</v>
      </c>
      <c r="Y88">
        <v>2</v>
      </c>
      <c r="Z88">
        <v>0</v>
      </c>
      <c r="AA88" t="s">
        <v>1231</v>
      </c>
      <c r="AB88" t="s">
        <v>1231</v>
      </c>
      <c r="AC88">
        <v>1.01E-3</v>
      </c>
      <c r="AD88">
        <v>4</v>
      </c>
      <c r="AG88">
        <v>0</v>
      </c>
      <c r="AH88">
        <v>4</v>
      </c>
      <c r="AI88" t="s">
        <v>1232</v>
      </c>
      <c r="AJ88" t="s">
        <v>1232</v>
      </c>
      <c r="AN88">
        <v>2.5250000000000001E-4</v>
      </c>
      <c r="AO88">
        <v>1</v>
      </c>
      <c r="AQ88">
        <v>2.5250000000000001E-4</v>
      </c>
      <c r="AR88">
        <v>1</v>
      </c>
      <c r="AZ88">
        <v>2.5250000000000001E-4</v>
      </c>
      <c r="BA88">
        <v>1</v>
      </c>
      <c r="BC88">
        <v>2.5250000000000001E-4</v>
      </c>
      <c r="BD88">
        <v>1</v>
      </c>
    </row>
    <row r="89" spans="1:56" x14ac:dyDescent="0.25">
      <c r="A89">
        <v>1</v>
      </c>
      <c r="B89" s="1">
        <v>44550</v>
      </c>
      <c r="C89" s="1">
        <v>44596</v>
      </c>
      <c r="D89">
        <v>27</v>
      </c>
      <c r="E89" t="s">
        <v>406</v>
      </c>
      <c r="F89">
        <v>88</v>
      </c>
      <c r="G89" t="s">
        <v>414</v>
      </c>
      <c r="H89" t="s">
        <v>225</v>
      </c>
      <c r="I89" t="s">
        <v>415</v>
      </c>
      <c r="J89" t="s">
        <v>416</v>
      </c>
      <c r="K89">
        <v>6</v>
      </c>
      <c r="L89">
        <v>6</v>
      </c>
      <c r="M89">
        <v>0</v>
      </c>
      <c r="N89">
        <v>0</v>
      </c>
      <c r="O89" t="s">
        <v>1232</v>
      </c>
      <c r="P89" t="s">
        <v>75</v>
      </c>
      <c r="Q89">
        <v>2020</v>
      </c>
      <c r="R89" t="s">
        <v>417</v>
      </c>
      <c r="S89" t="s">
        <v>345</v>
      </c>
      <c r="T89" t="s">
        <v>1230</v>
      </c>
      <c r="U89">
        <v>7.5</v>
      </c>
      <c r="V89">
        <v>40</v>
      </c>
      <c r="W89" t="s">
        <v>1230</v>
      </c>
      <c r="X89">
        <v>60</v>
      </c>
      <c r="Y89">
        <v>5</v>
      </c>
      <c r="Z89">
        <v>1200</v>
      </c>
      <c r="AA89" t="s">
        <v>1231</v>
      </c>
      <c r="AB89" t="s">
        <v>1232</v>
      </c>
    </row>
    <row r="90" spans="1:56" x14ac:dyDescent="0.25">
      <c r="A90">
        <v>1</v>
      </c>
      <c r="B90" s="1">
        <v>44550</v>
      </c>
      <c r="C90" s="1">
        <v>44596</v>
      </c>
      <c r="D90">
        <v>27</v>
      </c>
      <c r="E90" t="s">
        <v>406</v>
      </c>
      <c r="F90">
        <v>89</v>
      </c>
      <c r="G90" t="s">
        <v>418</v>
      </c>
      <c r="H90" t="s">
        <v>286</v>
      </c>
      <c r="I90" t="s">
        <v>419</v>
      </c>
      <c r="J90" t="s">
        <v>420</v>
      </c>
      <c r="K90">
        <v>3</v>
      </c>
      <c r="L90">
        <v>2</v>
      </c>
      <c r="M90">
        <v>1</v>
      </c>
      <c r="N90">
        <v>0</v>
      </c>
      <c r="O90" t="s">
        <v>1232</v>
      </c>
      <c r="P90" t="s">
        <v>69</v>
      </c>
      <c r="Q90">
        <v>2016</v>
      </c>
      <c r="R90" t="s">
        <v>417</v>
      </c>
      <c r="S90" t="s">
        <v>345</v>
      </c>
      <c r="T90" t="s">
        <v>1230</v>
      </c>
      <c r="U90">
        <v>22</v>
      </c>
      <c r="V90" t="s">
        <v>1230</v>
      </c>
      <c r="W90" t="s">
        <v>1230</v>
      </c>
      <c r="X90">
        <v>100</v>
      </c>
      <c r="Y90">
        <v>1</v>
      </c>
      <c r="Z90">
        <v>10000</v>
      </c>
      <c r="AA90" t="s">
        <v>1231</v>
      </c>
      <c r="AB90" t="s">
        <v>1231</v>
      </c>
      <c r="AC90">
        <v>100</v>
      </c>
      <c r="AD90">
        <v>4</v>
      </c>
      <c r="AG90">
        <v>2500</v>
      </c>
      <c r="AH90">
        <v>1</v>
      </c>
      <c r="AI90" t="s">
        <v>1232</v>
      </c>
      <c r="AJ90" t="s">
        <v>1232</v>
      </c>
      <c r="AZ90">
        <v>100</v>
      </c>
      <c r="BA90">
        <v>4</v>
      </c>
    </row>
    <row r="91" spans="1:56" x14ac:dyDescent="0.25">
      <c r="A91">
        <v>1</v>
      </c>
      <c r="B91" s="1">
        <v>44550</v>
      </c>
      <c r="C91" s="1">
        <v>44596</v>
      </c>
      <c r="D91">
        <v>28</v>
      </c>
      <c r="E91" t="s">
        <v>421</v>
      </c>
      <c r="F91">
        <v>90</v>
      </c>
      <c r="G91" t="s">
        <v>422</v>
      </c>
      <c r="H91" t="s">
        <v>66</v>
      </c>
      <c r="I91" t="s">
        <v>423</v>
      </c>
      <c r="J91" t="s">
        <v>424</v>
      </c>
      <c r="K91">
        <v>3</v>
      </c>
      <c r="L91">
        <v>2</v>
      </c>
      <c r="M91">
        <v>1</v>
      </c>
      <c r="N91">
        <v>0</v>
      </c>
      <c r="O91" t="s">
        <v>1232</v>
      </c>
      <c r="P91" t="s">
        <v>69</v>
      </c>
      <c r="Q91">
        <v>2017</v>
      </c>
      <c r="R91" t="s">
        <v>165</v>
      </c>
      <c r="S91" t="s">
        <v>99</v>
      </c>
      <c r="T91">
        <v>208</v>
      </c>
      <c r="U91" t="s">
        <v>1230</v>
      </c>
      <c r="V91">
        <v>44</v>
      </c>
      <c r="W91" t="s">
        <v>1230</v>
      </c>
      <c r="X91">
        <v>75</v>
      </c>
      <c r="Y91">
        <v>4</v>
      </c>
      <c r="Z91">
        <v>1875</v>
      </c>
      <c r="AA91" t="s">
        <v>1231</v>
      </c>
      <c r="AB91" t="s">
        <v>1231</v>
      </c>
      <c r="AC91">
        <v>100</v>
      </c>
      <c r="AD91">
        <v>15</v>
      </c>
      <c r="AG91">
        <v>667</v>
      </c>
      <c r="AH91">
        <v>3</v>
      </c>
      <c r="AI91" t="s">
        <v>1232</v>
      </c>
      <c r="AJ91" t="s">
        <v>1232</v>
      </c>
      <c r="AT91">
        <v>33.33</v>
      </c>
      <c r="AU91">
        <v>5</v>
      </c>
      <c r="AZ91">
        <v>33.33</v>
      </c>
      <c r="BA91">
        <v>5</v>
      </c>
      <c r="BC91">
        <v>33.33</v>
      </c>
      <c r="BD91">
        <v>5</v>
      </c>
    </row>
    <row r="92" spans="1:56" x14ac:dyDescent="0.25">
      <c r="A92">
        <v>1</v>
      </c>
      <c r="B92" s="1">
        <v>44550</v>
      </c>
      <c r="C92" s="1">
        <v>44596</v>
      </c>
      <c r="D92">
        <v>28</v>
      </c>
      <c r="E92" t="s">
        <v>421</v>
      </c>
      <c r="F92">
        <v>91</v>
      </c>
      <c r="G92" t="s">
        <v>425</v>
      </c>
      <c r="H92" t="s">
        <v>66</v>
      </c>
      <c r="I92" t="s">
        <v>426</v>
      </c>
      <c r="J92" t="s">
        <v>427</v>
      </c>
      <c r="K92">
        <v>2</v>
      </c>
      <c r="L92">
        <v>1</v>
      </c>
      <c r="M92">
        <v>1</v>
      </c>
      <c r="N92">
        <v>0</v>
      </c>
      <c r="O92" t="s">
        <v>1231</v>
      </c>
      <c r="P92" t="s">
        <v>75</v>
      </c>
      <c r="Q92">
        <v>2018</v>
      </c>
      <c r="R92" t="s">
        <v>428</v>
      </c>
      <c r="S92" t="s">
        <v>87</v>
      </c>
      <c r="T92">
        <v>200</v>
      </c>
      <c r="U92">
        <v>30</v>
      </c>
      <c r="V92">
        <v>30</v>
      </c>
      <c r="W92" t="s">
        <v>1230</v>
      </c>
      <c r="X92">
        <v>90</v>
      </c>
      <c r="Y92">
        <v>5</v>
      </c>
      <c r="Z92">
        <v>1800</v>
      </c>
      <c r="AA92" t="s">
        <v>1232</v>
      </c>
    </row>
    <row r="93" spans="1:56" x14ac:dyDescent="0.25">
      <c r="A93">
        <v>1</v>
      </c>
      <c r="B93" s="1">
        <v>44550</v>
      </c>
      <c r="C93" s="1">
        <v>44596</v>
      </c>
      <c r="D93">
        <v>28</v>
      </c>
      <c r="E93" t="s">
        <v>421</v>
      </c>
      <c r="F93">
        <v>92</v>
      </c>
      <c r="G93" t="s">
        <v>429</v>
      </c>
      <c r="H93" t="s">
        <v>182</v>
      </c>
      <c r="I93" t="s">
        <v>430</v>
      </c>
      <c r="J93" t="s">
        <v>431</v>
      </c>
      <c r="K93">
        <v>2</v>
      </c>
      <c r="L93">
        <v>2</v>
      </c>
      <c r="M93">
        <v>0</v>
      </c>
      <c r="N93">
        <v>0</v>
      </c>
      <c r="O93" t="s">
        <v>1232</v>
      </c>
      <c r="P93" t="s">
        <v>69</v>
      </c>
      <c r="Q93">
        <v>2017</v>
      </c>
      <c r="R93" t="s">
        <v>134</v>
      </c>
      <c r="S93" t="s">
        <v>99</v>
      </c>
      <c r="T93">
        <v>50</v>
      </c>
      <c r="U93" t="s">
        <v>1230</v>
      </c>
      <c r="V93">
        <v>25</v>
      </c>
      <c r="W93" t="s">
        <v>1230</v>
      </c>
      <c r="X93">
        <v>50</v>
      </c>
      <c r="Y93">
        <v>5</v>
      </c>
      <c r="Z93">
        <v>1000</v>
      </c>
      <c r="AA93" t="s">
        <v>1231</v>
      </c>
      <c r="AB93" t="s">
        <v>1231</v>
      </c>
      <c r="AC93">
        <v>50</v>
      </c>
      <c r="AD93">
        <v>30</v>
      </c>
      <c r="AG93">
        <v>167</v>
      </c>
      <c r="AH93">
        <v>3</v>
      </c>
      <c r="AI93" t="s">
        <v>1232</v>
      </c>
      <c r="AJ93" t="s">
        <v>1232</v>
      </c>
      <c r="AT93">
        <v>16.66</v>
      </c>
      <c r="AU93">
        <v>10</v>
      </c>
      <c r="AZ93">
        <v>16.66</v>
      </c>
      <c r="BA93">
        <v>10</v>
      </c>
      <c r="BC93">
        <v>16.66</v>
      </c>
      <c r="BD93">
        <v>10</v>
      </c>
    </row>
    <row r="94" spans="1:56" x14ac:dyDescent="0.25">
      <c r="A94">
        <v>1</v>
      </c>
      <c r="B94" s="1">
        <v>44550</v>
      </c>
      <c r="C94" s="1">
        <v>44596</v>
      </c>
      <c r="D94">
        <v>29</v>
      </c>
      <c r="E94" t="s">
        <v>432</v>
      </c>
      <c r="F94">
        <v>93</v>
      </c>
      <c r="G94" t="s">
        <v>433</v>
      </c>
      <c r="H94" t="s">
        <v>66</v>
      </c>
      <c r="I94" t="s">
        <v>434</v>
      </c>
      <c r="J94" t="s">
        <v>435</v>
      </c>
      <c r="K94">
        <v>1</v>
      </c>
      <c r="L94">
        <v>1</v>
      </c>
      <c r="M94">
        <v>0</v>
      </c>
      <c r="N94">
        <v>0</v>
      </c>
      <c r="O94" t="s">
        <v>1232</v>
      </c>
      <c r="P94" t="s">
        <v>69</v>
      </c>
      <c r="Q94">
        <v>2021</v>
      </c>
      <c r="R94" t="s">
        <v>436</v>
      </c>
      <c r="S94" t="s">
        <v>436</v>
      </c>
      <c r="T94" t="s">
        <v>1230</v>
      </c>
      <c r="U94">
        <v>6</v>
      </c>
      <c r="V94" t="s">
        <v>1230</v>
      </c>
      <c r="W94" t="s">
        <v>1230</v>
      </c>
      <c r="X94">
        <v>75</v>
      </c>
      <c r="Y94">
        <v>5</v>
      </c>
      <c r="Z94">
        <v>1500</v>
      </c>
      <c r="AA94" t="s">
        <v>1231</v>
      </c>
      <c r="AB94" t="s">
        <v>1231</v>
      </c>
      <c r="AC94">
        <v>75</v>
      </c>
      <c r="AD94">
        <v>21</v>
      </c>
      <c r="AG94">
        <v>357</v>
      </c>
      <c r="AH94">
        <v>3</v>
      </c>
      <c r="AI94" t="s">
        <v>1232</v>
      </c>
      <c r="AJ94" t="s">
        <v>1232</v>
      </c>
      <c r="AN94">
        <v>25</v>
      </c>
      <c r="AO94">
        <v>7</v>
      </c>
      <c r="AT94">
        <v>25</v>
      </c>
      <c r="AU94">
        <v>7</v>
      </c>
      <c r="BC94">
        <v>25</v>
      </c>
      <c r="BD94">
        <v>7</v>
      </c>
    </row>
    <row r="95" spans="1:56" x14ac:dyDescent="0.25">
      <c r="A95">
        <v>1</v>
      </c>
      <c r="B95" s="1">
        <v>44550</v>
      </c>
      <c r="C95" s="1">
        <v>44596</v>
      </c>
      <c r="D95">
        <v>29</v>
      </c>
      <c r="E95" t="s">
        <v>432</v>
      </c>
      <c r="F95">
        <v>94</v>
      </c>
      <c r="G95" t="s">
        <v>437</v>
      </c>
      <c r="H95" t="s">
        <v>182</v>
      </c>
      <c r="I95" t="s">
        <v>438</v>
      </c>
      <c r="J95" t="s">
        <v>439</v>
      </c>
      <c r="K95">
        <v>2</v>
      </c>
      <c r="L95">
        <v>1</v>
      </c>
      <c r="M95">
        <v>1</v>
      </c>
      <c r="N95">
        <v>0</v>
      </c>
      <c r="O95" t="s">
        <v>1231</v>
      </c>
      <c r="P95" t="s">
        <v>75</v>
      </c>
      <c r="Q95">
        <v>2018</v>
      </c>
      <c r="R95" t="s">
        <v>410</v>
      </c>
      <c r="S95" t="s">
        <v>77</v>
      </c>
      <c r="T95">
        <v>272</v>
      </c>
      <c r="U95" t="s">
        <v>1230</v>
      </c>
      <c r="V95">
        <v>30</v>
      </c>
      <c r="W95" t="s">
        <v>1230</v>
      </c>
      <c r="X95">
        <v>75</v>
      </c>
      <c r="Y95">
        <v>3</v>
      </c>
      <c r="Z95">
        <v>2500</v>
      </c>
      <c r="AA95" t="s">
        <v>1231</v>
      </c>
      <c r="AB95" t="s">
        <v>1232</v>
      </c>
    </row>
    <row r="96" spans="1:56" x14ac:dyDescent="0.25">
      <c r="A96">
        <v>1</v>
      </c>
      <c r="B96" s="1">
        <v>44550</v>
      </c>
      <c r="C96" s="1">
        <v>44596</v>
      </c>
      <c r="D96">
        <v>29</v>
      </c>
      <c r="E96" t="s">
        <v>432</v>
      </c>
      <c r="F96">
        <v>95</v>
      </c>
      <c r="G96" t="s">
        <v>440</v>
      </c>
      <c r="H96" t="s">
        <v>286</v>
      </c>
      <c r="I96" t="s">
        <v>441</v>
      </c>
      <c r="J96" t="s">
        <v>442</v>
      </c>
      <c r="K96">
        <v>2</v>
      </c>
      <c r="L96">
        <v>2</v>
      </c>
      <c r="M96">
        <v>0</v>
      </c>
      <c r="N96">
        <v>0</v>
      </c>
      <c r="O96" t="s">
        <v>1232</v>
      </c>
      <c r="P96" t="s">
        <v>75</v>
      </c>
      <c r="Q96">
        <v>2017</v>
      </c>
      <c r="R96" t="s">
        <v>134</v>
      </c>
      <c r="S96" t="s">
        <v>99</v>
      </c>
      <c r="T96">
        <v>1020</v>
      </c>
      <c r="U96" t="s">
        <v>1230</v>
      </c>
      <c r="V96" t="s">
        <v>1230</v>
      </c>
      <c r="W96" t="s">
        <v>1230</v>
      </c>
      <c r="X96">
        <v>100</v>
      </c>
      <c r="Y96">
        <v>3.5</v>
      </c>
      <c r="Z96">
        <v>2857</v>
      </c>
      <c r="AA96" t="s">
        <v>1231</v>
      </c>
      <c r="AB96" t="s">
        <v>1232</v>
      </c>
    </row>
    <row r="97" spans="1:53" x14ac:dyDescent="0.25">
      <c r="A97">
        <v>1</v>
      </c>
      <c r="B97" s="1">
        <v>44550</v>
      </c>
      <c r="C97" s="1">
        <v>44596</v>
      </c>
      <c r="D97">
        <v>30</v>
      </c>
      <c r="E97" t="s">
        <v>443</v>
      </c>
      <c r="F97">
        <v>96</v>
      </c>
      <c r="G97" t="s">
        <v>444</v>
      </c>
      <c r="H97" t="s">
        <v>182</v>
      </c>
      <c r="I97" t="s">
        <v>445</v>
      </c>
      <c r="J97" t="s">
        <v>446</v>
      </c>
      <c r="K97">
        <v>1</v>
      </c>
      <c r="L97">
        <v>1</v>
      </c>
      <c r="M97">
        <v>0</v>
      </c>
      <c r="N97">
        <v>0</v>
      </c>
      <c r="O97" t="s">
        <v>1232</v>
      </c>
      <c r="P97" t="s">
        <v>69</v>
      </c>
      <c r="Q97">
        <v>2019</v>
      </c>
      <c r="R97" t="s">
        <v>165</v>
      </c>
      <c r="S97" t="s">
        <v>99</v>
      </c>
      <c r="T97" t="s">
        <v>1230</v>
      </c>
      <c r="U97" t="s">
        <v>1230</v>
      </c>
      <c r="V97" t="s">
        <v>1230</v>
      </c>
      <c r="W97" t="s">
        <v>1230</v>
      </c>
      <c r="X97">
        <v>75</v>
      </c>
      <c r="Y97">
        <v>15</v>
      </c>
      <c r="Z97">
        <v>500</v>
      </c>
      <c r="AA97" t="s">
        <v>1232</v>
      </c>
    </row>
    <row r="98" spans="1:53" x14ac:dyDescent="0.25">
      <c r="A98">
        <v>1</v>
      </c>
      <c r="B98" s="1">
        <v>44550</v>
      </c>
      <c r="C98" s="1">
        <v>44596</v>
      </c>
      <c r="D98">
        <v>30</v>
      </c>
      <c r="E98" t="s">
        <v>443</v>
      </c>
      <c r="F98">
        <v>97</v>
      </c>
      <c r="G98" t="s">
        <v>447</v>
      </c>
      <c r="H98" t="s">
        <v>448</v>
      </c>
      <c r="I98" t="s">
        <v>449</v>
      </c>
      <c r="J98" t="s">
        <v>450</v>
      </c>
      <c r="K98">
        <v>2</v>
      </c>
      <c r="L98">
        <v>2</v>
      </c>
      <c r="M98">
        <v>0</v>
      </c>
      <c r="N98">
        <v>0</v>
      </c>
      <c r="O98" t="s">
        <v>1232</v>
      </c>
      <c r="P98" t="s">
        <v>69</v>
      </c>
      <c r="Q98">
        <v>2019</v>
      </c>
      <c r="R98" t="s">
        <v>86</v>
      </c>
      <c r="S98" t="s">
        <v>87</v>
      </c>
      <c r="T98">
        <v>250</v>
      </c>
      <c r="U98" t="s">
        <v>1230</v>
      </c>
      <c r="V98" t="s">
        <v>1230</v>
      </c>
      <c r="W98" t="s">
        <v>1230</v>
      </c>
      <c r="X98">
        <v>80</v>
      </c>
      <c r="Y98">
        <v>1</v>
      </c>
      <c r="Z98">
        <v>8000</v>
      </c>
      <c r="AA98" t="s">
        <v>1231</v>
      </c>
      <c r="AB98" t="s">
        <v>1231</v>
      </c>
      <c r="AC98">
        <v>80</v>
      </c>
      <c r="AD98">
        <v>6</v>
      </c>
      <c r="AG98">
        <v>1333</v>
      </c>
      <c r="AH98">
        <v>2</v>
      </c>
      <c r="AI98" t="s">
        <v>1232</v>
      </c>
      <c r="AJ98" t="s">
        <v>1232</v>
      </c>
      <c r="AN98">
        <v>40</v>
      </c>
      <c r="AO98">
        <v>3</v>
      </c>
      <c r="AT98">
        <v>40</v>
      </c>
      <c r="AU98">
        <v>3</v>
      </c>
    </row>
    <row r="99" spans="1:53" x14ac:dyDescent="0.25">
      <c r="A99">
        <v>1</v>
      </c>
      <c r="B99" s="1">
        <v>44550</v>
      </c>
      <c r="C99" s="1">
        <v>44596</v>
      </c>
      <c r="D99">
        <v>30</v>
      </c>
      <c r="E99" t="s">
        <v>443</v>
      </c>
      <c r="F99">
        <v>98</v>
      </c>
      <c r="G99" t="s">
        <v>451</v>
      </c>
      <c r="H99" t="s">
        <v>286</v>
      </c>
      <c r="I99" t="s">
        <v>452</v>
      </c>
      <c r="J99" t="s">
        <v>453</v>
      </c>
      <c r="K99">
        <v>2</v>
      </c>
      <c r="L99">
        <v>1</v>
      </c>
      <c r="M99">
        <v>1</v>
      </c>
      <c r="N99">
        <v>0</v>
      </c>
      <c r="O99" t="s">
        <v>1231</v>
      </c>
      <c r="P99" t="s">
        <v>75</v>
      </c>
      <c r="Q99">
        <v>2019</v>
      </c>
      <c r="R99" t="s">
        <v>86</v>
      </c>
      <c r="S99" t="s">
        <v>87</v>
      </c>
      <c r="T99">
        <v>900</v>
      </c>
      <c r="U99" t="s">
        <v>1230</v>
      </c>
      <c r="V99">
        <v>29</v>
      </c>
      <c r="W99" t="s">
        <v>1230</v>
      </c>
      <c r="X99">
        <v>300</v>
      </c>
      <c r="Y99">
        <v>1</v>
      </c>
      <c r="Z99">
        <v>30000</v>
      </c>
      <c r="AA99" t="s">
        <v>1232</v>
      </c>
    </row>
    <row r="100" spans="1:53" x14ac:dyDescent="0.25">
      <c r="A100">
        <v>1</v>
      </c>
      <c r="B100" s="1">
        <v>44550</v>
      </c>
      <c r="C100" s="1">
        <v>44596</v>
      </c>
      <c r="D100">
        <v>30</v>
      </c>
      <c r="E100" t="s">
        <v>443</v>
      </c>
      <c r="F100">
        <v>99</v>
      </c>
      <c r="G100" t="s">
        <v>454</v>
      </c>
      <c r="H100" t="s">
        <v>89</v>
      </c>
      <c r="I100" t="s">
        <v>455</v>
      </c>
      <c r="J100" t="s">
        <v>456</v>
      </c>
      <c r="K100">
        <v>1</v>
      </c>
      <c r="L100">
        <v>1</v>
      </c>
      <c r="M100">
        <v>0</v>
      </c>
      <c r="N100">
        <v>0</v>
      </c>
      <c r="O100" t="s">
        <v>1232</v>
      </c>
      <c r="P100" t="s">
        <v>69</v>
      </c>
      <c r="Q100" t="s">
        <v>1230</v>
      </c>
      <c r="R100" t="s">
        <v>86</v>
      </c>
      <c r="S100" t="s">
        <v>87</v>
      </c>
      <c r="T100">
        <v>0</v>
      </c>
      <c r="U100" t="s">
        <v>1230</v>
      </c>
      <c r="V100" t="s">
        <v>1230</v>
      </c>
      <c r="W100" t="s">
        <v>1230</v>
      </c>
      <c r="X100">
        <v>50</v>
      </c>
      <c r="Y100">
        <v>7.5</v>
      </c>
      <c r="Z100">
        <v>667</v>
      </c>
      <c r="AA100" t="s">
        <v>1232</v>
      </c>
    </row>
    <row r="101" spans="1:53" x14ac:dyDescent="0.25">
      <c r="A101">
        <v>1</v>
      </c>
      <c r="B101" s="1">
        <v>44550</v>
      </c>
      <c r="C101" s="1">
        <v>44596</v>
      </c>
      <c r="D101">
        <v>31</v>
      </c>
      <c r="E101" t="s">
        <v>457</v>
      </c>
      <c r="F101">
        <v>100</v>
      </c>
      <c r="G101" t="s">
        <v>458</v>
      </c>
      <c r="H101" t="s">
        <v>182</v>
      </c>
      <c r="I101" t="s">
        <v>459</v>
      </c>
      <c r="J101" t="s">
        <v>460</v>
      </c>
      <c r="K101">
        <v>2</v>
      </c>
      <c r="L101">
        <v>0</v>
      </c>
      <c r="M101">
        <v>2</v>
      </c>
      <c r="N101">
        <v>0</v>
      </c>
      <c r="O101" t="s">
        <v>1232</v>
      </c>
      <c r="P101" t="s">
        <v>69</v>
      </c>
      <c r="Q101">
        <v>2016</v>
      </c>
      <c r="R101" t="s">
        <v>461</v>
      </c>
      <c r="S101" t="s">
        <v>345</v>
      </c>
      <c r="T101" t="s">
        <v>1230</v>
      </c>
      <c r="U101">
        <v>2</v>
      </c>
      <c r="V101" t="s">
        <v>1230</v>
      </c>
      <c r="W101" t="s">
        <v>1230</v>
      </c>
      <c r="X101">
        <v>50</v>
      </c>
      <c r="Y101">
        <v>10</v>
      </c>
      <c r="Z101">
        <v>500</v>
      </c>
      <c r="AA101" t="s">
        <v>1232</v>
      </c>
    </row>
    <row r="102" spans="1:53" x14ac:dyDescent="0.25">
      <c r="A102">
        <v>1</v>
      </c>
      <c r="B102" s="1">
        <v>44550</v>
      </c>
      <c r="C102" s="1">
        <v>44596</v>
      </c>
      <c r="D102">
        <v>31</v>
      </c>
      <c r="E102" t="s">
        <v>457</v>
      </c>
      <c r="F102">
        <v>101</v>
      </c>
      <c r="G102" t="s">
        <v>462</v>
      </c>
      <c r="H102" t="s">
        <v>182</v>
      </c>
      <c r="I102" t="s">
        <v>463</v>
      </c>
      <c r="J102" t="s">
        <v>464</v>
      </c>
      <c r="K102">
        <v>2</v>
      </c>
      <c r="L102">
        <v>1</v>
      </c>
      <c r="M102">
        <v>1</v>
      </c>
      <c r="N102">
        <v>0</v>
      </c>
      <c r="O102" t="s">
        <v>1232</v>
      </c>
      <c r="P102" t="s">
        <v>75</v>
      </c>
      <c r="Q102" t="s">
        <v>1230</v>
      </c>
      <c r="R102" t="s">
        <v>465</v>
      </c>
      <c r="S102" t="s">
        <v>122</v>
      </c>
      <c r="T102">
        <v>0</v>
      </c>
      <c r="U102" t="s">
        <v>1230</v>
      </c>
      <c r="V102" t="s">
        <v>1230</v>
      </c>
      <c r="W102" t="s">
        <v>1230</v>
      </c>
      <c r="X102">
        <v>60</v>
      </c>
      <c r="Y102">
        <v>2.5</v>
      </c>
      <c r="Z102">
        <v>2400</v>
      </c>
      <c r="AA102" t="s">
        <v>1232</v>
      </c>
    </row>
    <row r="103" spans="1:53" x14ac:dyDescent="0.25">
      <c r="A103">
        <v>1</v>
      </c>
      <c r="B103" s="1">
        <v>44550</v>
      </c>
      <c r="C103" s="1">
        <v>44596</v>
      </c>
      <c r="D103">
        <v>31</v>
      </c>
      <c r="E103" t="s">
        <v>457</v>
      </c>
      <c r="F103">
        <v>102</v>
      </c>
      <c r="G103" t="s">
        <v>466</v>
      </c>
      <c r="H103" t="s">
        <v>173</v>
      </c>
      <c r="I103" t="s">
        <v>467</v>
      </c>
      <c r="J103" t="s">
        <v>468</v>
      </c>
      <c r="K103">
        <v>3</v>
      </c>
      <c r="L103">
        <v>3</v>
      </c>
      <c r="M103">
        <v>0</v>
      </c>
      <c r="N103">
        <v>0</v>
      </c>
      <c r="O103" t="s">
        <v>1232</v>
      </c>
      <c r="P103" t="s">
        <v>69</v>
      </c>
      <c r="Q103">
        <v>2016</v>
      </c>
      <c r="R103" t="s">
        <v>86</v>
      </c>
      <c r="S103" t="s">
        <v>87</v>
      </c>
      <c r="T103" t="s">
        <v>1230</v>
      </c>
      <c r="U103" t="s">
        <v>1230</v>
      </c>
      <c r="V103" t="s">
        <v>1230</v>
      </c>
      <c r="W103" t="s">
        <v>1230</v>
      </c>
      <c r="X103">
        <v>75</v>
      </c>
      <c r="Y103">
        <v>2</v>
      </c>
      <c r="Z103">
        <v>3750</v>
      </c>
      <c r="AA103" t="s">
        <v>1231</v>
      </c>
      <c r="AB103" t="s">
        <v>1231</v>
      </c>
      <c r="AC103">
        <v>75</v>
      </c>
      <c r="AD103">
        <v>2.68</v>
      </c>
      <c r="AG103">
        <v>2799</v>
      </c>
      <c r="AH103">
        <v>1</v>
      </c>
      <c r="AI103" t="s">
        <v>1232</v>
      </c>
      <c r="AJ103" t="s">
        <v>1232</v>
      </c>
      <c r="AW103">
        <v>75</v>
      </c>
      <c r="AX103">
        <v>2.68</v>
      </c>
    </row>
    <row r="104" spans="1:53" x14ac:dyDescent="0.25">
      <c r="A104">
        <v>1</v>
      </c>
      <c r="B104" s="1">
        <v>44550</v>
      </c>
      <c r="C104" s="1">
        <v>44596</v>
      </c>
      <c r="D104">
        <v>31</v>
      </c>
      <c r="E104" t="s">
        <v>457</v>
      </c>
      <c r="F104">
        <v>103</v>
      </c>
      <c r="G104" t="s">
        <v>469</v>
      </c>
      <c r="H104" t="s">
        <v>182</v>
      </c>
      <c r="I104" t="s">
        <v>470</v>
      </c>
      <c r="J104" t="s">
        <v>471</v>
      </c>
      <c r="K104">
        <v>2</v>
      </c>
      <c r="L104">
        <v>1</v>
      </c>
      <c r="M104">
        <v>1</v>
      </c>
      <c r="N104">
        <v>0</v>
      </c>
      <c r="O104" t="s">
        <v>1231</v>
      </c>
      <c r="P104" t="s">
        <v>69</v>
      </c>
      <c r="Q104">
        <v>2021</v>
      </c>
      <c r="R104" t="s">
        <v>472</v>
      </c>
      <c r="S104" t="s">
        <v>191</v>
      </c>
      <c r="T104" t="s">
        <v>1230</v>
      </c>
      <c r="U104">
        <v>18</v>
      </c>
      <c r="V104" t="s">
        <v>1230</v>
      </c>
      <c r="W104" t="s">
        <v>1230</v>
      </c>
      <c r="X104">
        <v>75</v>
      </c>
      <c r="Y104">
        <v>3</v>
      </c>
      <c r="Z104">
        <v>2500</v>
      </c>
      <c r="AA104" t="s">
        <v>1232</v>
      </c>
    </row>
    <row r="105" spans="1:53" x14ac:dyDescent="0.25">
      <c r="A105">
        <v>1</v>
      </c>
      <c r="B105" s="1">
        <v>44550</v>
      </c>
      <c r="C105" s="1">
        <v>44596</v>
      </c>
      <c r="D105">
        <v>32</v>
      </c>
      <c r="E105" t="s">
        <v>473</v>
      </c>
      <c r="F105">
        <v>104</v>
      </c>
      <c r="G105" t="s">
        <v>474</v>
      </c>
      <c r="H105" t="s">
        <v>286</v>
      </c>
      <c r="I105" t="s">
        <v>475</v>
      </c>
      <c r="J105" t="s">
        <v>476</v>
      </c>
      <c r="K105">
        <v>2</v>
      </c>
      <c r="L105">
        <v>0</v>
      </c>
      <c r="M105">
        <v>2</v>
      </c>
      <c r="N105">
        <v>0</v>
      </c>
      <c r="O105" t="s">
        <v>1232</v>
      </c>
      <c r="P105" t="s">
        <v>69</v>
      </c>
      <c r="Q105">
        <v>2021</v>
      </c>
      <c r="R105" t="s">
        <v>134</v>
      </c>
      <c r="S105" t="s">
        <v>99</v>
      </c>
      <c r="T105">
        <v>16</v>
      </c>
      <c r="U105">
        <v>10</v>
      </c>
      <c r="V105">
        <v>75</v>
      </c>
      <c r="W105" t="s">
        <v>1230</v>
      </c>
      <c r="X105">
        <v>80</v>
      </c>
      <c r="Y105">
        <v>7</v>
      </c>
      <c r="Z105">
        <v>1143</v>
      </c>
      <c r="AA105" t="s">
        <v>1232</v>
      </c>
    </row>
    <row r="106" spans="1:53" x14ac:dyDescent="0.25">
      <c r="A106">
        <v>1</v>
      </c>
      <c r="B106" s="1">
        <v>44550</v>
      </c>
      <c r="C106" s="1">
        <v>44596</v>
      </c>
      <c r="D106">
        <v>32</v>
      </c>
      <c r="E106" t="s">
        <v>473</v>
      </c>
      <c r="F106">
        <v>105</v>
      </c>
      <c r="G106" t="s">
        <v>477</v>
      </c>
      <c r="H106" t="s">
        <v>225</v>
      </c>
      <c r="I106" t="s">
        <v>478</v>
      </c>
      <c r="J106" t="s">
        <v>479</v>
      </c>
      <c r="K106">
        <v>2</v>
      </c>
      <c r="L106">
        <v>2</v>
      </c>
      <c r="M106">
        <v>0</v>
      </c>
      <c r="N106">
        <v>0</v>
      </c>
      <c r="O106" t="s">
        <v>1232</v>
      </c>
      <c r="P106" t="s">
        <v>69</v>
      </c>
      <c r="Q106">
        <v>2017</v>
      </c>
      <c r="R106" t="s">
        <v>134</v>
      </c>
      <c r="S106" t="s">
        <v>99</v>
      </c>
      <c r="T106">
        <v>100</v>
      </c>
      <c r="U106" t="s">
        <v>1230</v>
      </c>
      <c r="V106" t="s">
        <v>1230</v>
      </c>
      <c r="W106" t="s">
        <v>1230</v>
      </c>
      <c r="X106">
        <v>200</v>
      </c>
      <c r="Y106">
        <v>4</v>
      </c>
      <c r="Z106">
        <v>5000</v>
      </c>
      <c r="AA106" t="s">
        <v>1231</v>
      </c>
      <c r="AB106" t="s">
        <v>1232</v>
      </c>
    </row>
    <row r="107" spans="1:53" x14ac:dyDescent="0.25">
      <c r="A107">
        <v>1</v>
      </c>
      <c r="B107" s="1">
        <v>44550</v>
      </c>
      <c r="C107" s="1">
        <v>44596</v>
      </c>
      <c r="D107">
        <v>32</v>
      </c>
      <c r="E107" t="s">
        <v>473</v>
      </c>
      <c r="F107">
        <v>106</v>
      </c>
      <c r="G107" t="s">
        <v>480</v>
      </c>
      <c r="H107" t="s">
        <v>225</v>
      </c>
      <c r="I107" t="s">
        <v>481</v>
      </c>
      <c r="J107" t="s">
        <v>482</v>
      </c>
      <c r="K107">
        <v>2</v>
      </c>
      <c r="L107">
        <v>2</v>
      </c>
      <c r="M107">
        <v>0</v>
      </c>
      <c r="N107">
        <v>0</v>
      </c>
      <c r="O107" t="s">
        <v>1232</v>
      </c>
      <c r="P107" t="s">
        <v>69</v>
      </c>
      <c r="Q107">
        <v>2016</v>
      </c>
      <c r="R107" t="s">
        <v>134</v>
      </c>
      <c r="S107" t="s">
        <v>99</v>
      </c>
      <c r="T107">
        <v>170</v>
      </c>
      <c r="U107" t="s">
        <v>1230</v>
      </c>
      <c r="V107" t="s">
        <v>1230</v>
      </c>
      <c r="W107" t="s">
        <v>1230</v>
      </c>
      <c r="X107">
        <v>50</v>
      </c>
      <c r="Y107">
        <v>1</v>
      </c>
      <c r="Z107">
        <v>5000</v>
      </c>
      <c r="AA107" t="s">
        <v>1231</v>
      </c>
      <c r="AB107" t="s">
        <v>1231</v>
      </c>
      <c r="AC107">
        <v>50</v>
      </c>
      <c r="AD107">
        <v>2</v>
      </c>
      <c r="AG107">
        <v>2500</v>
      </c>
      <c r="AH107">
        <v>1</v>
      </c>
      <c r="AI107" t="s">
        <v>1232</v>
      </c>
      <c r="AJ107" t="s">
        <v>1232</v>
      </c>
      <c r="AW107">
        <v>50</v>
      </c>
      <c r="AX107">
        <v>2</v>
      </c>
    </row>
    <row r="108" spans="1:53" x14ac:dyDescent="0.25">
      <c r="A108">
        <v>1</v>
      </c>
      <c r="B108" s="1">
        <v>44550</v>
      </c>
      <c r="C108" s="1">
        <v>44596</v>
      </c>
      <c r="D108">
        <v>32</v>
      </c>
      <c r="E108" t="s">
        <v>473</v>
      </c>
      <c r="F108">
        <v>107</v>
      </c>
      <c r="G108" t="s">
        <v>483</v>
      </c>
      <c r="H108" t="s">
        <v>173</v>
      </c>
      <c r="I108" t="s">
        <v>484</v>
      </c>
      <c r="J108" t="s">
        <v>485</v>
      </c>
      <c r="K108">
        <v>2</v>
      </c>
      <c r="L108">
        <v>1</v>
      </c>
      <c r="M108">
        <v>1</v>
      </c>
      <c r="N108">
        <v>0</v>
      </c>
      <c r="O108" t="s">
        <v>1231</v>
      </c>
      <c r="P108" t="s">
        <v>69</v>
      </c>
      <c r="Q108">
        <v>2019</v>
      </c>
      <c r="R108" t="s">
        <v>76</v>
      </c>
      <c r="S108" t="s">
        <v>77</v>
      </c>
      <c r="T108" t="s">
        <v>1230</v>
      </c>
      <c r="U108" t="s">
        <v>1230</v>
      </c>
      <c r="V108" t="s">
        <v>1230</v>
      </c>
      <c r="W108" t="s">
        <v>1230</v>
      </c>
      <c r="X108">
        <v>35</v>
      </c>
      <c r="Y108">
        <v>6</v>
      </c>
      <c r="Z108">
        <v>583</v>
      </c>
      <c r="AA108" t="s">
        <v>1231</v>
      </c>
      <c r="AB108" t="s">
        <v>1232</v>
      </c>
    </row>
    <row r="109" spans="1:53" x14ac:dyDescent="0.25">
      <c r="A109">
        <v>1</v>
      </c>
      <c r="B109" s="1">
        <v>44550</v>
      </c>
      <c r="C109" s="1">
        <v>44596</v>
      </c>
      <c r="D109">
        <v>33</v>
      </c>
      <c r="E109" t="s">
        <v>486</v>
      </c>
      <c r="F109">
        <v>108</v>
      </c>
      <c r="G109" t="s">
        <v>487</v>
      </c>
      <c r="H109" t="s">
        <v>79</v>
      </c>
      <c r="I109" t="s">
        <v>488</v>
      </c>
      <c r="J109" t="s">
        <v>489</v>
      </c>
      <c r="K109">
        <v>2</v>
      </c>
      <c r="L109">
        <v>1</v>
      </c>
      <c r="M109">
        <v>1</v>
      </c>
      <c r="N109">
        <v>0</v>
      </c>
      <c r="O109" t="s">
        <v>1231</v>
      </c>
      <c r="P109" t="s">
        <v>69</v>
      </c>
      <c r="Q109">
        <v>2017</v>
      </c>
      <c r="R109" t="s">
        <v>134</v>
      </c>
      <c r="S109" t="s">
        <v>99</v>
      </c>
      <c r="T109" t="s">
        <v>1230</v>
      </c>
      <c r="U109">
        <v>0.66</v>
      </c>
      <c r="V109" t="s">
        <v>1230</v>
      </c>
      <c r="W109" t="s">
        <v>1230</v>
      </c>
      <c r="X109">
        <v>40</v>
      </c>
      <c r="Y109">
        <v>10</v>
      </c>
      <c r="Z109">
        <v>400</v>
      </c>
      <c r="AA109" t="s">
        <v>1231</v>
      </c>
      <c r="AB109" t="s">
        <v>1231</v>
      </c>
      <c r="AC109">
        <v>40</v>
      </c>
      <c r="AD109">
        <v>25</v>
      </c>
      <c r="AG109">
        <v>160</v>
      </c>
      <c r="AH109">
        <v>1</v>
      </c>
      <c r="AI109" t="s">
        <v>1232</v>
      </c>
      <c r="AJ109" t="s">
        <v>1232</v>
      </c>
      <c r="AN109">
        <v>40</v>
      </c>
      <c r="AO109">
        <v>25</v>
      </c>
    </row>
    <row r="110" spans="1:53" x14ac:dyDescent="0.25">
      <c r="A110">
        <v>1</v>
      </c>
      <c r="B110" s="1">
        <v>44550</v>
      </c>
      <c r="C110" s="1">
        <v>44596</v>
      </c>
      <c r="D110">
        <v>33</v>
      </c>
      <c r="E110" t="s">
        <v>486</v>
      </c>
      <c r="F110">
        <v>109</v>
      </c>
      <c r="G110" t="s">
        <v>490</v>
      </c>
      <c r="H110" t="s">
        <v>66</v>
      </c>
      <c r="I110" t="s">
        <v>491</v>
      </c>
      <c r="J110" t="s">
        <v>492</v>
      </c>
      <c r="K110">
        <v>2</v>
      </c>
      <c r="L110">
        <v>1</v>
      </c>
      <c r="M110">
        <v>1</v>
      </c>
      <c r="N110">
        <v>0</v>
      </c>
      <c r="O110" t="s">
        <v>1231</v>
      </c>
      <c r="P110" t="s">
        <v>69</v>
      </c>
      <c r="Q110">
        <v>2018</v>
      </c>
      <c r="R110" t="s">
        <v>493</v>
      </c>
      <c r="S110" t="s">
        <v>99</v>
      </c>
      <c r="T110" t="s">
        <v>1230</v>
      </c>
      <c r="U110">
        <v>2</v>
      </c>
      <c r="V110" t="s">
        <v>1230</v>
      </c>
      <c r="W110" t="s">
        <v>1230</v>
      </c>
      <c r="X110">
        <v>40</v>
      </c>
      <c r="Y110">
        <v>5</v>
      </c>
      <c r="Z110">
        <v>800</v>
      </c>
      <c r="AA110" t="s">
        <v>1232</v>
      </c>
    </row>
    <row r="111" spans="1:53" x14ac:dyDescent="0.25">
      <c r="A111">
        <v>1</v>
      </c>
      <c r="B111" s="1">
        <v>44550</v>
      </c>
      <c r="C111" s="1">
        <v>44596</v>
      </c>
      <c r="D111">
        <v>33</v>
      </c>
      <c r="E111" t="s">
        <v>486</v>
      </c>
      <c r="F111">
        <v>110</v>
      </c>
      <c r="G111" t="s">
        <v>494</v>
      </c>
      <c r="H111" t="s">
        <v>448</v>
      </c>
      <c r="I111" t="s">
        <v>495</v>
      </c>
      <c r="J111" t="s">
        <v>496</v>
      </c>
      <c r="K111">
        <v>4</v>
      </c>
      <c r="L111">
        <v>4</v>
      </c>
      <c r="M111">
        <v>0</v>
      </c>
      <c r="N111">
        <v>0</v>
      </c>
      <c r="O111" t="s">
        <v>1232</v>
      </c>
      <c r="P111" t="s">
        <v>69</v>
      </c>
      <c r="Q111">
        <v>2019</v>
      </c>
      <c r="R111" t="s">
        <v>70</v>
      </c>
      <c r="S111" t="s">
        <v>70</v>
      </c>
      <c r="T111" t="s">
        <v>1230</v>
      </c>
      <c r="U111" t="s">
        <v>1230</v>
      </c>
      <c r="V111" t="s">
        <v>1230</v>
      </c>
      <c r="W111" t="s">
        <v>1230</v>
      </c>
      <c r="X111">
        <v>40</v>
      </c>
      <c r="Y111">
        <v>2</v>
      </c>
      <c r="Z111">
        <v>2000</v>
      </c>
      <c r="AA111" t="s">
        <v>1231</v>
      </c>
      <c r="AB111" t="s">
        <v>1231</v>
      </c>
      <c r="AC111">
        <v>60</v>
      </c>
      <c r="AD111">
        <v>10</v>
      </c>
      <c r="AG111">
        <v>600</v>
      </c>
      <c r="AH111">
        <v>3</v>
      </c>
      <c r="AI111" t="s">
        <v>1232</v>
      </c>
      <c r="AJ111" t="s">
        <v>1232</v>
      </c>
      <c r="AK111">
        <v>20</v>
      </c>
      <c r="AL111">
        <v>3.33</v>
      </c>
      <c r="AQ111">
        <v>20</v>
      </c>
      <c r="AR111">
        <v>3.33</v>
      </c>
      <c r="AZ111">
        <v>20</v>
      </c>
      <c r="BA111">
        <v>3.33</v>
      </c>
    </row>
    <row r="112" spans="1:53" x14ac:dyDescent="0.25">
      <c r="A112">
        <v>1</v>
      </c>
      <c r="B112" s="1">
        <v>44550</v>
      </c>
      <c r="C112" s="1">
        <v>44596</v>
      </c>
      <c r="D112">
        <v>33</v>
      </c>
      <c r="E112" t="s">
        <v>486</v>
      </c>
      <c r="F112">
        <v>111</v>
      </c>
      <c r="G112" t="s">
        <v>497</v>
      </c>
      <c r="H112" t="s">
        <v>225</v>
      </c>
      <c r="I112" t="s">
        <v>498</v>
      </c>
      <c r="J112" t="s">
        <v>499</v>
      </c>
      <c r="K112">
        <v>2</v>
      </c>
      <c r="L112">
        <v>2</v>
      </c>
      <c r="M112">
        <v>0</v>
      </c>
      <c r="N112">
        <v>0</v>
      </c>
      <c r="O112" t="s">
        <v>1232</v>
      </c>
      <c r="P112" t="s">
        <v>69</v>
      </c>
      <c r="Q112">
        <v>2020</v>
      </c>
      <c r="R112" t="s">
        <v>70</v>
      </c>
      <c r="S112" t="s">
        <v>70</v>
      </c>
      <c r="T112" t="s">
        <v>1230</v>
      </c>
      <c r="U112" t="s">
        <v>1230</v>
      </c>
      <c r="V112" t="s">
        <v>1230</v>
      </c>
      <c r="W112" t="s">
        <v>1230</v>
      </c>
      <c r="X112">
        <v>35</v>
      </c>
      <c r="Y112">
        <v>1</v>
      </c>
      <c r="Z112">
        <v>3500</v>
      </c>
      <c r="AA112" t="s">
        <v>1231</v>
      </c>
      <c r="AB112" t="s">
        <v>1231</v>
      </c>
      <c r="AC112">
        <v>100</v>
      </c>
      <c r="AD112">
        <v>10</v>
      </c>
      <c r="AG112">
        <v>1000</v>
      </c>
      <c r="AH112">
        <v>2</v>
      </c>
      <c r="AI112" t="s">
        <v>1232</v>
      </c>
      <c r="AJ112" t="s">
        <v>1232</v>
      </c>
      <c r="AK112">
        <v>50</v>
      </c>
      <c r="AL112">
        <v>5</v>
      </c>
      <c r="AZ112">
        <v>50</v>
      </c>
      <c r="BA112">
        <v>5</v>
      </c>
    </row>
    <row r="113" spans="1:56" x14ac:dyDescent="0.25">
      <c r="A113">
        <v>1</v>
      </c>
      <c r="B113" s="1">
        <v>44550</v>
      </c>
      <c r="C113" s="1">
        <v>44596</v>
      </c>
      <c r="D113">
        <v>34</v>
      </c>
      <c r="E113" t="s">
        <v>500</v>
      </c>
      <c r="F113">
        <v>112</v>
      </c>
      <c r="G113" t="s">
        <v>501</v>
      </c>
      <c r="H113" t="s">
        <v>66</v>
      </c>
      <c r="I113" t="s">
        <v>502</v>
      </c>
      <c r="J113" t="s">
        <v>503</v>
      </c>
      <c r="K113">
        <v>2</v>
      </c>
      <c r="L113">
        <v>2</v>
      </c>
      <c r="M113">
        <v>0</v>
      </c>
      <c r="N113">
        <v>0</v>
      </c>
      <c r="O113" t="s">
        <v>1232</v>
      </c>
      <c r="P113" t="s">
        <v>75</v>
      </c>
      <c r="Q113">
        <v>2019</v>
      </c>
      <c r="R113" t="s">
        <v>504</v>
      </c>
      <c r="S113" t="s">
        <v>505</v>
      </c>
      <c r="T113" t="s">
        <v>1230</v>
      </c>
      <c r="U113">
        <v>3</v>
      </c>
      <c r="V113">
        <v>70</v>
      </c>
      <c r="W113" t="s">
        <v>1230</v>
      </c>
      <c r="X113">
        <v>40</v>
      </c>
      <c r="Y113">
        <v>10</v>
      </c>
      <c r="Z113">
        <v>400</v>
      </c>
      <c r="AA113" t="s">
        <v>1231</v>
      </c>
      <c r="AB113" t="s">
        <v>1231</v>
      </c>
      <c r="AC113">
        <v>40</v>
      </c>
      <c r="AD113">
        <v>20</v>
      </c>
      <c r="AG113">
        <v>200</v>
      </c>
      <c r="AH113">
        <v>4</v>
      </c>
      <c r="AI113" t="s">
        <v>1232</v>
      </c>
      <c r="AJ113" t="s">
        <v>1232</v>
      </c>
      <c r="AK113">
        <v>10</v>
      </c>
      <c r="AL113">
        <v>5</v>
      </c>
      <c r="AN113">
        <v>10</v>
      </c>
      <c r="AO113">
        <v>5</v>
      </c>
      <c r="AT113">
        <v>10</v>
      </c>
      <c r="AU113">
        <v>5</v>
      </c>
      <c r="BC113">
        <v>10</v>
      </c>
      <c r="BD113">
        <v>5</v>
      </c>
    </row>
    <row r="114" spans="1:56" x14ac:dyDescent="0.25">
      <c r="A114">
        <v>1</v>
      </c>
      <c r="B114" s="1">
        <v>44550</v>
      </c>
      <c r="C114" s="1">
        <v>44596</v>
      </c>
      <c r="D114">
        <v>34</v>
      </c>
      <c r="E114" t="s">
        <v>500</v>
      </c>
      <c r="F114">
        <v>113</v>
      </c>
      <c r="G114" t="s">
        <v>506</v>
      </c>
      <c r="H114" t="s">
        <v>79</v>
      </c>
      <c r="I114" t="s">
        <v>507</v>
      </c>
      <c r="J114" t="s">
        <v>508</v>
      </c>
      <c r="K114">
        <v>1</v>
      </c>
      <c r="L114">
        <v>0</v>
      </c>
      <c r="M114">
        <v>1</v>
      </c>
      <c r="N114">
        <v>0</v>
      </c>
      <c r="O114" t="s">
        <v>1232</v>
      </c>
      <c r="P114" t="s">
        <v>75</v>
      </c>
      <c r="Q114">
        <v>2017</v>
      </c>
      <c r="R114" t="s">
        <v>134</v>
      </c>
      <c r="S114" t="s">
        <v>99</v>
      </c>
      <c r="T114" t="s">
        <v>1230</v>
      </c>
      <c r="U114" t="s">
        <v>1230</v>
      </c>
      <c r="V114" t="s">
        <v>1230</v>
      </c>
      <c r="W114" t="s">
        <v>1230</v>
      </c>
      <c r="X114">
        <v>30</v>
      </c>
      <c r="Y114">
        <v>7.5</v>
      </c>
      <c r="Z114">
        <v>400</v>
      </c>
      <c r="AA114" t="s">
        <v>1232</v>
      </c>
    </row>
    <row r="115" spans="1:56" x14ac:dyDescent="0.25">
      <c r="A115">
        <v>1</v>
      </c>
      <c r="B115" s="1">
        <v>44550</v>
      </c>
      <c r="C115" s="1">
        <v>44596</v>
      </c>
      <c r="D115">
        <v>34</v>
      </c>
      <c r="E115" t="s">
        <v>500</v>
      </c>
      <c r="F115">
        <v>114</v>
      </c>
      <c r="G115" t="s">
        <v>509</v>
      </c>
      <c r="H115" t="s">
        <v>66</v>
      </c>
      <c r="I115" t="s">
        <v>510</v>
      </c>
      <c r="J115" t="s">
        <v>511</v>
      </c>
      <c r="K115">
        <v>2</v>
      </c>
      <c r="L115">
        <v>1</v>
      </c>
      <c r="M115">
        <v>1</v>
      </c>
      <c r="N115">
        <v>0</v>
      </c>
      <c r="O115" t="s">
        <v>1231</v>
      </c>
      <c r="P115" t="s">
        <v>69</v>
      </c>
      <c r="Q115">
        <v>2019</v>
      </c>
      <c r="R115" t="s">
        <v>134</v>
      </c>
      <c r="S115" t="s">
        <v>99</v>
      </c>
      <c r="T115" t="s">
        <v>1230</v>
      </c>
      <c r="U115">
        <v>12</v>
      </c>
      <c r="V115">
        <v>40</v>
      </c>
      <c r="W115" t="s">
        <v>1230</v>
      </c>
      <c r="X115">
        <v>60</v>
      </c>
      <c r="Y115">
        <v>2</v>
      </c>
      <c r="Z115">
        <v>3000</v>
      </c>
      <c r="AA115" t="s">
        <v>1231</v>
      </c>
      <c r="AB115" t="s">
        <v>1232</v>
      </c>
    </row>
    <row r="116" spans="1:56" x14ac:dyDescent="0.25">
      <c r="A116">
        <v>1</v>
      </c>
      <c r="B116" s="1">
        <v>44550</v>
      </c>
      <c r="C116" s="1">
        <v>44596</v>
      </c>
      <c r="D116">
        <v>34</v>
      </c>
      <c r="E116" t="s">
        <v>500</v>
      </c>
      <c r="F116">
        <v>115</v>
      </c>
      <c r="G116" t="s">
        <v>512</v>
      </c>
      <c r="H116" t="s">
        <v>66</v>
      </c>
      <c r="I116" t="s">
        <v>513</v>
      </c>
      <c r="J116" t="s">
        <v>514</v>
      </c>
      <c r="K116">
        <v>1</v>
      </c>
      <c r="L116">
        <v>1</v>
      </c>
      <c r="M116">
        <v>0</v>
      </c>
      <c r="N116">
        <v>0</v>
      </c>
      <c r="O116" t="s">
        <v>1232</v>
      </c>
      <c r="P116" t="s">
        <v>69</v>
      </c>
      <c r="Q116" t="s">
        <v>1230</v>
      </c>
      <c r="R116" t="s">
        <v>76</v>
      </c>
      <c r="S116" t="s">
        <v>77</v>
      </c>
      <c r="T116">
        <v>0</v>
      </c>
      <c r="U116" t="s">
        <v>1230</v>
      </c>
      <c r="V116" t="s">
        <v>1230</v>
      </c>
      <c r="W116" t="s">
        <v>1230</v>
      </c>
      <c r="X116">
        <v>100</v>
      </c>
      <c r="Y116">
        <v>1</v>
      </c>
      <c r="Z116">
        <v>10000</v>
      </c>
      <c r="AA116" t="s">
        <v>1232</v>
      </c>
    </row>
    <row r="117" spans="1:56" x14ac:dyDescent="0.25">
      <c r="A117">
        <v>1</v>
      </c>
      <c r="B117" s="1">
        <v>44550</v>
      </c>
      <c r="C117" s="1">
        <v>44596</v>
      </c>
      <c r="D117">
        <v>35</v>
      </c>
      <c r="E117" t="s">
        <v>515</v>
      </c>
      <c r="F117">
        <v>116</v>
      </c>
      <c r="G117" t="s">
        <v>516</v>
      </c>
      <c r="H117" t="s">
        <v>66</v>
      </c>
      <c r="I117" t="s">
        <v>517</v>
      </c>
      <c r="J117" t="s">
        <v>518</v>
      </c>
      <c r="K117">
        <v>1</v>
      </c>
      <c r="L117">
        <v>1</v>
      </c>
      <c r="M117">
        <v>0</v>
      </c>
      <c r="N117">
        <v>0</v>
      </c>
      <c r="O117" t="s">
        <v>1232</v>
      </c>
      <c r="P117" t="s">
        <v>69</v>
      </c>
      <c r="Q117">
        <v>2017</v>
      </c>
      <c r="R117" t="s">
        <v>519</v>
      </c>
      <c r="S117" t="s">
        <v>345</v>
      </c>
      <c r="T117" t="s">
        <v>1230</v>
      </c>
      <c r="U117">
        <v>2</v>
      </c>
      <c r="V117" t="s">
        <v>1230</v>
      </c>
      <c r="W117" t="s">
        <v>1230</v>
      </c>
      <c r="X117">
        <v>40</v>
      </c>
      <c r="Y117">
        <v>8</v>
      </c>
      <c r="Z117">
        <v>500</v>
      </c>
      <c r="AA117" t="s">
        <v>1231</v>
      </c>
      <c r="AB117" t="s">
        <v>1231</v>
      </c>
      <c r="AC117">
        <v>40</v>
      </c>
      <c r="AD117">
        <v>30</v>
      </c>
      <c r="AG117">
        <v>133</v>
      </c>
      <c r="AH117">
        <v>4</v>
      </c>
      <c r="AI117" t="s">
        <v>1232</v>
      </c>
      <c r="AJ117" t="s">
        <v>1232</v>
      </c>
      <c r="AK117">
        <v>10</v>
      </c>
      <c r="AL117">
        <v>7.5</v>
      </c>
      <c r="AQ117">
        <v>10</v>
      </c>
      <c r="AR117">
        <v>7.5</v>
      </c>
      <c r="AT117">
        <v>10</v>
      </c>
      <c r="AU117">
        <v>7.5</v>
      </c>
      <c r="AW117">
        <v>10</v>
      </c>
      <c r="AX117">
        <v>7.5</v>
      </c>
    </row>
    <row r="118" spans="1:56" x14ac:dyDescent="0.25">
      <c r="A118">
        <v>1</v>
      </c>
      <c r="B118" s="1">
        <v>44550</v>
      </c>
      <c r="C118" s="1">
        <v>44596</v>
      </c>
      <c r="D118">
        <v>35</v>
      </c>
      <c r="E118" t="s">
        <v>515</v>
      </c>
      <c r="F118">
        <v>117</v>
      </c>
      <c r="G118" t="s">
        <v>520</v>
      </c>
      <c r="H118" t="s">
        <v>225</v>
      </c>
      <c r="I118" t="s">
        <v>521</v>
      </c>
      <c r="J118" t="s">
        <v>522</v>
      </c>
      <c r="K118">
        <v>3</v>
      </c>
      <c r="L118">
        <v>1</v>
      </c>
      <c r="M118">
        <v>2</v>
      </c>
      <c r="N118">
        <v>0</v>
      </c>
      <c r="O118" t="s">
        <v>1232</v>
      </c>
      <c r="P118" t="s">
        <v>69</v>
      </c>
      <c r="Q118">
        <v>2020</v>
      </c>
      <c r="R118" t="s">
        <v>134</v>
      </c>
      <c r="S118" t="s">
        <v>99</v>
      </c>
      <c r="T118">
        <v>108</v>
      </c>
      <c r="U118" t="s">
        <v>1230</v>
      </c>
      <c r="V118" t="s">
        <v>1230</v>
      </c>
      <c r="W118" t="s">
        <v>1230</v>
      </c>
      <c r="X118">
        <v>50</v>
      </c>
      <c r="Y118">
        <v>4</v>
      </c>
      <c r="Z118">
        <v>1250</v>
      </c>
      <c r="AA118" t="s">
        <v>1231</v>
      </c>
      <c r="AB118" t="s">
        <v>1232</v>
      </c>
    </row>
    <row r="119" spans="1:56" x14ac:dyDescent="0.25">
      <c r="A119">
        <v>1</v>
      </c>
      <c r="B119" s="1">
        <v>44550</v>
      </c>
      <c r="C119" s="1">
        <v>44596</v>
      </c>
      <c r="D119">
        <v>35</v>
      </c>
      <c r="E119" t="s">
        <v>515</v>
      </c>
      <c r="F119">
        <v>118</v>
      </c>
      <c r="G119" t="s">
        <v>523</v>
      </c>
      <c r="H119" t="s">
        <v>173</v>
      </c>
      <c r="I119" t="s">
        <v>524</v>
      </c>
      <c r="J119" t="s">
        <v>525</v>
      </c>
      <c r="K119">
        <v>3</v>
      </c>
      <c r="L119">
        <v>2</v>
      </c>
      <c r="M119">
        <v>1</v>
      </c>
      <c r="N119">
        <v>0</v>
      </c>
      <c r="O119" t="s">
        <v>1232</v>
      </c>
      <c r="P119" t="s">
        <v>69</v>
      </c>
      <c r="Q119">
        <v>2021</v>
      </c>
      <c r="R119" t="s">
        <v>134</v>
      </c>
      <c r="S119" t="s">
        <v>99</v>
      </c>
      <c r="T119">
        <v>60</v>
      </c>
      <c r="U119" t="s">
        <v>1230</v>
      </c>
      <c r="V119">
        <v>30</v>
      </c>
      <c r="W119" t="s">
        <v>1230</v>
      </c>
      <c r="X119">
        <v>100</v>
      </c>
      <c r="Y119">
        <v>2.5</v>
      </c>
      <c r="Z119">
        <v>4000</v>
      </c>
      <c r="AA119" t="s">
        <v>1232</v>
      </c>
    </row>
    <row r="120" spans="1:56" x14ac:dyDescent="0.25">
      <c r="A120">
        <v>1</v>
      </c>
      <c r="B120" s="1">
        <v>44550</v>
      </c>
      <c r="C120" s="1">
        <v>44596</v>
      </c>
      <c r="D120">
        <v>36</v>
      </c>
      <c r="E120" t="s">
        <v>526</v>
      </c>
      <c r="F120">
        <v>119</v>
      </c>
      <c r="G120" t="s">
        <v>527</v>
      </c>
      <c r="H120" t="s">
        <v>79</v>
      </c>
      <c r="I120" t="s">
        <v>528</v>
      </c>
      <c r="J120" t="s">
        <v>529</v>
      </c>
      <c r="K120">
        <v>1</v>
      </c>
      <c r="L120">
        <v>1</v>
      </c>
      <c r="M120">
        <v>0</v>
      </c>
      <c r="N120">
        <v>0</v>
      </c>
      <c r="O120" t="s">
        <v>1232</v>
      </c>
      <c r="P120" t="s">
        <v>75</v>
      </c>
      <c r="Q120">
        <v>2020</v>
      </c>
      <c r="R120" t="s">
        <v>70</v>
      </c>
      <c r="S120" t="s">
        <v>70</v>
      </c>
      <c r="T120" t="s">
        <v>1230</v>
      </c>
      <c r="U120">
        <v>7</v>
      </c>
      <c r="V120" t="s">
        <v>1230</v>
      </c>
      <c r="W120" t="s">
        <v>1230</v>
      </c>
      <c r="X120">
        <v>20</v>
      </c>
      <c r="Y120">
        <v>5</v>
      </c>
      <c r="Z120">
        <v>400</v>
      </c>
      <c r="AA120" t="s">
        <v>1231</v>
      </c>
      <c r="AB120" t="s">
        <v>1231</v>
      </c>
      <c r="AC120">
        <v>21</v>
      </c>
      <c r="AD120">
        <v>12</v>
      </c>
      <c r="AG120">
        <v>175</v>
      </c>
      <c r="AH120">
        <v>3</v>
      </c>
      <c r="AI120" t="s">
        <v>1232</v>
      </c>
      <c r="AJ120" t="s">
        <v>1232</v>
      </c>
      <c r="AN120">
        <v>7</v>
      </c>
      <c r="AO120">
        <v>4</v>
      </c>
      <c r="AT120">
        <v>7</v>
      </c>
      <c r="AU120">
        <v>4</v>
      </c>
      <c r="AW120">
        <v>7</v>
      </c>
      <c r="AX120">
        <v>4</v>
      </c>
    </row>
    <row r="121" spans="1:56" x14ac:dyDescent="0.25">
      <c r="A121">
        <v>1</v>
      </c>
      <c r="B121" s="1">
        <v>44550</v>
      </c>
      <c r="C121" s="1">
        <v>44596</v>
      </c>
      <c r="D121">
        <v>36</v>
      </c>
      <c r="E121" t="s">
        <v>526</v>
      </c>
      <c r="F121">
        <v>120</v>
      </c>
      <c r="G121" t="s">
        <v>530</v>
      </c>
      <c r="H121" t="s">
        <v>79</v>
      </c>
      <c r="I121" t="s">
        <v>531</v>
      </c>
      <c r="J121" t="s">
        <v>532</v>
      </c>
      <c r="K121">
        <v>2</v>
      </c>
      <c r="L121">
        <v>2</v>
      </c>
      <c r="M121">
        <v>0</v>
      </c>
      <c r="N121">
        <v>0</v>
      </c>
      <c r="O121" t="s">
        <v>1232</v>
      </c>
      <c r="P121" t="s">
        <v>69</v>
      </c>
      <c r="Q121">
        <v>2017</v>
      </c>
      <c r="R121" t="s">
        <v>394</v>
      </c>
      <c r="S121" t="s">
        <v>77</v>
      </c>
      <c r="T121">
        <v>7200</v>
      </c>
      <c r="U121" t="s">
        <v>1230</v>
      </c>
      <c r="V121">
        <v>70</v>
      </c>
      <c r="W121" t="s">
        <v>1230</v>
      </c>
      <c r="X121">
        <v>150</v>
      </c>
      <c r="Y121">
        <v>0.33</v>
      </c>
      <c r="Z121">
        <v>45455</v>
      </c>
      <c r="AA121" t="s">
        <v>1231</v>
      </c>
      <c r="AB121" t="s">
        <v>1232</v>
      </c>
    </row>
    <row r="122" spans="1:56" x14ac:dyDescent="0.25">
      <c r="A122">
        <v>1</v>
      </c>
      <c r="B122" s="1">
        <v>44550</v>
      </c>
      <c r="C122" s="1">
        <v>44596</v>
      </c>
      <c r="D122">
        <v>36</v>
      </c>
      <c r="E122" t="s">
        <v>526</v>
      </c>
      <c r="F122">
        <v>121</v>
      </c>
      <c r="G122" t="s">
        <v>533</v>
      </c>
      <c r="H122" t="s">
        <v>286</v>
      </c>
      <c r="I122" t="s">
        <v>534</v>
      </c>
      <c r="J122" t="s">
        <v>535</v>
      </c>
      <c r="K122">
        <v>3</v>
      </c>
      <c r="L122">
        <v>2</v>
      </c>
      <c r="M122">
        <v>1</v>
      </c>
      <c r="N122">
        <v>0</v>
      </c>
      <c r="O122" t="s">
        <v>1231</v>
      </c>
      <c r="P122" t="s">
        <v>69</v>
      </c>
      <c r="Q122">
        <v>2020</v>
      </c>
      <c r="R122" t="s">
        <v>417</v>
      </c>
      <c r="S122" t="s">
        <v>345</v>
      </c>
      <c r="T122">
        <v>100</v>
      </c>
      <c r="U122" t="s">
        <v>1230</v>
      </c>
      <c r="V122" t="s">
        <v>1230</v>
      </c>
      <c r="W122" t="s">
        <v>1230</v>
      </c>
      <c r="X122">
        <v>100</v>
      </c>
      <c r="Y122">
        <v>1.75</v>
      </c>
      <c r="Z122">
        <v>5714</v>
      </c>
      <c r="AA122" t="s">
        <v>1231</v>
      </c>
      <c r="AB122" t="s">
        <v>1231</v>
      </c>
      <c r="AC122">
        <v>50</v>
      </c>
      <c r="AD122">
        <v>4</v>
      </c>
      <c r="AE122">
        <v>50</v>
      </c>
      <c r="AG122">
        <v>1250</v>
      </c>
      <c r="AH122">
        <v>2</v>
      </c>
      <c r="AI122" t="s">
        <v>1232</v>
      </c>
      <c r="AJ122" t="s">
        <v>1232</v>
      </c>
      <c r="AN122">
        <v>25</v>
      </c>
      <c r="AO122">
        <v>2</v>
      </c>
      <c r="AP122">
        <v>25</v>
      </c>
      <c r="AZ122">
        <v>25</v>
      </c>
      <c r="BA122">
        <v>2</v>
      </c>
      <c r="BB122">
        <v>25</v>
      </c>
    </row>
    <row r="123" spans="1:56" x14ac:dyDescent="0.25">
      <c r="A123">
        <v>1</v>
      </c>
      <c r="B123" s="1">
        <v>44550</v>
      </c>
      <c r="C123" s="1">
        <v>44596</v>
      </c>
      <c r="D123">
        <v>36</v>
      </c>
      <c r="E123" t="s">
        <v>526</v>
      </c>
      <c r="F123">
        <v>122</v>
      </c>
      <c r="G123" t="s">
        <v>536</v>
      </c>
      <c r="H123" t="s">
        <v>225</v>
      </c>
      <c r="I123" t="s">
        <v>537</v>
      </c>
      <c r="J123" t="s">
        <v>538</v>
      </c>
      <c r="K123">
        <v>2</v>
      </c>
      <c r="L123">
        <v>2</v>
      </c>
      <c r="M123">
        <v>0</v>
      </c>
      <c r="N123">
        <v>0</v>
      </c>
      <c r="O123" t="s">
        <v>1232</v>
      </c>
      <c r="P123" t="s">
        <v>69</v>
      </c>
      <c r="Q123">
        <v>2020</v>
      </c>
      <c r="R123" t="s">
        <v>70</v>
      </c>
      <c r="S123" t="s">
        <v>70</v>
      </c>
      <c r="T123">
        <v>500</v>
      </c>
      <c r="U123" t="s">
        <v>1230</v>
      </c>
      <c r="V123" t="s">
        <v>1230</v>
      </c>
      <c r="W123" t="s">
        <v>1230</v>
      </c>
      <c r="X123">
        <v>100</v>
      </c>
      <c r="Y123">
        <v>1</v>
      </c>
      <c r="Z123">
        <v>10000</v>
      </c>
      <c r="AA123" t="s">
        <v>1231</v>
      </c>
      <c r="AB123" t="s">
        <v>1232</v>
      </c>
    </row>
    <row r="124" spans="1:56" x14ac:dyDescent="0.25">
      <c r="A124">
        <v>1</v>
      </c>
      <c r="B124" s="1">
        <v>44550</v>
      </c>
      <c r="C124" s="1">
        <v>44596</v>
      </c>
      <c r="D124">
        <v>0</v>
      </c>
      <c r="E124" t="s">
        <v>539</v>
      </c>
      <c r="F124">
        <v>123</v>
      </c>
      <c r="G124" t="s">
        <v>540</v>
      </c>
      <c r="H124" t="s">
        <v>182</v>
      </c>
      <c r="I124" t="s">
        <v>541</v>
      </c>
      <c r="J124" t="s">
        <v>542</v>
      </c>
      <c r="K124">
        <v>2</v>
      </c>
      <c r="L124">
        <v>1</v>
      </c>
      <c r="M124">
        <v>1</v>
      </c>
      <c r="N124">
        <v>0</v>
      </c>
      <c r="O124" t="s">
        <v>1232</v>
      </c>
      <c r="P124" t="s">
        <v>69</v>
      </c>
      <c r="Q124">
        <v>2020</v>
      </c>
      <c r="R124" t="s">
        <v>134</v>
      </c>
      <c r="S124" t="s">
        <v>99</v>
      </c>
      <c r="T124" t="s">
        <v>1230</v>
      </c>
      <c r="U124" t="s">
        <v>1230</v>
      </c>
      <c r="V124" t="s">
        <v>1230</v>
      </c>
      <c r="W124" t="s">
        <v>1230</v>
      </c>
      <c r="X124">
        <v>60</v>
      </c>
      <c r="Y124">
        <v>3</v>
      </c>
      <c r="Z124">
        <v>2000</v>
      </c>
      <c r="AA124" t="s">
        <v>1231</v>
      </c>
      <c r="AB124" t="s">
        <v>1231</v>
      </c>
      <c r="AC124">
        <v>60</v>
      </c>
      <c r="AD124">
        <v>10</v>
      </c>
      <c r="AG124">
        <v>600</v>
      </c>
      <c r="AH124">
        <v>2</v>
      </c>
      <c r="AI124" t="s">
        <v>1232</v>
      </c>
      <c r="AJ124" t="s">
        <v>1232</v>
      </c>
      <c r="AZ124">
        <v>30</v>
      </c>
      <c r="BA124">
        <v>5</v>
      </c>
      <c r="BC124">
        <v>30</v>
      </c>
      <c r="BD124">
        <v>5</v>
      </c>
    </row>
    <row r="125" spans="1:56" x14ac:dyDescent="0.25">
      <c r="A125">
        <v>1</v>
      </c>
      <c r="B125" s="1">
        <v>44550</v>
      </c>
      <c r="C125" s="1">
        <v>44596</v>
      </c>
      <c r="D125">
        <v>0</v>
      </c>
      <c r="E125" t="s">
        <v>539</v>
      </c>
      <c r="F125">
        <v>124</v>
      </c>
      <c r="G125" t="s">
        <v>543</v>
      </c>
      <c r="H125" t="s">
        <v>66</v>
      </c>
      <c r="I125" t="s">
        <v>544</v>
      </c>
      <c r="J125" t="s">
        <v>545</v>
      </c>
      <c r="K125">
        <v>2</v>
      </c>
      <c r="L125">
        <v>1</v>
      </c>
      <c r="M125">
        <v>0</v>
      </c>
      <c r="N125">
        <v>1</v>
      </c>
      <c r="O125" t="s">
        <v>1232</v>
      </c>
      <c r="P125" t="s">
        <v>69</v>
      </c>
      <c r="Q125">
        <v>2018</v>
      </c>
      <c r="R125" t="s">
        <v>165</v>
      </c>
      <c r="S125" t="s">
        <v>99</v>
      </c>
      <c r="T125" t="s">
        <v>1230</v>
      </c>
      <c r="U125">
        <v>2</v>
      </c>
      <c r="V125" t="s">
        <v>1230</v>
      </c>
      <c r="W125" t="s">
        <v>1230</v>
      </c>
      <c r="X125">
        <v>100</v>
      </c>
      <c r="Y125">
        <v>10</v>
      </c>
      <c r="Z125">
        <v>1000</v>
      </c>
      <c r="AA125" t="s">
        <v>1232</v>
      </c>
    </row>
    <row r="126" spans="1:56" x14ac:dyDescent="0.25">
      <c r="A126">
        <v>1</v>
      </c>
      <c r="B126" s="1">
        <v>44550</v>
      </c>
      <c r="C126" s="1">
        <v>44596</v>
      </c>
      <c r="D126">
        <v>0</v>
      </c>
      <c r="E126" t="s">
        <v>539</v>
      </c>
      <c r="F126">
        <v>125</v>
      </c>
      <c r="G126" t="s">
        <v>546</v>
      </c>
      <c r="H126" t="s">
        <v>182</v>
      </c>
      <c r="I126" t="s">
        <v>547</v>
      </c>
      <c r="J126" t="s">
        <v>548</v>
      </c>
      <c r="K126">
        <v>1</v>
      </c>
      <c r="L126">
        <v>1</v>
      </c>
      <c r="M126">
        <v>0</v>
      </c>
      <c r="N126">
        <v>0</v>
      </c>
      <c r="O126" t="s">
        <v>1232</v>
      </c>
      <c r="P126" t="s">
        <v>75</v>
      </c>
      <c r="Q126">
        <v>2021</v>
      </c>
      <c r="R126" t="s">
        <v>399</v>
      </c>
      <c r="S126" t="s">
        <v>345</v>
      </c>
      <c r="T126" t="s">
        <v>1230</v>
      </c>
      <c r="U126">
        <v>1.77</v>
      </c>
      <c r="V126">
        <v>50</v>
      </c>
      <c r="W126" t="s">
        <v>1230</v>
      </c>
      <c r="X126">
        <v>40</v>
      </c>
      <c r="Y126">
        <v>5</v>
      </c>
      <c r="Z126">
        <v>800</v>
      </c>
      <c r="AA126" t="s">
        <v>1232</v>
      </c>
    </row>
    <row r="127" spans="1:56" x14ac:dyDescent="0.25">
      <c r="A127">
        <v>1</v>
      </c>
      <c r="B127" s="1">
        <v>44550</v>
      </c>
      <c r="C127" s="1">
        <v>44596</v>
      </c>
      <c r="D127">
        <v>0</v>
      </c>
      <c r="E127" t="s">
        <v>539</v>
      </c>
      <c r="F127">
        <v>126</v>
      </c>
      <c r="G127" t="s">
        <v>549</v>
      </c>
      <c r="H127" t="s">
        <v>79</v>
      </c>
      <c r="I127" t="s">
        <v>550</v>
      </c>
      <c r="J127" t="s">
        <v>551</v>
      </c>
      <c r="K127">
        <v>1</v>
      </c>
      <c r="L127">
        <v>1</v>
      </c>
      <c r="M127">
        <v>0</v>
      </c>
      <c r="N127">
        <v>0</v>
      </c>
      <c r="O127" t="s">
        <v>1232</v>
      </c>
      <c r="P127" t="s">
        <v>69</v>
      </c>
      <c r="Q127">
        <v>2017</v>
      </c>
      <c r="R127" t="s">
        <v>70</v>
      </c>
      <c r="S127" t="s">
        <v>70</v>
      </c>
      <c r="T127" t="s">
        <v>1230</v>
      </c>
      <c r="U127">
        <v>150</v>
      </c>
      <c r="V127" t="s">
        <v>1230</v>
      </c>
      <c r="W127" t="s">
        <v>1230</v>
      </c>
      <c r="X127">
        <v>100</v>
      </c>
      <c r="Y127">
        <v>1</v>
      </c>
      <c r="Z127">
        <v>10000</v>
      </c>
      <c r="AA127" t="s">
        <v>1232</v>
      </c>
    </row>
    <row r="128" spans="1:56" x14ac:dyDescent="0.25">
      <c r="A128">
        <v>1</v>
      </c>
      <c r="B128" s="1">
        <v>44550</v>
      </c>
      <c r="C128" s="1">
        <v>44596</v>
      </c>
      <c r="D128">
        <v>0</v>
      </c>
      <c r="E128" t="s">
        <v>539</v>
      </c>
      <c r="F128">
        <v>127</v>
      </c>
      <c r="G128" t="s">
        <v>552</v>
      </c>
      <c r="H128" t="s">
        <v>268</v>
      </c>
      <c r="I128" t="s">
        <v>553</v>
      </c>
      <c r="J128" t="s">
        <v>554</v>
      </c>
      <c r="K128">
        <v>2</v>
      </c>
      <c r="L128">
        <v>1</v>
      </c>
      <c r="M128">
        <v>1</v>
      </c>
      <c r="N128">
        <v>0</v>
      </c>
      <c r="O128" t="s">
        <v>1232</v>
      </c>
      <c r="P128" t="s">
        <v>69</v>
      </c>
      <c r="Q128">
        <v>2016</v>
      </c>
      <c r="R128" t="s">
        <v>86</v>
      </c>
      <c r="S128" t="s">
        <v>87</v>
      </c>
      <c r="T128" t="s">
        <v>1230</v>
      </c>
      <c r="U128">
        <v>0.5</v>
      </c>
      <c r="V128" t="s">
        <v>1230</v>
      </c>
      <c r="W128" t="s">
        <v>1230</v>
      </c>
      <c r="X128">
        <v>25</v>
      </c>
      <c r="Y128">
        <v>10</v>
      </c>
      <c r="Z128">
        <v>250</v>
      </c>
      <c r="AA128" t="s">
        <v>1232</v>
      </c>
    </row>
    <row r="129" spans="1:28" x14ac:dyDescent="0.25">
      <c r="A129">
        <v>1</v>
      </c>
      <c r="B129" s="1">
        <v>44550</v>
      </c>
      <c r="C129" s="1">
        <v>44596</v>
      </c>
      <c r="D129">
        <v>0</v>
      </c>
      <c r="E129" t="s">
        <v>539</v>
      </c>
      <c r="F129">
        <v>128</v>
      </c>
      <c r="G129" t="s">
        <v>555</v>
      </c>
      <c r="H129" t="s">
        <v>286</v>
      </c>
      <c r="I129" t="s">
        <v>556</v>
      </c>
      <c r="J129" t="s">
        <v>557</v>
      </c>
      <c r="K129">
        <v>1</v>
      </c>
      <c r="L129">
        <v>1</v>
      </c>
      <c r="M129">
        <v>0</v>
      </c>
      <c r="N129">
        <v>0</v>
      </c>
      <c r="O129" t="s">
        <v>1232</v>
      </c>
      <c r="P129" t="s">
        <v>69</v>
      </c>
      <c r="Q129" t="s">
        <v>1230</v>
      </c>
      <c r="R129" t="s">
        <v>195</v>
      </c>
      <c r="S129" t="s">
        <v>196</v>
      </c>
      <c r="T129" t="s">
        <v>1230</v>
      </c>
      <c r="U129" t="s">
        <v>1230</v>
      </c>
      <c r="V129" t="s">
        <v>1230</v>
      </c>
      <c r="W129" t="s">
        <v>1230</v>
      </c>
      <c r="X129">
        <v>50</v>
      </c>
      <c r="Y129">
        <v>10</v>
      </c>
      <c r="Z129">
        <v>500</v>
      </c>
      <c r="AA129" t="s">
        <v>1232</v>
      </c>
    </row>
    <row r="130" spans="1:28" x14ac:dyDescent="0.25">
      <c r="A130">
        <v>1</v>
      </c>
      <c r="B130" s="1">
        <v>44550</v>
      </c>
      <c r="C130" s="1">
        <v>44596</v>
      </c>
      <c r="D130">
        <v>0</v>
      </c>
      <c r="E130" t="s">
        <v>539</v>
      </c>
      <c r="F130">
        <v>129</v>
      </c>
      <c r="G130" t="s">
        <v>558</v>
      </c>
      <c r="H130" t="s">
        <v>79</v>
      </c>
      <c r="I130" t="s">
        <v>559</v>
      </c>
      <c r="J130" t="s">
        <v>560</v>
      </c>
      <c r="K130">
        <v>2</v>
      </c>
      <c r="L130">
        <v>1</v>
      </c>
      <c r="M130">
        <v>1</v>
      </c>
      <c r="N130">
        <v>0</v>
      </c>
      <c r="O130" t="s">
        <v>1231</v>
      </c>
      <c r="P130" t="s">
        <v>69</v>
      </c>
      <c r="Q130">
        <v>2019</v>
      </c>
      <c r="R130" t="s">
        <v>155</v>
      </c>
      <c r="S130" t="s">
        <v>156</v>
      </c>
      <c r="T130">
        <v>260</v>
      </c>
      <c r="U130" t="s">
        <v>1230</v>
      </c>
      <c r="V130" t="s">
        <v>1230</v>
      </c>
      <c r="W130" t="s">
        <v>1230</v>
      </c>
      <c r="X130">
        <v>75</v>
      </c>
      <c r="Y130">
        <v>4</v>
      </c>
      <c r="Z130">
        <v>1875</v>
      </c>
      <c r="AA130" t="s">
        <v>1232</v>
      </c>
    </row>
    <row r="131" spans="1:28" x14ac:dyDescent="0.25">
      <c r="A131">
        <v>1</v>
      </c>
      <c r="B131" s="1">
        <v>44550</v>
      </c>
      <c r="C131" s="1">
        <v>44596</v>
      </c>
      <c r="D131">
        <v>0</v>
      </c>
      <c r="E131" t="s">
        <v>539</v>
      </c>
      <c r="F131">
        <v>130</v>
      </c>
      <c r="G131" t="s">
        <v>561</v>
      </c>
      <c r="H131" t="s">
        <v>79</v>
      </c>
      <c r="I131" t="s">
        <v>562</v>
      </c>
      <c r="J131" t="s">
        <v>563</v>
      </c>
      <c r="K131">
        <v>1</v>
      </c>
      <c r="L131">
        <v>0</v>
      </c>
      <c r="M131">
        <v>1</v>
      </c>
      <c r="N131">
        <v>0</v>
      </c>
      <c r="O131" t="s">
        <v>1232</v>
      </c>
      <c r="P131" t="s">
        <v>69</v>
      </c>
      <c r="Q131">
        <v>2020</v>
      </c>
      <c r="R131" t="s">
        <v>134</v>
      </c>
      <c r="S131" t="s">
        <v>99</v>
      </c>
      <c r="T131">
        <v>112</v>
      </c>
      <c r="U131" t="s">
        <v>1230</v>
      </c>
      <c r="V131" t="s">
        <v>1230</v>
      </c>
      <c r="W131" t="s">
        <v>1230</v>
      </c>
      <c r="X131">
        <v>75</v>
      </c>
      <c r="Y131">
        <v>7.5</v>
      </c>
      <c r="Z131">
        <v>1000</v>
      </c>
      <c r="AA131" t="s">
        <v>1232</v>
      </c>
    </row>
    <row r="132" spans="1:28" x14ac:dyDescent="0.25">
      <c r="A132">
        <v>1</v>
      </c>
      <c r="B132" s="1">
        <v>44550</v>
      </c>
      <c r="C132" s="1">
        <v>44596</v>
      </c>
      <c r="D132">
        <v>0</v>
      </c>
      <c r="E132" t="s">
        <v>539</v>
      </c>
      <c r="F132">
        <v>131</v>
      </c>
      <c r="G132" t="s">
        <v>564</v>
      </c>
      <c r="H132" t="s">
        <v>565</v>
      </c>
      <c r="I132" t="s">
        <v>566</v>
      </c>
      <c r="J132" t="s">
        <v>567</v>
      </c>
      <c r="K132">
        <v>2</v>
      </c>
      <c r="L132">
        <v>1</v>
      </c>
      <c r="M132">
        <v>1</v>
      </c>
      <c r="N132">
        <v>0</v>
      </c>
      <c r="O132" t="s">
        <v>1231</v>
      </c>
      <c r="P132" t="s">
        <v>69</v>
      </c>
      <c r="Q132">
        <v>2018</v>
      </c>
      <c r="R132" t="s">
        <v>568</v>
      </c>
      <c r="S132" t="s">
        <v>122</v>
      </c>
      <c r="T132">
        <v>25</v>
      </c>
      <c r="U132" t="s">
        <v>1230</v>
      </c>
      <c r="V132" t="s">
        <v>1230</v>
      </c>
      <c r="W132" t="s">
        <v>1230</v>
      </c>
      <c r="X132">
        <v>25</v>
      </c>
      <c r="Y132">
        <v>5</v>
      </c>
      <c r="Z132">
        <v>500</v>
      </c>
      <c r="AA132" t="s">
        <v>1232</v>
      </c>
    </row>
    <row r="133" spans="1:28" x14ac:dyDescent="0.25">
      <c r="A133">
        <v>1</v>
      </c>
      <c r="B133" s="1">
        <v>44550</v>
      </c>
      <c r="C133" s="1">
        <v>44596</v>
      </c>
      <c r="D133">
        <v>0</v>
      </c>
      <c r="E133" t="s">
        <v>539</v>
      </c>
      <c r="F133">
        <v>132</v>
      </c>
      <c r="G133" t="s">
        <v>569</v>
      </c>
      <c r="H133" t="s">
        <v>173</v>
      </c>
      <c r="I133" t="s">
        <v>570</v>
      </c>
      <c r="J133" t="s">
        <v>571</v>
      </c>
      <c r="K133">
        <v>1</v>
      </c>
      <c r="L133">
        <v>1</v>
      </c>
      <c r="M133">
        <v>0</v>
      </c>
      <c r="N133">
        <v>0</v>
      </c>
      <c r="O133" t="s">
        <v>1232</v>
      </c>
      <c r="P133" t="s">
        <v>69</v>
      </c>
      <c r="Q133">
        <v>2021</v>
      </c>
      <c r="R133" t="s">
        <v>235</v>
      </c>
      <c r="S133" t="s">
        <v>236</v>
      </c>
      <c r="T133">
        <v>0</v>
      </c>
      <c r="U133" t="s">
        <v>1230</v>
      </c>
      <c r="V133" t="s">
        <v>1230</v>
      </c>
      <c r="W133" t="s">
        <v>1230</v>
      </c>
      <c r="X133">
        <v>75</v>
      </c>
      <c r="Y133">
        <v>1</v>
      </c>
      <c r="Z133">
        <v>7500</v>
      </c>
      <c r="AA133" t="s">
        <v>1231</v>
      </c>
      <c r="AB133" t="s">
        <v>1232</v>
      </c>
    </row>
    <row r="134" spans="1:28" x14ac:dyDescent="0.25">
      <c r="A134">
        <v>1</v>
      </c>
      <c r="B134" s="1">
        <v>44550</v>
      </c>
      <c r="C134" s="1">
        <v>44596</v>
      </c>
      <c r="D134">
        <v>0</v>
      </c>
      <c r="E134" t="s">
        <v>539</v>
      </c>
      <c r="F134">
        <v>133</v>
      </c>
      <c r="G134" t="s">
        <v>572</v>
      </c>
      <c r="H134" t="s">
        <v>286</v>
      </c>
      <c r="I134" t="s">
        <v>573</v>
      </c>
      <c r="J134" t="s">
        <v>574</v>
      </c>
      <c r="K134">
        <v>4</v>
      </c>
      <c r="L134">
        <v>3</v>
      </c>
      <c r="M134">
        <v>0</v>
      </c>
      <c r="N134">
        <v>1</v>
      </c>
      <c r="O134" t="s">
        <v>1232</v>
      </c>
      <c r="P134" t="s">
        <v>69</v>
      </c>
      <c r="Q134">
        <v>2021</v>
      </c>
      <c r="R134" t="s">
        <v>417</v>
      </c>
      <c r="S134" t="s">
        <v>345</v>
      </c>
      <c r="T134" t="s">
        <v>1230</v>
      </c>
      <c r="U134" t="s">
        <v>1230</v>
      </c>
      <c r="V134" t="s">
        <v>1230</v>
      </c>
      <c r="W134" t="s">
        <v>1230</v>
      </c>
      <c r="X134">
        <v>40</v>
      </c>
      <c r="Y134">
        <v>4</v>
      </c>
      <c r="Z134">
        <v>1000</v>
      </c>
      <c r="AA134" t="s">
        <v>1232</v>
      </c>
    </row>
    <row r="135" spans="1:28" x14ac:dyDescent="0.25">
      <c r="A135">
        <v>1</v>
      </c>
      <c r="B135" s="1">
        <v>44550</v>
      </c>
      <c r="C135" s="1">
        <v>44596</v>
      </c>
      <c r="D135">
        <v>0</v>
      </c>
      <c r="E135" t="s">
        <v>539</v>
      </c>
      <c r="F135">
        <v>134</v>
      </c>
      <c r="G135" t="s">
        <v>575</v>
      </c>
      <c r="H135" t="s">
        <v>253</v>
      </c>
      <c r="I135" t="s">
        <v>576</v>
      </c>
      <c r="J135" t="s">
        <v>577</v>
      </c>
      <c r="K135">
        <v>3</v>
      </c>
      <c r="L135">
        <v>3</v>
      </c>
      <c r="M135">
        <v>0</v>
      </c>
      <c r="N135">
        <v>0</v>
      </c>
      <c r="O135" t="s">
        <v>1232</v>
      </c>
      <c r="P135" t="s">
        <v>69</v>
      </c>
      <c r="Q135">
        <v>2019</v>
      </c>
      <c r="R135" t="s">
        <v>70</v>
      </c>
      <c r="S135" t="s">
        <v>70</v>
      </c>
      <c r="T135" t="s">
        <v>1230</v>
      </c>
      <c r="U135" t="s">
        <v>1230</v>
      </c>
      <c r="V135" t="s">
        <v>1230</v>
      </c>
      <c r="W135" t="s">
        <v>1230</v>
      </c>
      <c r="X135">
        <v>60</v>
      </c>
      <c r="Y135">
        <v>3</v>
      </c>
      <c r="Z135">
        <v>2000</v>
      </c>
      <c r="AA135" t="s">
        <v>1232</v>
      </c>
    </row>
    <row r="136" spans="1:28" x14ac:dyDescent="0.25">
      <c r="A136">
        <v>1</v>
      </c>
      <c r="B136" s="1">
        <v>44550</v>
      </c>
      <c r="C136" s="1">
        <v>44596</v>
      </c>
      <c r="D136">
        <v>0</v>
      </c>
      <c r="E136" t="s">
        <v>539</v>
      </c>
      <c r="F136">
        <v>135</v>
      </c>
      <c r="G136" t="s">
        <v>578</v>
      </c>
      <c r="H136" t="s">
        <v>182</v>
      </c>
      <c r="I136" t="s">
        <v>579</v>
      </c>
      <c r="J136" t="s">
        <v>580</v>
      </c>
      <c r="K136">
        <v>2</v>
      </c>
      <c r="L136">
        <v>1</v>
      </c>
      <c r="M136">
        <v>1</v>
      </c>
      <c r="N136">
        <v>0</v>
      </c>
      <c r="O136" t="s">
        <v>1232</v>
      </c>
      <c r="P136" t="s">
        <v>69</v>
      </c>
      <c r="Q136" t="s">
        <v>1230</v>
      </c>
      <c r="R136" t="s">
        <v>190</v>
      </c>
      <c r="S136" t="s">
        <v>191</v>
      </c>
      <c r="T136" t="s">
        <v>1230</v>
      </c>
      <c r="U136" t="s">
        <v>1230</v>
      </c>
      <c r="V136" t="s">
        <v>1230</v>
      </c>
      <c r="W136" t="s">
        <v>1230</v>
      </c>
      <c r="X136">
        <v>100</v>
      </c>
      <c r="Y136">
        <v>2</v>
      </c>
      <c r="Z136">
        <v>5000</v>
      </c>
      <c r="AA136" t="s">
        <v>1232</v>
      </c>
    </row>
    <row r="137" spans="1:28" x14ac:dyDescent="0.25">
      <c r="A137">
        <v>1</v>
      </c>
      <c r="B137" s="1">
        <v>44550</v>
      </c>
      <c r="C137" s="1">
        <v>44596</v>
      </c>
      <c r="D137">
        <v>0</v>
      </c>
      <c r="E137" t="s">
        <v>539</v>
      </c>
      <c r="F137">
        <v>136</v>
      </c>
      <c r="G137" t="s">
        <v>581</v>
      </c>
      <c r="H137" t="s">
        <v>286</v>
      </c>
      <c r="I137" t="s">
        <v>582</v>
      </c>
      <c r="J137" t="s">
        <v>583</v>
      </c>
      <c r="K137">
        <v>2</v>
      </c>
      <c r="L137">
        <v>2</v>
      </c>
      <c r="M137">
        <v>0</v>
      </c>
      <c r="N137">
        <v>0</v>
      </c>
      <c r="O137" t="s">
        <v>1232</v>
      </c>
      <c r="P137" t="s">
        <v>75</v>
      </c>
      <c r="Q137">
        <v>2018</v>
      </c>
      <c r="R137" t="s">
        <v>76</v>
      </c>
      <c r="S137" t="s">
        <v>77</v>
      </c>
      <c r="T137" t="s">
        <v>1230</v>
      </c>
      <c r="U137" t="s">
        <v>1230</v>
      </c>
      <c r="V137" t="s">
        <v>1230</v>
      </c>
      <c r="W137" t="s">
        <v>1230</v>
      </c>
      <c r="X137">
        <v>50</v>
      </c>
      <c r="Y137">
        <v>4</v>
      </c>
      <c r="Z137">
        <v>1250</v>
      </c>
      <c r="AA137" t="s">
        <v>1231</v>
      </c>
      <c r="AB137" t="s">
        <v>1232</v>
      </c>
    </row>
    <row r="138" spans="1:28" x14ac:dyDescent="0.25">
      <c r="A138">
        <v>1</v>
      </c>
      <c r="B138" s="1">
        <v>44550</v>
      </c>
      <c r="C138" s="1">
        <v>44596</v>
      </c>
      <c r="D138">
        <v>0</v>
      </c>
      <c r="E138" t="s">
        <v>539</v>
      </c>
      <c r="F138">
        <v>137</v>
      </c>
      <c r="G138" t="s">
        <v>584</v>
      </c>
      <c r="H138" t="s">
        <v>585</v>
      </c>
      <c r="I138" t="s">
        <v>586</v>
      </c>
      <c r="J138" t="s">
        <v>587</v>
      </c>
      <c r="K138">
        <v>3</v>
      </c>
      <c r="L138">
        <v>2</v>
      </c>
      <c r="M138">
        <v>1</v>
      </c>
      <c r="N138">
        <v>0</v>
      </c>
      <c r="O138" t="s">
        <v>1232</v>
      </c>
      <c r="P138" t="s">
        <v>69</v>
      </c>
      <c r="Q138">
        <v>2020</v>
      </c>
      <c r="R138" t="s">
        <v>134</v>
      </c>
      <c r="S138" t="s">
        <v>99</v>
      </c>
      <c r="T138" t="s">
        <v>1230</v>
      </c>
      <c r="U138">
        <v>7</v>
      </c>
      <c r="V138">
        <v>40</v>
      </c>
      <c r="W138" t="s">
        <v>1230</v>
      </c>
      <c r="X138">
        <v>75</v>
      </c>
      <c r="Y138">
        <v>5</v>
      </c>
      <c r="Z138">
        <v>1500</v>
      </c>
      <c r="AA138" t="s">
        <v>1232</v>
      </c>
    </row>
    <row r="139" spans="1:28" x14ac:dyDescent="0.25">
      <c r="A139">
        <v>1</v>
      </c>
      <c r="B139" s="1">
        <v>44550</v>
      </c>
      <c r="C139" s="1">
        <v>44596</v>
      </c>
      <c r="D139">
        <v>0</v>
      </c>
      <c r="E139" t="s">
        <v>539</v>
      </c>
      <c r="F139">
        <v>138</v>
      </c>
      <c r="G139" t="s">
        <v>588</v>
      </c>
      <c r="H139" t="s">
        <v>72</v>
      </c>
      <c r="I139" t="s">
        <v>589</v>
      </c>
      <c r="J139" t="s">
        <v>590</v>
      </c>
      <c r="K139">
        <v>2</v>
      </c>
      <c r="L139">
        <v>1</v>
      </c>
      <c r="M139">
        <v>1</v>
      </c>
      <c r="N139">
        <v>0</v>
      </c>
      <c r="O139" t="s">
        <v>1231</v>
      </c>
      <c r="P139" t="s">
        <v>75</v>
      </c>
      <c r="Q139" t="s">
        <v>1230</v>
      </c>
      <c r="R139" t="s">
        <v>155</v>
      </c>
      <c r="S139" t="s">
        <v>156</v>
      </c>
      <c r="T139">
        <v>-1</v>
      </c>
      <c r="U139" t="s">
        <v>1230</v>
      </c>
      <c r="V139" t="s">
        <v>1230</v>
      </c>
      <c r="W139" t="s">
        <v>1230</v>
      </c>
      <c r="X139">
        <v>220</v>
      </c>
      <c r="Y139">
        <v>1</v>
      </c>
      <c r="Z139">
        <v>22000</v>
      </c>
      <c r="AA139" t="s">
        <v>1232</v>
      </c>
    </row>
    <row r="140" spans="1:28" x14ac:dyDescent="0.25">
      <c r="A140">
        <v>1</v>
      </c>
      <c r="B140" s="1">
        <v>44550</v>
      </c>
      <c r="C140" s="1">
        <v>44596</v>
      </c>
      <c r="D140">
        <v>0</v>
      </c>
      <c r="E140" t="s">
        <v>539</v>
      </c>
      <c r="F140">
        <v>139</v>
      </c>
      <c r="G140" t="s">
        <v>591</v>
      </c>
      <c r="H140" t="s">
        <v>225</v>
      </c>
      <c r="I140" t="s">
        <v>592</v>
      </c>
      <c r="J140" t="s">
        <v>593</v>
      </c>
      <c r="K140">
        <v>1</v>
      </c>
      <c r="L140">
        <v>1</v>
      </c>
      <c r="M140">
        <v>0</v>
      </c>
      <c r="N140">
        <v>0</v>
      </c>
      <c r="O140" t="s">
        <v>1232</v>
      </c>
      <c r="P140" t="s">
        <v>75</v>
      </c>
      <c r="Q140">
        <v>2021</v>
      </c>
      <c r="R140" t="s">
        <v>134</v>
      </c>
      <c r="S140" t="s">
        <v>99</v>
      </c>
      <c r="T140" t="s">
        <v>1230</v>
      </c>
      <c r="U140" t="s">
        <v>1230</v>
      </c>
      <c r="V140" t="s">
        <v>1230</v>
      </c>
      <c r="W140" t="s">
        <v>1230</v>
      </c>
      <c r="X140">
        <v>55</v>
      </c>
      <c r="Y140">
        <v>1</v>
      </c>
      <c r="Z140">
        <v>5500</v>
      </c>
      <c r="AA140" t="s">
        <v>1231</v>
      </c>
      <c r="AB140" t="s">
        <v>1232</v>
      </c>
    </row>
    <row r="141" spans="1:28" x14ac:dyDescent="0.25">
      <c r="A141">
        <v>1</v>
      </c>
      <c r="B141" s="1">
        <v>44550</v>
      </c>
      <c r="C141" s="1">
        <v>44596</v>
      </c>
      <c r="D141">
        <v>0</v>
      </c>
      <c r="E141" t="s">
        <v>539</v>
      </c>
      <c r="F141">
        <v>140</v>
      </c>
      <c r="G141" t="s">
        <v>594</v>
      </c>
      <c r="H141" t="s">
        <v>253</v>
      </c>
      <c r="I141" t="s">
        <v>595</v>
      </c>
      <c r="J141" t="s">
        <v>596</v>
      </c>
      <c r="K141">
        <v>2</v>
      </c>
      <c r="L141">
        <v>2</v>
      </c>
      <c r="M141">
        <v>0</v>
      </c>
      <c r="N141">
        <v>0</v>
      </c>
      <c r="O141" t="s">
        <v>1232</v>
      </c>
      <c r="P141" t="s">
        <v>75</v>
      </c>
      <c r="Q141">
        <v>2019</v>
      </c>
      <c r="R141" t="s">
        <v>70</v>
      </c>
      <c r="S141" t="s">
        <v>70</v>
      </c>
      <c r="T141" t="s">
        <v>1230</v>
      </c>
      <c r="U141" t="s">
        <v>1230</v>
      </c>
      <c r="V141" t="s">
        <v>1230</v>
      </c>
      <c r="W141" t="s">
        <v>1230</v>
      </c>
      <c r="X141">
        <v>50</v>
      </c>
      <c r="Y141">
        <v>3.5</v>
      </c>
      <c r="Z141">
        <v>1429</v>
      </c>
      <c r="AA141" t="s">
        <v>1232</v>
      </c>
    </row>
    <row r="142" spans="1:28" x14ac:dyDescent="0.25">
      <c r="A142">
        <v>1</v>
      </c>
      <c r="B142" s="1">
        <v>44550</v>
      </c>
      <c r="C142" s="1">
        <v>44596</v>
      </c>
      <c r="D142">
        <v>0</v>
      </c>
      <c r="E142" t="s">
        <v>539</v>
      </c>
      <c r="F142">
        <v>141</v>
      </c>
      <c r="G142" t="s">
        <v>597</v>
      </c>
      <c r="H142" t="s">
        <v>66</v>
      </c>
      <c r="I142" t="s">
        <v>598</v>
      </c>
      <c r="J142" t="s">
        <v>599</v>
      </c>
      <c r="K142">
        <v>3</v>
      </c>
      <c r="L142">
        <v>2</v>
      </c>
      <c r="M142">
        <v>1</v>
      </c>
      <c r="N142">
        <v>0</v>
      </c>
      <c r="O142" t="s">
        <v>1232</v>
      </c>
      <c r="P142" t="s">
        <v>69</v>
      </c>
      <c r="Q142">
        <v>2019</v>
      </c>
      <c r="R142" t="s">
        <v>143</v>
      </c>
      <c r="S142" t="s">
        <v>144</v>
      </c>
      <c r="T142">
        <v>-1</v>
      </c>
      <c r="U142">
        <v>29</v>
      </c>
      <c r="V142" t="s">
        <v>1230</v>
      </c>
      <c r="W142" t="s">
        <v>1230</v>
      </c>
      <c r="X142">
        <v>60</v>
      </c>
      <c r="Y142">
        <v>2</v>
      </c>
      <c r="Z142">
        <v>3000</v>
      </c>
      <c r="AA142" t="s">
        <v>1232</v>
      </c>
    </row>
    <row r="143" spans="1:28" x14ac:dyDescent="0.25">
      <c r="A143">
        <v>1</v>
      </c>
      <c r="B143" s="1">
        <v>44550</v>
      </c>
      <c r="C143" s="1">
        <v>44596</v>
      </c>
      <c r="D143">
        <v>0</v>
      </c>
      <c r="E143" t="s">
        <v>539</v>
      </c>
      <c r="F143">
        <v>142</v>
      </c>
      <c r="G143" t="s">
        <v>600</v>
      </c>
      <c r="H143" t="s">
        <v>286</v>
      </c>
      <c r="I143" t="s">
        <v>601</v>
      </c>
      <c r="J143" t="s">
        <v>602</v>
      </c>
      <c r="K143">
        <v>3</v>
      </c>
      <c r="L143">
        <v>2</v>
      </c>
      <c r="M143">
        <v>1</v>
      </c>
      <c r="N143">
        <v>0</v>
      </c>
      <c r="O143" t="s">
        <v>1231</v>
      </c>
      <c r="P143" t="s">
        <v>69</v>
      </c>
      <c r="Q143">
        <v>2020</v>
      </c>
      <c r="R143" t="s">
        <v>76</v>
      </c>
      <c r="S143" t="s">
        <v>77</v>
      </c>
      <c r="T143" t="s">
        <v>1230</v>
      </c>
      <c r="U143" t="s">
        <v>1230</v>
      </c>
      <c r="V143" t="s">
        <v>1230</v>
      </c>
      <c r="W143" t="s">
        <v>1230</v>
      </c>
      <c r="X143">
        <v>50</v>
      </c>
      <c r="Y143">
        <v>10</v>
      </c>
      <c r="Z143">
        <v>500</v>
      </c>
      <c r="AA143" t="s">
        <v>1232</v>
      </c>
    </row>
    <row r="144" spans="1:28" x14ac:dyDescent="0.25">
      <c r="A144">
        <v>1</v>
      </c>
      <c r="B144" s="1">
        <v>44550</v>
      </c>
      <c r="C144" s="1">
        <v>44596</v>
      </c>
      <c r="D144">
        <v>0</v>
      </c>
      <c r="E144" t="s">
        <v>539</v>
      </c>
      <c r="F144">
        <v>143</v>
      </c>
      <c r="G144" t="s">
        <v>603</v>
      </c>
      <c r="H144" t="s">
        <v>79</v>
      </c>
      <c r="I144" t="s">
        <v>604</v>
      </c>
      <c r="J144" t="s">
        <v>605</v>
      </c>
      <c r="K144">
        <v>1</v>
      </c>
      <c r="L144">
        <v>0</v>
      </c>
      <c r="M144">
        <v>1</v>
      </c>
      <c r="N144">
        <v>0</v>
      </c>
      <c r="O144" t="s">
        <v>1232</v>
      </c>
      <c r="P144" t="s">
        <v>69</v>
      </c>
      <c r="Q144">
        <v>2021</v>
      </c>
      <c r="R144" t="s">
        <v>190</v>
      </c>
      <c r="S144" t="s">
        <v>191</v>
      </c>
      <c r="T144" t="s">
        <v>1230</v>
      </c>
      <c r="U144">
        <v>1</v>
      </c>
      <c r="V144">
        <v>60</v>
      </c>
      <c r="W144" t="s">
        <v>1230</v>
      </c>
      <c r="X144">
        <v>40</v>
      </c>
      <c r="Y144">
        <v>10</v>
      </c>
      <c r="Z144">
        <v>400</v>
      </c>
      <c r="AA144" t="s">
        <v>1232</v>
      </c>
    </row>
    <row r="145" spans="1:53" x14ac:dyDescent="0.25">
      <c r="A145">
        <v>1</v>
      </c>
      <c r="B145" s="1">
        <v>44550</v>
      </c>
      <c r="C145" s="1">
        <v>44596</v>
      </c>
      <c r="D145">
        <v>0</v>
      </c>
      <c r="E145" t="s">
        <v>539</v>
      </c>
      <c r="F145">
        <v>144</v>
      </c>
      <c r="G145" t="s">
        <v>606</v>
      </c>
      <c r="H145" t="s">
        <v>286</v>
      </c>
      <c r="I145" t="s">
        <v>607</v>
      </c>
      <c r="J145" t="s">
        <v>608</v>
      </c>
      <c r="K145">
        <v>2</v>
      </c>
      <c r="L145">
        <v>2</v>
      </c>
      <c r="M145">
        <v>0</v>
      </c>
      <c r="N145">
        <v>0</v>
      </c>
      <c r="O145" t="s">
        <v>1232</v>
      </c>
      <c r="P145" t="s">
        <v>69</v>
      </c>
      <c r="Q145" t="s">
        <v>1230</v>
      </c>
      <c r="R145" t="s">
        <v>134</v>
      </c>
      <c r="S145" t="s">
        <v>99</v>
      </c>
      <c r="T145" t="s">
        <v>1230</v>
      </c>
      <c r="U145">
        <v>2</v>
      </c>
      <c r="V145" t="s">
        <v>1230</v>
      </c>
      <c r="W145" t="s">
        <v>1230</v>
      </c>
      <c r="X145">
        <v>50</v>
      </c>
      <c r="Y145">
        <v>2.5</v>
      </c>
      <c r="Z145">
        <v>2000</v>
      </c>
      <c r="AA145" t="s">
        <v>1232</v>
      </c>
    </row>
    <row r="146" spans="1:53" x14ac:dyDescent="0.25">
      <c r="A146">
        <v>1</v>
      </c>
      <c r="B146" s="1">
        <v>44550</v>
      </c>
      <c r="C146" s="1">
        <v>44596</v>
      </c>
      <c r="D146">
        <v>0</v>
      </c>
      <c r="E146" t="s">
        <v>539</v>
      </c>
      <c r="F146">
        <v>145</v>
      </c>
      <c r="G146" t="s">
        <v>609</v>
      </c>
      <c r="H146" t="s">
        <v>182</v>
      </c>
      <c r="I146" t="s">
        <v>610</v>
      </c>
      <c r="J146" t="s">
        <v>611</v>
      </c>
      <c r="K146">
        <v>2</v>
      </c>
      <c r="L146">
        <v>1</v>
      </c>
      <c r="M146">
        <v>1</v>
      </c>
      <c r="N146">
        <v>0</v>
      </c>
      <c r="O146" t="s">
        <v>1232</v>
      </c>
      <c r="P146" t="s">
        <v>75</v>
      </c>
      <c r="Q146" t="s">
        <v>1230</v>
      </c>
      <c r="R146" t="s">
        <v>86</v>
      </c>
      <c r="S146" t="s">
        <v>87</v>
      </c>
      <c r="T146" t="s">
        <v>1230</v>
      </c>
      <c r="U146" t="s">
        <v>1230</v>
      </c>
      <c r="V146" t="s">
        <v>1230</v>
      </c>
      <c r="W146" t="s">
        <v>1230</v>
      </c>
      <c r="X146">
        <v>10</v>
      </c>
      <c r="Y146">
        <v>15</v>
      </c>
      <c r="Z146">
        <v>67</v>
      </c>
      <c r="AA146" t="s">
        <v>1232</v>
      </c>
    </row>
    <row r="147" spans="1:53" x14ac:dyDescent="0.25">
      <c r="A147">
        <v>1</v>
      </c>
      <c r="B147" s="1">
        <v>44550</v>
      </c>
      <c r="C147" s="1">
        <v>44596</v>
      </c>
      <c r="D147">
        <v>0</v>
      </c>
      <c r="E147" t="s">
        <v>539</v>
      </c>
      <c r="F147">
        <v>146</v>
      </c>
      <c r="G147" t="s">
        <v>612</v>
      </c>
      <c r="H147" t="s">
        <v>66</v>
      </c>
      <c r="I147" t="s">
        <v>613</v>
      </c>
      <c r="K147">
        <v>2</v>
      </c>
      <c r="L147">
        <v>1</v>
      </c>
      <c r="M147">
        <v>1</v>
      </c>
      <c r="N147">
        <v>0</v>
      </c>
      <c r="O147" t="s">
        <v>1231</v>
      </c>
      <c r="P147" t="s">
        <v>69</v>
      </c>
      <c r="Q147" t="s">
        <v>1230</v>
      </c>
      <c r="R147" t="s">
        <v>165</v>
      </c>
      <c r="S147" t="s">
        <v>99</v>
      </c>
      <c r="T147">
        <v>200</v>
      </c>
      <c r="U147" t="s">
        <v>1230</v>
      </c>
      <c r="V147" t="s">
        <v>1230</v>
      </c>
      <c r="W147" t="s">
        <v>1230</v>
      </c>
      <c r="X147">
        <v>100</v>
      </c>
      <c r="Y147">
        <v>2.5</v>
      </c>
      <c r="Z147">
        <v>4000</v>
      </c>
      <c r="AA147" t="s">
        <v>1232</v>
      </c>
    </row>
    <row r="148" spans="1:53" x14ac:dyDescent="0.25">
      <c r="A148">
        <v>1</v>
      </c>
      <c r="B148" s="1">
        <v>44550</v>
      </c>
      <c r="C148" s="1">
        <v>44596</v>
      </c>
      <c r="D148">
        <v>0</v>
      </c>
      <c r="E148" t="s">
        <v>539</v>
      </c>
      <c r="F148">
        <v>147</v>
      </c>
      <c r="G148" t="s">
        <v>614</v>
      </c>
      <c r="H148" t="s">
        <v>66</v>
      </c>
      <c r="I148" t="s">
        <v>615</v>
      </c>
      <c r="K148">
        <v>2</v>
      </c>
      <c r="L148">
        <v>2</v>
      </c>
      <c r="M148">
        <v>0</v>
      </c>
      <c r="N148">
        <v>0</v>
      </c>
      <c r="O148" t="s">
        <v>1232</v>
      </c>
      <c r="P148" t="s">
        <v>69</v>
      </c>
      <c r="Q148">
        <v>2021</v>
      </c>
      <c r="R148" t="s">
        <v>70</v>
      </c>
      <c r="S148" t="s">
        <v>70</v>
      </c>
      <c r="T148" t="s">
        <v>1230</v>
      </c>
      <c r="U148" t="s">
        <v>1230</v>
      </c>
      <c r="V148" t="s">
        <v>1230</v>
      </c>
      <c r="W148" t="s">
        <v>1230</v>
      </c>
      <c r="X148">
        <v>35</v>
      </c>
      <c r="Y148">
        <v>10</v>
      </c>
      <c r="Z148">
        <v>350</v>
      </c>
      <c r="AA148" t="s">
        <v>1232</v>
      </c>
    </row>
    <row r="149" spans="1:53" x14ac:dyDescent="0.25">
      <c r="A149">
        <v>1</v>
      </c>
      <c r="B149" s="1">
        <v>44550</v>
      </c>
      <c r="C149" s="1">
        <v>44596</v>
      </c>
      <c r="D149">
        <v>0</v>
      </c>
      <c r="E149" t="s">
        <v>539</v>
      </c>
      <c r="F149">
        <v>148</v>
      </c>
      <c r="G149" t="s">
        <v>616</v>
      </c>
      <c r="H149" t="s">
        <v>173</v>
      </c>
      <c r="I149" t="s">
        <v>617</v>
      </c>
      <c r="J149" t="s">
        <v>618</v>
      </c>
      <c r="K149">
        <v>2</v>
      </c>
      <c r="L149">
        <v>2</v>
      </c>
      <c r="M149">
        <v>0</v>
      </c>
      <c r="N149">
        <v>0</v>
      </c>
      <c r="O149" t="s">
        <v>1232</v>
      </c>
      <c r="P149" t="s">
        <v>75</v>
      </c>
      <c r="Q149" t="s">
        <v>1230</v>
      </c>
      <c r="R149" t="s">
        <v>165</v>
      </c>
      <c r="S149" t="s">
        <v>99</v>
      </c>
      <c r="T149" t="s">
        <v>1230</v>
      </c>
      <c r="U149" t="s">
        <v>1230</v>
      </c>
      <c r="V149" t="s">
        <v>1230</v>
      </c>
      <c r="W149" t="s">
        <v>1230</v>
      </c>
      <c r="X149">
        <v>50</v>
      </c>
      <c r="Y149">
        <v>5</v>
      </c>
      <c r="Z149">
        <v>1000</v>
      </c>
      <c r="AA149" t="s">
        <v>1232</v>
      </c>
    </row>
    <row r="150" spans="1:53" x14ac:dyDescent="0.25">
      <c r="A150">
        <v>1</v>
      </c>
      <c r="B150" s="1">
        <v>44550</v>
      </c>
      <c r="C150" s="1">
        <v>44596</v>
      </c>
      <c r="D150">
        <v>0</v>
      </c>
      <c r="E150" t="s">
        <v>539</v>
      </c>
      <c r="F150">
        <v>149</v>
      </c>
      <c r="G150" t="s">
        <v>619</v>
      </c>
      <c r="H150" t="s">
        <v>286</v>
      </c>
      <c r="I150" t="s">
        <v>620</v>
      </c>
      <c r="J150" t="s">
        <v>621</v>
      </c>
      <c r="K150">
        <v>2</v>
      </c>
      <c r="L150">
        <v>1</v>
      </c>
      <c r="M150">
        <v>1</v>
      </c>
      <c r="N150">
        <v>0</v>
      </c>
      <c r="O150" t="s">
        <v>1231</v>
      </c>
      <c r="P150" t="s">
        <v>69</v>
      </c>
      <c r="Q150" t="s">
        <v>1230</v>
      </c>
      <c r="R150" t="s">
        <v>281</v>
      </c>
      <c r="S150" t="s">
        <v>93</v>
      </c>
      <c r="T150" t="s">
        <v>1230</v>
      </c>
      <c r="U150" t="s">
        <v>1230</v>
      </c>
      <c r="V150" t="s">
        <v>1230</v>
      </c>
      <c r="W150" t="s">
        <v>1230</v>
      </c>
      <c r="X150">
        <v>50</v>
      </c>
      <c r="Y150">
        <v>25</v>
      </c>
      <c r="Z150">
        <v>200</v>
      </c>
      <c r="AA150" t="s">
        <v>1232</v>
      </c>
    </row>
    <row r="151" spans="1:53" x14ac:dyDescent="0.25">
      <c r="A151">
        <v>1</v>
      </c>
      <c r="B151" s="1">
        <v>44550</v>
      </c>
      <c r="C151" s="1">
        <v>44596</v>
      </c>
      <c r="D151">
        <v>0</v>
      </c>
      <c r="E151" t="s">
        <v>539</v>
      </c>
      <c r="F151">
        <v>150</v>
      </c>
      <c r="G151" t="s">
        <v>622</v>
      </c>
      <c r="H151" t="s">
        <v>79</v>
      </c>
      <c r="I151" t="s">
        <v>623</v>
      </c>
      <c r="J151" t="s">
        <v>624</v>
      </c>
      <c r="K151">
        <v>2</v>
      </c>
      <c r="L151">
        <v>1</v>
      </c>
      <c r="M151">
        <v>1</v>
      </c>
      <c r="N151">
        <v>0</v>
      </c>
      <c r="O151" t="s">
        <v>1232</v>
      </c>
      <c r="P151" t="s">
        <v>75</v>
      </c>
      <c r="Q151">
        <v>2019</v>
      </c>
      <c r="R151" t="s">
        <v>155</v>
      </c>
      <c r="S151" t="s">
        <v>156</v>
      </c>
      <c r="T151" t="s">
        <v>1230</v>
      </c>
      <c r="U151">
        <v>100</v>
      </c>
      <c r="V151" t="s">
        <v>1230</v>
      </c>
      <c r="W151" t="s">
        <v>1230</v>
      </c>
      <c r="X151">
        <v>170</v>
      </c>
      <c r="Y151">
        <v>2.5</v>
      </c>
      <c r="Z151">
        <v>6800</v>
      </c>
      <c r="AA151" t="s">
        <v>1231</v>
      </c>
      <c r="AB151" t="s">
        <v>1232</v>
      </c>
    </row>
    <row r="152" spans="1:53" x14ac:dyDescent="0.25">
      <c r="A152">
        <v>1</v>
      </c>
      <c r="B152" s="1">
        <v>44550</v>
      </c>
      <c r="C152" s="1">
        <v>44596</v>
      </c>
      <c r="D152">
        <v>0</v>
      </c>
      <c r="E152" t="s">
        <v>539</v>
      </c>
      <c r="F152">
        <v>151</v>
      </c>
      <c r="G152" t="s">
        <v>625</v>
      </c>
      <c r="H152" t="s">
        <v>182</v>
      </c>
      <c r="I152" t="s">
        <v>626</v>
      </c>
      <c r="J152" t="s">
        <v>627</v>
      </c>
      <c r="K152">
        <v>2</v>
      </c>
      <c r="L152">
        <v>2</v>
      </c>
      <c r="M152">
        <v>0</v>
      </c>
      <c r="N152">
        <v>0</v>
      </c>
      <c r="O152" t="s">
        <v>1232</v>
      </c>
      <c r="P152" t="s">
        <v>69</v>
      </c>
      <c r="Q152" t="s">
        <v>1230</v>
      </c>
      <c r="R152" t="s">
        <v>410</v>
      </c>
      <c r="S152" t="s">
        <v>77</v>
      </c>
      <c r="T152" t="s">
        <v>1230</v>
      </c>
      <c r="U152" t="s">
        <v>1230</v>
      </c>
      <c r="V152" t="s">
        <v>1230</v>
      </c>
      <c r="W152" t="s">
        <v>1230</v>
      </c>
      <c r="X152">
        <v>150</v>
      </c>
      <c r="Y152">
        <v>2.5</v>
      </c>
      <c r="Z152">
        <v>6000</v>
      </c>
      <c r="AA152" t="s">
        <v>1232</v>
      </c>
    </row>
    <row r="153" spans="1:53" x14ac:dyDescent="0.25">
      <c r="A153">
        <v>1</v>
      </c>
      <c r="B153" s="1">
        <v>44550</v>
      </c>
      <c r="C153" s="1">
        <v>44596</v>
      </c>
      <c r="D153">
        <v>0</v>
      </c>
      <c r="E153" t="s">
        <v>539</v>
      </c>
      <c r="F153">
        <v>152</v>
      </c>
      <c r="G153" t="s">
        <v>628</v>
      </c>
      <c r="H153" t="s">
        <v>79</v>
      </c>
      <c r="I153" t="s">
        <v>629</v>
      </c>
      <c r="J153" t="s">
        <v>630</v>
      </c>
      <c r="K153">
        <v>3</v>
      </c>
      <c r="L153">
        <v>2</v>
      </c>
      <c r="M153">
        <v>1</v>
      </c>
      <c r="N153">
        <v>0</v>
      </c>
      <c r="O153" t="s">
        <v>1231</v>
      </c>
      <c r="P153" t="s">
        <v>69</v>
      </c>
      <c r="Q153">
        <v>2018</v>
      </c>
      <c r="R153" t="s">
        <v>134</v>
      </c>
      <c r="S153" t="s">
        <v>99</v>
      </c>
      <c r="T153">
        <v>1200</v>
      </c>
      <c r="U153" t="s">
        <v>1230</v>
      </c>
      <c r="V153" t="s">
        <v>1230</v>
      </c>
      <c r="W153" t="s">
        <v>1230</v>
      </c>
      <c r="X153">
        <v>150</v>
      </c>
      <c r="Y153">
        <v>2</v>
      </c>
      <c r="Z153">
        <v>7500</v>
      </c>
      <c r="AA153" t="s">
        <v>1231</v>
      </c>
      <c r="AB153" t="s">
        <v>1232</v>
      </c>
    </row>
    <row r="154" spans="1:53" x14ac:dyDescent="0.25">
      <c r="A154">
        <v>2</v>
      </c>
      <c r="B154" s="1">
        <v>44928</v>
      </c>
      <c r="C154" s="1">
        <v>44995</v>
      </c>
      <c r="D154">
        <v>1</v>
      </c>
      <c r="E154" t="s">
        <v>631</v>
      </c>
      <c r="F154">
        <v>153</v>
      </c>
      <c r="G154" t="s">
        <v>632</v>
      </c>
      <c r="H154" t="s">
        <v>286</v>
      </c>
      <c r="I154" t="s">
        <v>633</v>
      </c>
      <c r="J154" t="s">
        <v>634</v>
      </c>
      <c r="K154">
        <v>2</v>
      </c>
      <c r="L154">
        <v>0</v>
      </c>
      <c r="M154">
        <v>2</v>
      </c>
      <c r="N154">
        <v>0</v>
      </c>
      <c r="O154" t="s">
        <v>1232</v>
      </c>
      <c r="P154" t="s">
        <v>75</v>
      </c>
      <c r="Q154" t="s">
        <v>1230</v>
      </c>
      <c r="R154" t="s">
        <v>635</v>
      </c>
      <c r="S154" t="s">
        <v>87</v>
      </c>
      <c r="T154" t="s">
        <v>1230</v>
      </c>
      <c r="U154">
        <v>65</v>
      </c>
      <c r="V154" t="s">
        <v>1230</v>
      </c>
      <c r="W154" t="s">
        <v>1230</v>
      </c>
      <c r="X154">
        <v>80</v>
      </c>
      <c r="Y154">
        <v>1</v>
      </c>
      <c r="Z154">
        <v>8000</v>
      </c>
      <c r="AA154" t="s">
        <v>1231</v>
      </c>
      <c r="AB154" t="s">
        <v>1231</v>
      </c>
      <c r="AC154">
        <v>100</v>
      </c>
      <c r="AD154">
        <v>2</v>
      </c>
      <c r="AG154">
        <v>5000</v>
      </c>
      <c r="AH154">
        <v>2</v>
      </c>
      <c r="AI154" t="s">
        <v>1232</v>
      </c>
      <c r="AJ154" t="s">
        <v>1232</v>
      </c>
      <c r="AW154">
        <v>50</v>
      </c>
      <c r="AX154">
        <v>1</v>
      </c>
      <c r="AZ154">
        <v>50</v>
      </c>
      <c r="BA154">
        <v>1</v>
      </c>
    </row>
    <row r="155" spans="1:53" x14ac:dyDescent="0.25">
      <c r="A155">
        <v>2</v>
      </c>
      <c r="B155" s="1">
        <v>44928</v>
      </c>
      <c r="C155" s="1">
        <v>44995</v>
      </c>
      <c r="D155">
        <v>1</v>
      </c>
      <c r="E155" t="s">
        <v>631</v>
      </c>
      <c r="F155">
        <v>154</v>
      </c>
      <c r="G155" t="s">
        <v>636</v>
      </c>
      <c r="H155" t="s">
        <v>66</v>
      </c>
      <c r="I155" t="s">
        <v>637</v>
      </c>
      <c r="J155" t="s">
        <v>638</v>
      </c>
      <c r="K155">
        <v>2</v>
      </c>
      <c r="L155">
        <v>2</v>
      </c>
      <c r="M155">
        <v>0</v>
      </c>
      <c r="N155">
        <v>0</v>
      </c>
      <c r="O155" t="s">
        <v>1232</v>
      </c>
      <c r="P155" t="s">
        <v>75</v>
      </c>
      <c r="Q155" t="s">
        <v>1230</v>
      </c>
      <c r="R155" t="s">
        <v>639</v>
      </c>
      <c r="S155" t="s">
        <v>186</v>
      </c>
      <c r="T155" t="s">
        <v>1230</v>
      </c>
      <c r="U155">
        <v>11</v>
      </c>
      <c r="V155" t="s">
        <v>1230</v>
      </c>
      <c r="W155" t="s">
        <v>1230</v>
      </c>
      <c r="X155">
        <v>30</v>
      </c>
      <c r="Y155">
        <v>5</v>
      </c>
      <c r="Z155">
        <v>600</v>
      </c>
      <c r="AA155" t="s">
        <v>1231</v>
      </c>
      <c r="AB155" t="s">
        <v>1231</v>
      </c>
      <c r="AC155">
        <v>30</v>
      </c>
      <c r="AD155">
        <v>15</v>
      </c>
      <c r="AG155">
        <v>200</v>
      </c>
      <c r="AH155">
        <v>3</v>
      </c>
      <c r="AI155" t="s">
        <v>1232</v>
      </c>
      <c r="AJ155" t="s">
        <v>1232</v>
      </c>
      <c r="AQ155">
        <v>10</v>
      </c>
      <c r="AR155">
        <v>5</v>
      </c>
      <c r="AT155">
        <v>10</v>
      </c>
      <c r="AU155">
        <v>5</v>
      </c>
      <c r="AZ155">
        <v>10</v>
      </c>
      <c r="BA155">
        <v>5</v>
      </c>
    </row>
    <row r="156" spans="1:53" x14ac:dyDescent="0.25">
      <c r="A156">
        <v>2</v>
      </c>
      <c r="B156" s="1">
        <v>44928</v>
      </c>
      <c r="C156" s="1">
        <v>44995</v>
      </c>
      <c r="D156">
        <v>1</v>
      </c>
      <c r="E156" t="s">
        <v>631</v>
      </c>
      <c r="F156">
        <v>155</v>
      </c>
      <c r="G156" t="s">
        <v>640</v>
      </c>
      <c r="H156" t="s">
        <v>79</v>
      </c>
      <c r="I156" t="s">
        <v>641</v>
      </c>
      <c r="J156" t="s">
        <v>642</v>
      </c>
      <c r="K156">
        <v>2</v>
      </c>
      <c r="L156">
        <v>2</v>
      </c>
      <c r="M156">
        <v>0</v>
      </c>
      <c r="N156">
        <v>0</v>
      </c>
      <c r="O156" t="s">
        <v>1232</v>
      </c>
      <c r="P156" t="s">
        <v>69</v>
      </c>
      <c r="Q156" t="s">
        <v>1230</v>
      </c>
      <c r="R156" t="s">
        <v>281</v>
      </c>
      <c r="S156" t="s">
        <v>93</v>
      </c>
      <c r="T156" t="s">
        <v>1230</v>
      </c>
      <c r="U156" t="s">
        <v>1230</v>
      </c>
      <c r="V156" t="s">
        <v>1230</v>
      </c>
      <c r="W156" t="s">
        <v>1230</v>
      </c>
      <c r="X156">
        <v>100</v>
      </c>
      <c r="Y156">
        <v>1</v>
      </c>
      <c r="Z156">
        <v>10000</v>
      </c>
      <c r="AA156" t="s">
        <v>1232</v>
      </c>
    </row>
    <row r="157" spans="1:53" x14ac:dyDescent="0.25">
      <c r="A157">
        <v>2</v>
      </c>
      <c r="B157" s="1">
        <v>44928</v>
      </c>
      <c r="C157" s="1">
        <v>44995</v>
      </c>
      <c r="D157">
        <v>2</v>
      </c>
      <c r="E157" t="s">
        <v>643</v>
      </c>
      <c r="F157">
        <v>156</v>
      </c>
      <c r="G157" t="s">
        <v>644</v>
      </c>
      <c r="H157" t="s">
        <v>79</v>
      </c>
      <c r="I157" t="s">
        <v>645</v>
      </c>
      <c r="J157" t="s">
        <v>646</v>
      </c>
      <c r="K157">
        <v>2</v>
      </c>
      <c r="L157">
        <v>1</v>
      </c>
      <c r="M157">
        <v>1</v>
      </c>
      <c r="N157">
        <v>0</v>
      </c>
      <c r="O157" t="s">
        <v>1231</v>
      </c>
      <c r="P157" t="s">
        <v>69</v>
      </c>
      <c r="Q157">
        <v>2018</v>
      </c>
      <c r="R157" t="s">
        <v>165</v>
      </c>
      <c r="S157" t="s">
        <v>99</v>
      </c>
      <c r="T157">
        <v>150</v>
      </c>
      <c r="U157" t="s">
        <v>1230</v>
      </c>
      <c r="V157">
        <v>35</v>
      </c>
      <c r="W157" t="s">
        <v>1230</v>
      </c>
      <c r="X157">
        <v>50</v>
      </c>
      <c r="Y157">
        <v>3</v>
      </c>
      <c r="Z157">
        <v>1667</v>
      </c>
      <c r="AA157" t="s">
        <v>1231</v>
      </c>
      <c r="AB157" t="s">
        <v>1231</v>
      </c>
      <c r="AC157">
        <v>50</v>
      </c>
      <c r="AD157">
        <v>10</v>
      </c>
      <c r="AG157">
        <v>500</v>
      </c>
      <c r="AH157">
        <v>2</v>
      </c>
      <c r="AI157" t="s">
        <v>1232</v>
      </c>
      <c r="AJ157" t="s">
        <v>1232</v>
      </c>
      <c r="AN157">
        <v>25</v>
      </c>
      <c r="AO157">
        <v>5</v>
      </c>
      <c r="AW157">
        <v>25</v>
      </c>
      <c r="AX157">
        <v>5</v>
      </c>
    </row>
    <row r="158" spans="1:53" x14ac:dyDescent="0.25">
      <c r="A158">
        <v>2</v>
      </c>
      <c r="B158" s="1">
        <v>44928</v>
      </c>
      <c r="C158" s="1">
        <v>44995</v>
      </c>
      <c r="D158">
        <v>2</v>
      </c>
      <c r="E158" t="s">
        <v>643</v>
      </c>
      <c r="F158">
        <v>157</v>
      </c>
      <c r="G158" t="s">
        <v>647</v>
      </c>
      <c r="H158" t="s">
        <v>253</v>
      </c>
      <c r="I158" t="s">
        <v>648</v>
      </c>
      <c r="J158" t="s">
        <v>649</v>
      </c>
      <c r="K158">
        <v>2</v>
      </c>
      <c r="L158">
        <v>2</v>
      </c>
      <c r="M158">
        <v>0</v>
      </c>
      <c r="N158">
        <v>0</v>
      </c>
      <c r="O158" t="s">
        <v>1232</v>
      </c>
      <c r="P158" t="s">
        <v>75</v>
      </c>
      <c r="Q158">
        <v>2021</v>
      </c>
      <c r="R158" t="s">
        <v>493</v>
      </c>
      <c r="S158" t="s">
        <v>99</v>
      </c>
      <c r="T158" t="s">
        <v>1230</v>
      </c>
      <c r="U158">
        <v>25</v>
      </c>
      <c r="V158" t="s">
        <v>1230</v>
      </c>
      <c r="W158" t="s">
        <v>1230</v>
      </c>
      <c r="X158">
        <v>200</v>
      </c>
      <c r="Y158">
        <v>5</v>
      </c>
      <c r="Z158">
        <v>4000</v>
      </c>
      <c r="AA158" t="s">
        <v>1231</v>
      </c>
      <c r="AB158" t="s">
        <v>1231</v>
      </c>
      <c r="AC158">
        <v>100</v>
      </c>
      <c r="AD158">
        <v>10</v>
      </c>
      <c r="AE158">
        <v>100</v>
      </c>
      <c r="AG158">
        <v>1000</v>
      </c>
      <c r="AH158">
        <v>2</v>
      </c>
      <c r="AI158" t="s">
        <v>1232</v>
      </c>
      <c r="AJ158" t="s">
        <v>1232</v>
      </c>
      <c r="AQ158">
        <v>50</v>
      </c>
      <c r="AR158">
        <v>5</v>
      </c>
      <c r="AS158">
        <v>50</v>
      </c>
      <c r="AT158">
        <v>50</v>
      </c>
      <c r="AU158">
        <v>5</v>
      </c>
      <c r="AV158">
        <v>50</v>
      </c>
    </row>
    <row r="159" spans="1:53" x14ac:dyDescent="0.25">
      <c r="A159">
        <v>2</v>
      </c>
      <c r="B159" s="1">
        <v>44928</v>
      </c>
      <c r="C159" s="1">
        <v>44995</v>
      </c>
      <c r="D159">
        <v>2</v>
      </c>
      <c r="E159" t="s">
        <v>643</v>
      </c>
      <c r="F159">
        <v>158</v>
      </c>
      <c r="G159" t="s">
        <v>650</v>
      </c>
      <c r="H159" t="s">
        <v>66</v>
      </c>
      <c r="I159" t="s">
        <v>651</v>
      </c>
      <c r="J159" t="s">
        <v>652</v>
      </c>
      <c r="K159">
        <v>2</v>
      </c>
      <c r="L159">
        <v>2</v>
      </c>
      <c r="M159">
        <v>0</v>
      </c>
      <c r="N159">
        <v>0</v>
      </c>
      <c r="O159" t="s">
        <v>1232</v>
      </c>
      <c r="P159" t="s">
        <v>75</v>
      </c>
      <c r="Q159" t="s">
        <v>1230</v>
      </c>
      <c r="R159" t="s">
        <v>70</v>
      </c>
      <c r="S159" t="s">
        <v>70</v>
      </c>
      <c r="T159">
        <v>-1</v>
      </c>
      <c r="U159" t="s">
        <v>1230</v>
      </c>
      <c r="V159">
        <v>45</v>
      </c>
      <c r="W159" t="s">
        <v>1230</v>
      </c>
      <c r="X159">
        <v>75</v>
      </c>
      <c r="Y159">
        <v>6</v>
      </c>
      <c r="Z159">
        <v>1250</v>
      </c>
      <c r="AA159" t="s">
        <v>1231</v>
      </c>
      <c r="AB159" t="s">
        <v>1231</v>
      </c>
      <c r="AC159">
        <v>50</v>
      </c>
      <c r="AD159">
        <v>18</v>
      </c>
      <c r="AE159">
        <v>25</v>
      </c>
      <c r="AG159">
        <v>277.77777780000002</v>
      </c>
      <c r="AH159">
        <v>1</v>
      </c>
      <c r="AI159" t="s">
        <v>1232</v>
      </c>
      <c r="AJ159" t="s">
        <v>1232</v>
      </c>
      <c r="AT159">
        <v>50</v>
      </c>
      <c r="AU159">
        <v>18</v>
      </c>
      <c r="AV159">
        <v>25</v>
      </c>
    </row>
    <row r="160" spans="1:53" x14ac:dyDescent="0.25">
      <c r="A160">
        <v>2</v>
      </c>
      <c r="B160" s="1">
        <v>44928</v>
      </c>
      <c r="C160" s="1">
        <v>44995</v>
      </c>
      <c r="D160">
        <v>3</v>
      </c>
      <c r="E160" t="s">
        <v>653</v>
      </c>
      <c r="F160">
        <v>159</v>
      </c>
      <c r="G160" t="s">
        <v>654</v>
      </c>
      <c r="H160" t="s">
        <v>66</v>
      </c>
      <c r="I160" t="s">
        <v>655</v>
      </c>
      <c r="J160" t="s">
        <v>656</v>
      </c>
      <c r="K160">
        <v>2</v>
      </c>
      <c r="L160">
        <v>0</v>
      </c>
      <c r="M160">
        <v>2</v>
      </c>
      <c r="N160">
        <v>0</v>
      </c>
      <c r="O160" t="s">
        <v>1232</v>
      </c>
      <c r="P160" t="s">
        <v>75</v>
      </c>
      <c r="Q160" t="s">
        <v>1230</v>
      </c>
      <c r="R160" t="s">
        <v>70</v>
      </c>
      <c r="S160" t="s">
        <v>70</v>
      </c>
      <c r="T160" t="s">
        <v>1230</v>
      </c>
      <c r="U160" t="s">
        <v>1230</v>
      </c>
      <c r="V160" t="s">
        <v>1230</v>
      </c>
      <c r="W160" t="s">
        <v>1230</v>
      </c>
      <c r="X160">
        <v>75</v>
      </c>
      <c r="Y160">
        <v>3</v>
      </c>
      <c r="Z160">
        <v>2500</v>
      </c>
      <c r="AA160" t="s">
        <v>1231</v>
      </c>
      <c r="AB160" t="s">
        <v>1232</v>
      </c>
    </row>
    <row r="161" spans="1:54" x14ac:dyDescent="0.25">
      <c r="A161">
        <v>2</v>
      </c>
      <c r="B161" s="1">
        <v>44928</v>
      </c>
      <c r="C161" s="1">
        <v>44995</v>
      </c>
      <c r="D161">
        <v>3</v>
      </c>
      <c r="E161" t="s">
        <v>653</v>
      </c>
      <c r="F161">
        <v>160</v>
      </c>
      <c r="G161" t="s">
        <v>657</v>
      </c>
      <c r="H161" t="s">
        <v>585</v>
      </c>
      <c r="I161" t="s">
        <v>658</v>
      </c>
      <c r="J161" t="s">
        <v>659</v>
      </c>
      <c r="K161">
        <v>3</v>
      </c>
      <c r="L161">
        <v>3</v>
      </c>
      <c r="M161">
        <v>0</v>
      </c>
      <c r="N161">
        <v>0</v>
      </c>
      <c r="O161" t="s">
        <v>1232</v>
      </c>
      <c r="P161" t="s">
        <v>75</v>
      </c>
      <c r="Q161" t="s">
        <v>1230</v>
      </c>
      <c r="R161" t="s">
        <v>660</v>
      </c>
      <c r="S161" t="s">
        <v>661</v>
      </c>
      <c r="T161" t="s">
        <v>1230</v>
      </c>
      <c r="U161" t="s">
        <v>1230</v>
      </c>
      <c r="V161" t="s">
        <v>1230</v>
      </c>
      <c r="W161" t="s">
        <v>1230</v>
      </c>
      <c r="X161">
        <v>300</v>
      </c>
      <c r="Y161">
        <v>1</v>
      </c>
      <c r="Z161">
        <v>30000</v>
      </c>
      <c r="AA161" t="s">
        <v>1231</v>
      </c>
      <c r="AB161" t="s">
        <v>1231</v>
      </c>
      <c r="AC161">
        <v>150</v>
      </c>
      <c r="AD161">
        <v>0.6</v>
      </c>
      <c r="AE161">
        <v>150</v>
      </c>
      <c r="AG161">
        <v>25000</v>
      </c>
      <c r="AH161">
        <v>3</v>
      </c>
      <c r="AI161" t="s">
        <v>1232</v>
      </c>
      <c r="AJ161" t="s">
        <v>1232</v>
      </c>
      <c r="AN161">
        <v>50</v>
      </c>
      <c r="AO161">
        <v>0.2</v>
      </c>
      <c r="AP161">
        <v>50</v>
      </c>
      <c r="AW161">
        <v>50</v>
      </c>
      <c r="AX161">
        <v>0.2</v>
      </c>
      <c r="AY161">
        <v>50</v>
      </c>
      <c r="AZ161">
        <v>50</v>
      </c>
      <c r="BA161">
        <v>0.2</v>
      </c>
      <c r="BB161">
        <v>50</v>
      </c>
    </row>
    <row r="162" spans="1:54" x14ac:dyDescent="0.25">
      <c r="A162">
        <v>2</v>
      </c>
      <c r="B162" s="1">
        <v>44928</v>
      </c>
      <c r="C162" s="1">
        <v>44995</v>
      </c>
      <c r="D162">
        <v>3</v>
      </c>
      <c r="E162" t="s">
        <v>653</v>
      </c>
      <c r="F162">
        <v>161</v>
      </c>
      <c r="G162" t="s">
        <v>662</v>
      </c>
      <c r="H162" t="s">
        <v>79</v>
      </c>
      <c r="I162" t="s">
        <v>663</v>
      </c>
      <c r="J162" t="s">
        <v>664</v>
      </c>
      <c r="K162">
        <v>2</v>
      </c>
      <c r="L162">
        <v>1</v>
      </c>
      <c r="M162">
        <v>1</v>
      </c>
      <c r="N162">
        <v>0</v>
      </c>
      <c r="O162" t="s">
        <v>1231</v>
      </c>
      <c r="P162" t="s">
        <v>75</v>
      </c>
      <c r="Q162" t="s">
        <v>1230</v>
      </c>
      <c r="R162" t="s">
        <v>134</v>
      </c>
      <c r="S162" t="s">
        <v>99</v>
      </c>
      <c r="T162" t="s">
        <v>1230</v>
      </c>
      <c r="U162" t="s">
        <v>1230</v>
      </c>
      <c r="V162" t="s">
        <v>1230</v>
      </c>
      <c r="W162" t="s">
        <v>1230</v>
      </c>
      <c r="X162">
        <v>20</v>
      </c>
      <c r="Y162">
        <v>10</v>
      </c>
      <c r="Z162">
        <v>200</v>
      </c>
      <c r="AA162" t="s">
        <v>1231</v>
      </c>
      <c r="AB162" t="s">
        <v>1231</v>
      </c>
      <c r="AC162">
        <v>20</v>
      </c>
      <c r="AD162">
        <v>20</v>
      </c>
      <c r="AG162">
        <v>100</v>
      </c>
      <c r="AH162">
        <v>1</v>
      </c>
      <c r="AI162" t="s">
        <v>1232</v>
      </c>
      <c r="AJ162" t="s">
        <v>1232</v>
      </c>
      <c r="AN162">
        <v>20</v>
      </c>
      <c r="AO162">
        <v>20</v>
      </c>
    </row>
    <row r="163" spans="1:54" x14ac:dyDescent="0.25">
      <c r="A163">
        <v>2</v>
      </c>
      <c r="B163" s="1">
        <v>44928</v>
      </c>
      <c r="C163" s="1">
        <v>44995</v>
      </c>
      <c r="D163">
        <v>4</v>
      </c>
      <c r="E163" t="s">
        <v>665</v>
      </c>
      <c r="F163">
        <v>162</v>
      </c>
      <c r="G163" t="s">
        <v>666</v>
      </c>
      <c r="H163" t="s">
        <v>72</v>
      </c>
      <c r="I163" t="s">
        <v>667</v>
      </c>
      <c r="J163" t="s">
        <v>668</v>
      </c>
      <c r="K163">
        <v>2</v>
      </c>
      <c r="L163">
        <v>2</v>
      </c>
      <c r="M163">
        <v>0</v>
      </c>
      <c r="N163">
        <v>0</v>
      </c>
      <c r="O163" t="s">
        <v>1232</v>
      </c>
      <c r="P163" t="s">
        <v>75</v>
      </c>
      <c r="Q163" t="s">
        <v>1230</v>
      </c>
      <c r="R163" t="s">
        <v>143</v>
      </c>
      <c r="S163" t="s">
        <v>144</v>
      </c>
      <c r="T163" t="s">
        <v>1230</v>
      </c>
      <c r="U163" t="s">
        <v>1230</v>
      </c>
      <c r="V163" t="s">
        <v>1230</v>
      </c>
      <c r="W163" t="s">
        <v>1230</v>
      </c>
      <c r="X163">
        <v>75</v>
      </c>
      <c r="Y163">
        <v>2</v>
      </c>
      <c r="Z163">
        <v>3750</v>
      </c>
      <c r="AA163" t="s">
        <v>1231</v>
      </c>
      <c r="AB163" t="s">
        <v>1231</v>
      </c>
      <c r="AC163">
        <v>100</v>
      </c>
      <c r="AD163">
        <v>6.67</v>
      </c>
      <c r="AG163">
        <v>1499.2503750000001</v>
      </c>
      <c r="AH163">
        <v>2</v>
      </c>
      <c r="AI163" t="s">
        <v>1232</v>
      </c>
      <c r="AJ163" t="s">
        <v>1232</v>
      </c>
      <c r="AW163">
        <v>50</v>
      </c>
      <c r="AX163">
        <v>3.335</v>
      </c>
      <c r="AZ163">
        <v>50</v>
      </c>
      <c r="BA163">
        <v>3.335</v>
      </c>
    </row>
    <row r="164" spans="1:54" x14ac:dyDescent="0.25">
      <c r="A164">
        <v>2</v>
      </c>
      <c r="B164" s="1">
        <v>44928</v>
      </c>
      <c r="C164" s="1">
        <v>44995</v>
      </c>
      <c r="D164">
        <v>4</v>
      </c>
      <c r="E164" t="s">
        <v>665</v>
      </c>
      <c r="F164">
        <v>163</v>
      </c>
      <c r="G164" t="s">
        <v>669</v>
      </c>
      <c r="H164" t="s">
        <v>66</v>
      </c>
      <c r="I164" t="s">
        <v>670</v>
      </c>
      <c r="J164" t="s">
        <v>671</v>
      </c>
      <c r="K164">
        <v>3</v>
      </c>
      <c r="L164">
        <v>2</v>
      </c>
      <c r="M164">
        <v>1</v>
      </c>
      <c r="N164">
        <v>0</v>
      </c>
      <c r="O164" t="s">
        <v>1232</v>
      </c>
      <c r="P164" t="s">
        <v>75</v>
      </c>
      <c r="Q164">
        <v>2020</v>
      </c>
      <c r="R164" t="s">
        <v>134</v>
      </c>
      <c r="S164" t="s">
        <v>99</v>
      </c>
      <c r="T164" t="s">
        <v>1230</v>
      </c>
      <c r="U164" t="s">
        <v>1230</v>
      </c>
      <c r="V164" t="s">
        <v>1230</v>
      </c>
      <c r="W164" t="s">
        <v>1230</v>
      </c>
      <c r="X164">
        <v>40</v>
      </c>
      <c r="Y164">
        <v>2.5</v>
      </c>
      <c r="Z164">
        <v>1600</v>
      </c>
      <c r="AA164" t="s">
        <v>1231</v>
      </c>
      <c r="AB164" t="s">
        <v>1231</v>
      </c>
      <c r="AC164">
        <v>40</v>
      </c>
      <c r="AD164">
        <v>4</v>
      </c>
      <c r="AG164">
        <v>1000</v>
      </c>
      <c r="AH164">
        <v>2</v>
      </c>
      <c r="AI164" t="s">
        <v>1232</v>
      </c>
      <c r="AJ164" t="s">
        <v>1232</v>
      </c>
      <c r="AQ164">
        <v>20</v>
      </c>
      <c r="AR164">
        <v>2</v>
      </c>
      <c r="AZ164">
        <v>20</v>
      </c>
      <c r="BA164">
        <v>2</v>
      </c>
    </row>
    <row r="165" spans="1:54" x14ac:dyDescent="0.25">
      <c r="A165">
        <v>2</v>
      </c>
      <c r="B165" s="1">
        <v>44928</v>
      </c>
      <c r="C165" s="1">
        <v>44995</v>
      </c>
      <c r="D165">
        <v>4</v>
      </c>
      <c r="E165" t="s">
        <v>665</v>
      </c>
      <c r="F165">
        <v>164</v>
      </c>
      <c r="G165" t="s">
        <v>672</v>
      </c>
      <c r="H165" t="s">
        <v>182</v>
      </c>
      <c r="I165" t="s">
        <v>673</v>
      </c>
      <c r="J165" t="s">
        <v>674</v>
      </c>
      <c r="K165">
        <v>2</v>
      </c>
      <c r="L165">
        <v>1</v>
      </c>
      <c r="M165">
        <v>1</v>
      </c>
      <c r="N165">
        <v>0</v>
      </c>
      <c r="O165" t="s">
        <v>1231</v>
      </c>
      <c r="P165" t="s">
        <v>69</v>
      </c>
      <c r="Q165" t="s">
        <v>1230</v>
      </c>
      <c r="R165" t="s">
        <v>134</v>
      </c>
      <c r="S165" t="s">
        <v>99</v>
      </c>
      <c r="T165" t="s">
        <v>1230</v>
      </c>
      <c r="U165">
        <v>12</v>
      </c>
      <c r="V165">
        <v>60</v>
      </c>
      <c r="W165" t="s">
        <v>1230</v>
      </c>
      <c r="X165">
        <v>70</v>
      </c>
      <c r="Y165">
        <v>5</v>
      </c>
      <c r="Z165">
        <v>1400</v>
      </c>
      <c r="AA165" t="s">
        <v>1231</v>
      </c>
      <c r="AB165" t="s">
        <v>1231</v>
      </c>
      <c r="AC165">
        <v>35</v>
      </c>
      <c r="AD165">
        <v>5</v>
      </c>
      <c r="AE165">
        <v>35</v>
      </c>
      <c r="AG165">
        <v>700</v>
      </c>
      <c r="AH165">
        <v>1</v>
      </c>
      <c r="AI165" t="s">
        <v>1232</v>
      </c>
      <c r="AJ165" t="s">
        <v>1232</v>
      </c>
      <c r="AN165">
        <v>35</v>
      </c>
      <c r="AO165">
        <v>5</v>
      </c>
      <c r="AP165">
        <v>35</v>
      </c>
    </row>
    <row r="166" spans="1:54" x14ac:dyDescent="0.25">
      <c r="A166">
        <v>2</v>
      </c>
      <c r="B166" s="1">
        <v>44928</v>
      </c>
      <c r="C166" s="1">
        <v>44995</v>
      </c>
      <c r="D166">
        <v>5</v>
      </c>
      <c r="E166" t="s">
        <v>675</v>
      </c>
      <c r="F166">
        <v>165</v>
      </c>
      <c r="G166" t="s">
        <v>676</v>
      </c>
      <c r="H166" t="s">
        <v>79</v>
      </c>
      <c r="I166" t="s">
        <v>677</v>
      </c>
      <c r="J166" t="s">
        <v>678</v>
      </c>
      <c r="K166">
        <v>2</v>
      </c>
      <c r="L166">
        <v>1</v>
      </c>
      <c r="M166">
        <v>1</v>
      </c>
      <c r="N166">
        <v>0</v>
      </c>
      <c r="O166" t="s">
        <v>1231</v>
      </c>
      <c r="P166" t="s">
        <v>69</v>
      </c>
      <c r="Q166" t="s">
        <v>1230</v>
      </c>
      <c r="R166" t="s">
        <v>679</v>
      </c>
      <c r="S166" t="s">
        <v>156</v>
      </c>
      <c r="T166" t="s">
        <v>1230</v>
      </c>
      <c r="U166">
        <v>46</v>
      </c>
      <c r="V166" t="s">
        <v>1230</v>
      </c>
      <c r="W166" t="s">
        <v>1230</v>
      </c>
      <c r="X166">
        <v>100</v>
      </c>
      <c r="Y166">
        <v>4</v>
      </c>
      <c r="Z166">
        <v>2500</v>
      </c>
      <c r="AA166" t="s">
        <v>1231</v>
      </c>
      <c r="AB166" t="s">
        <v>1231</v>
      </c>
      <c r="AC166">
        <v>100</v>
      </c>
      <c r="AD166">
        <v>10</v>
      </c>
      <c r="AG166">
        <v>1000</v>
      </c>
      <c r="AH166">
        <v>2</v>
      </c>
      <c r="AI166" t="s">
        <v>1232</v>
      </c>
      <c r="AJ166" t="s">
        <v>1232</v>
      </c>
      <c r="AQ166">
        <v>50</v>
      </c>
      <c r="AR166">
        <v>5</v>
      </c>
      <c r="AT166">
        <v>50</v>
      </c>
      <c r="AU166">
        <v>5</v>
      </c>
    </row>
    <row r="167" spans="1:54" x14ac:dyDescent="0.25">
      <c r="A167">
        <v>2</v>
      </c>
      <c r="B167" s="1">
        <v>44928</v>
      </c>
      <c r="C167" s="1">
        <v>44995</v>
      </c>
      <c r="D167">
        <v>5</v>
      </c>
      <c r="E167" t="s">
        <v>675</v>
      </c>
      <c r="F167">
        <v>166</v>
      </c>
      <c r="G167" t="s">
        <v>680</v>
      </c>
      <c r="H167" t="s">
        <v>79</v>
      </c>
      <c r="I167" t="s">
        <v>681</v>
      </c>
      <c r="J167" t="s">
        <v>682</v>
      </c>
      <c r="K167">
        <v>1</v>
      </c>
      <c r="L167">
        <v>1</v>
      </c>
      <c r="M167">
        <v>0</v>
      </c>
      <c r="N167">
        <v>0</v>
      </c>
      <c r="O167" t="s">
        <v>1232</v>
      </c>
      <c r="P167" t="s">
        <v>69</v>
      </c>
      <c r="Q167">
        <v>2019</v>
      </c>
      <c r="R167" t="s">
        <v>86</v>
      </c>
      <c r="S167" t="s">
        <v>87</v>
      </c>
      <c r="T167">
        <v>-1</v>
      </c>
      <c r="U167" t="s">
        <v>1230</v>
      </c>
      <c r="V167" t="s">
        <v>1230</v>
      </c>
      <c r="W167" t="s">
        <v>1230</v>
      </c>
      <c r="X167">
        <v>75</v>
      </c>
      <c r="Y167">
        <v>3</v>
      </c>
      <c r="Z167">
        <v>2500</v>
      </c>
      <c r="AA167" t="s">
        <v>1231</v>
      </c>
      <c r="AB167" t="s">
        <v>1232</v>
      </c>
    </row>
    <row r="168" spans="1:54" x14ac:dyDescent="0.25">
      <c r="A168">
        <v>2</v>
      </c>
      <c r="B168" s="1">
        <v>44928</v>
      </c>
      <c r="C168" s="1">
        <v>44995</v>
      </c>
      <c r="D168">
        <v>5</v>
      </c>
      <c r="E168" t="s">
        <v>675</v>
      </c>
      <c r="F168">
        <v>167</v>
      </c>
      <c r="G168" t="s">
        <v>683</v>
      </c>
      <c r="H168" t="s">
        <v>79</v>
      </c>
      <c r="I168" t="s">
        <v>684</v>
      </c>
      <c r="J168" t="s">
        <v>685</v>
      </c>
      <c r="K168">
        <v>3</v>
      </c>
      <c r="L168">
        <v>3</v>
      </c>
      <c r="M168">
        <v>0</v>
      </c>
      <c r="N168">
        <v>0</v>
      </c>
      <c r="O168" t="s">
        <v>1232</v>
      </c>
      <c r="P168" t="s">
        <v>69</v>
      </c>
      <c r="Q168" t="s">
        <v>1230</v>
      </c>
      <c r="R168" t="s">
        <v>70</v>
      </c>
      <c r="S168" t="s">
        <v>70</v>
      </c>
      <c r="T168" t="s">
        <v>1230</v>
      </c>
      <c r="U168">
        <v>40</v>
      </c>
      <c r="V168" t="s">
        <v>1230</v>
      </c>
      <c r="W168" t="s">
        <v>1230</v>
      </c>
      <c r="X168">
        <v>100</v>
      </c>
      <c r="Y168">
        <v>1</v>
      </c>
      <c r="Z168">
        <v>10000</v>
      </c>
      <c r="AA168" t="s">
        <v>1232</v>
      </c>
    </row>
    <row r="169" spans="1:54" x14ac:dyDescent="0.25">
      <c r="A169">
        <v>2</v>
      </c>
      <c r="B169" s="1">
        <v>44928</v>
      </c>
      <c r="C169" s="1">
        <v>44995</v>
      </c>
      <c r="D169">
        <v>6</v>
      </c>
      <c r="E169" t="s">
        <v>686</v>
      </c>
      <c r="F169">
        <v>168</v>
      </c>
      <c r="G169" t="s">
        <v>687</v>
      </c>
      <c r="H169" t="s">
        <v>565</v>
      </c>
      <c r="I169" t="s">
        <v>688</v>
      </c>
      <c r="J169" t="s">
        <v>689</v>
      </c>
      <c r="K169">
        <v>3</v>
      </c>
      <c r="L169">
        <v>2</v>
      </c>
      <c r="M169">
        <v>1</v>
      </c>
      <c r="N169">
        <v>0</v>
      </c>
      <c r="O169" t="s">
        <v>1232</v>
      </c>
      <c r="P169" t="s">
        <v>75</v>
      </c>
      <c r="Q169" t="s">
        <v>1230</v>
      </c>
      <c r="R169" t="s">
        <v>134</v>
      </c>
      <c r="S169" t="s">
        <v>99</v>
      </c>
      <c r="T169" t="s">
        <v>1230</v>
      </c>
      <c r="U169" t="s">
        <v>1230</v>
      </c>
      <c r="V169" t="s">
        <v>1230</v>
      </c>
      <c r="W169" t="s">
        <v>1230</v>
      </c>
      <c r="X169">
        <v>50</v>
      </c>
      <c r="Y169">
        <v>3</v>
      </c>
      <c r="Z169">
        <v>1666.666667</v>
      </c>
      <c r="AA169" t="s">
        <v>1231</v>
      </c>
      <c r="AB169" t="s">
        <v>1231</v>
      </c>
      <c r="AC169">
        <v>50</v>
      </c>
      <c r="AD169">
        <v>8</v>
      </c>
      <c r="AG169">
        <v>625</v>
      </c>
      <c r="AH169">
        <v>4</v>
      </c>
      <c r="AI169" t="s">
        <v>1232</v>
      </c>
      <c r="AJ169" t="s">
        <v>1232</v>
      </c>
      <c r="AQ169">
        <v>12.5</v>
      </c>
      <c r="AR169">
        <v>2</v>
      </c>
      <c r="AT169">
        <v>12.5</v>
      </c>
      <c r="AU169">
        <v>2</v>
      </c>
      <c r="AW169">
        <v>12.5</v>
      </c>
      <c r="AX169">
        <v>2</v>
      </c>
      <c r="AZ169">
        <v>12.5</v>
      </c>
      <c r="BA169">
        <v>2</v>
      </c>
    </row>
    <row r="170" spans="1:54" x14ac:dyDescent="0.25">
      <c r="A170">
        <v>2</v>
      </c>
      <c r="B170" s="1">
        <v>44928</v>
      </c>
      <c r="C170" s="1">
        <v>44995</v>
      </c>
      <c r="D170">
        <v>6</v>
      </c>
      <c r="E170" t="s">
        <v>686</v>
      </c>
      <c r="F170">
        <v>169</v>
      </c>
      <c r="G170" t="s">
        <v>690</v>
      </c>
      <c r="H170" t="s">
        <v>286</v>
      </c>
      <c r="I170" t="s">
        <v>691</v>
      </c>
      <c r="J170" t="s">
        <v>692</v>
      </c>
      <c r="K170">
        <v>2</v>
      </c>
      <c r="L170">
        <v>1</v>
      </c>
      <c r="M170">
        <v>1</v>
      </c>
      <c r="N170">
        <v>0</v>
      </c>
      <c r="O170" t="s">
        <v>1232</v>
      </c>
      <c r="P170" t="s">
        <v>69</v>
      </c>
      <c r="Q170" t="s">
        <v>1230</v>
      </c>
      <c r="R170" t="s">
        <v>693</v>
      </c>
      <c r="S170" t="s">
        <v>694</v>
      </c>
      <c r="T170" t="s">
        <v>1230</v>
      </c>
      <c r="U170" t="s">
        <v>1230</v>
      </c>
      <c r="V170" t="s">
        <v>1230</v>
      </c>
      <c r="W170" t="s">
        <v>1230</v>
      </c>
      <c r="X170">
        <v>100</v>
      </c>
      <c r="Y170">
        <v>0.5</v>
      </c>
      <c r="Z170">
        <v>20000</v>
      </c>
      <c r="AA170" t="s">
        <v>1231</v>
      </c>
      <c r="AB170" t="s">
        <v>1231</v>
      </c>
      <c r="AC170">
        <v>100</v>
      </c>
      <c r="AD170">
        <v>2</v>
      </c>
      <c r="AG170">
        <v>5000</v>
      </c>
      <c r="AH170">
        <v>3</v>
      </c>
      <c r="AI170" t="s">
        <v>1232</v>
      </c>
      <c r="AJ170" t="s">
        <v>1232</v>
      </c>
      <c r="AN170">
        <v>33.33</v>
      </c>
      <c r="AO170">
        <v>0.66600000000000004</v>
      </c>
      <c r="AW170">
        <v>33.33</v>
      </c>
      <c r="AX170">
        <v>0.66600000000000004</v>
      </c>
      <c r="AZ170">
        <v>33.33</v>
      </c>
      <c r="BA170">
        <v>0.66600000000000004</v>
      </c>
    </row>
    <row r="171" spans="1:54" x14ac:dyDescent="0.25">
      <c r="A171">
        <v>2</v>
      </c>
      <c r="B171" s="1">
        <v>44928</v>
      </c>
      <c r="C171" s="1">
        <v>44995</v>
      </c>
      <c r="D171">
        <v>6</v>
      </c>
      <c r="E171" t="s">
        <v>686</v>
      </c>
      <c r="F171">
        <v>170</v>
      </c>
      <c r="G171" t="s">
        <v>695</v>
      </c>
      <c r="H171" t="s">
        <v>66</v>
      </c>
      <c r="I171" t="s">
        <v>696</v>
      </c>
      <c r="J171" t="s">
        <v>697</v>
      </c>
      <c r="K171">
        <v>3</v>
      </c>
      <c r="L171">
        <v>3</v>
      </c>
      <c r="M171">
        <v>0</v>
      </c>
      <c r="N171">
        <v>0</v>
      </c>
      <c r="O171" t="s">
        <v>1232</v>
      </c>
      <c r="P171" t="s">
        <v>69</v>
      </c>
      <c r="Q171" t="s">
        <v>1230</v>
      </c>
      <c r="R171" t="s">
        <v>493</v>
      </c>
      <c r="S171" t="s">
        <v>99</v>
      </c>
      <c r="T171" t="s">
        <v>1230</v>
      </c>
      <c r="U171" t="s">
        <v>1230</v>
      </c>
      <c r="V171" t="s">
        <v>1230</v>
      </c>
      <c r="W171" t="s">
        <v>1230</v>
      </c>
      <c r="X171">
        <v>75</v>
      </c>
      <c r="Y171">
        <v>1</v>
      </c>
      <c r="Z171">
        <v>7500</v>
      </c>
      <c r="AA171" t="s">
        <v>1232</v>
      </c>
    </row>
    <row r="172" spans="1:54" x14ac:dyDescent="0.25">
      <c r="A172">
        <v>2</v>
      </c>
      <c r="B172" s="1">
        <v>44928</v>
      </c>
      <c r="C172" s="1">
        <v>44995</v>
      </c>
      <c r="D172">
        <v>7</v>
      </c>
      <c r="E172" t="s">
        <v>698</v>
      </c>
      <c r="F172">
        <v>171</v>
      </c>
      <c r="G172" t="s">
        <v>699</v>
      </c>
      <c r="H172" t="s">
        <v>225</v>
      </c>
      <c r="I172" t="s">
        <v>700</v>
      </c>
      <c r="J172" t="s">
        <v>701</v>
      </c>
      <c r="K172">
        <v>2</v>
      </c>
      <c r="L172">
        <v>1</v>
      </c>
      <c r="M172">
        <v>1</v>
      </c>
      <c r="N172">
        <v>0</v>
      </c>
      <c r="O172" t="s">
        <v>1231</v>
      </c>
      <c r="P172" t="s">
        <v>69</v>
      </c>
      <c r="Q172" t="s">
        <v>1230</v>
      </c>
      <c r="R172" t="s">
        <v>185</v>
      </c>
      <c r="S172" t="s">
        <v>186</v>
      </c>
      <c r="T172">
        <v>2400</v>
      </c>
      <c r="U172" t="s">
        <v>1230</v>
      </c>
      <c r="V172" t="s">
        <v>1230</v>
      </c>
      <c r="W172" t="s">
        <v>1230</v>
      </c>
      <c r="X172">
        <v>250</v>
      </c>
      <c r="Y172">
        <v>1</v>
      </c>
      <c r="Z172">
        <v>25000</v>
      </c>
      <c r="AA172" t="s">
        <v>1232</v>
      </c>
    </row>
    <row r="173" spans="1:54" x14ac:dyDescent="0.25">
      <c r="A173">
        <v>2</v>
      </c>
      <c r="B173" s="1">
        <v>44928</v>
      </c>
      <c r="C173" s="1">
        <v>44995</v>
      </c>
      <c r="D173">
        <v>7</v>
      </c>
      <c r="E173" t="s">
        <v>698</v>
      </c>
      <c r="F173">
        <v>172</v>
      </c>
      <c r="G173" t="s">
        <v>702</v>
      </c>
      <c r="H173" t="s">
        <v>66</v>
      </c>
      <c r="I173" t="s">
        <v>703</v>
      </c>
      <c r="J173" t="s">
        <v>704</v>
      </c>
      <c r="K173">
        <v>2</v>
      </c>
      <c r="L173">
        <v>1</v>
      </c>
      <c r="M173">
        <v>1</v>
      </c>
      <c r="N173">
        <v>0</v>
      </c>
      <c r="O173" t="s">
        <v>1232</v>
      </c>
      <c r="P173" t="s">
        <v>75</v>
      </c>
      <c r="Q173" t="s">
        <v>1230</v>
      </c>
      <c r="R173" t="s">
        <v>76</v>
      </c>
      <c r="S173" t="s">
        <v>77</v>
      </c>
      <c r="T173" t="s">
        <v>1230</v>
      </c>
      <c r="U173" t="s">
        <v>1230</v>
      </c>
      <c r="V173" t="s">
        <v>1230</v>
      </c>
      <c r="W173" t="s">
        <v>1230</v>
      </c>
      <c r="X173">
        <v>30</v>
      </c>
      <c r="Y173">
        <v>10</v>
      </c>
      <c r="Z173">
        <v>300</v>
      </c>
      <c r="AA173" t="s">
        <v>1231</v>
      </c>
      <c r="AB173" t="s">
        <v>1231</v>
      </c>
      <c r="AC173">
        <v>30</v>
      </c>
      <c r="AD173">
        <v>10</v>
      </c>
      <c r="AG173">
        <v>300</v>
      </c>
      <c r="AH173">
        <v>2</v>
      </c>
      <c r="AI173" t="s">
        <v>1232</v>
      </c>
      <c r="AJ173" t="s">
        <v>1232</v>
      </c>
      <c r="AT173">
        <v>15</v>
      </c>
      <c r="AU173">
        <v>5</v>
      </c>
      <c r="AW173">
        <v>15</v>
      </c>
      <c r="AX173">
        <v>5</v>
      </c>
    </row>
    <row r="174" spans="1:54" x14ac:dyDescent="0.25">
      <c r="A174">
        <v>2</v>
      </c>
      <c r="B174" s="1">
        <v>44928</v>
      </c>
      <c r="C174" s="1">
        <v>44995</v>
      </c>
      <c r="D174">
        <v>7</v>
      </c>
      <c r="E174" t="s">
        <v>698</v>
      </c>
      <c r="F174">
        <v>173</v>
      </c>
      <c r="G174" t="s">
        <v>705</v>
      </c>
      <c r="H174" t="s">
        <v>173</v>
      </c>
      <c r="I174" t="s">
        <v>706</v>
      </c>
      <c r="J174" t="s">
        <v>707</v>
      </c>
      <c r="K174">
        <v>3</v>
      </c>
      <c r="L174">
        <v>3</v>
      </c>
      <c r="M174">
        <v>0</v>
      </c>
      <c r="N174">
        <v>0</v>
      </c>
      <c r="O174" t="s">
        <v>1232</v>
      </c>
      <c r="P174" t="s">
        <v>69</v>
      </c>
      <c r="Q174" t="s">
        <v>1230</v>
      </c>
      <c r="R174" t="s">
        <v>134</v>
      </c>
      <c r="S174" t="s">
        <v>99</v>
      </c>
      <c r="T174" t="s">
        <v>1230</v>
      </c>
      <c r="U174" t="s">
        <v>1230</v>
      </c>
      <c r="V174" t="s">
        <v>1230</v>
      </c>
      <c r="W174" t="s">
        <v>1230</v>
      </c>
      <c r="X174">
        <v>100</v>
      </c>
      <c r="Y174">
        <v>1.5</v>
      </c>
      <c r="Z174">
        <v>6666.6666670000004</v>
      </c>
      <c r="AA174" t="s">
        <v>1231</v>
      </c>
      <c r="AB174" t="s">
        <v>1231</v>
      </c>
      <c r="AC174">
        <v>50</v>
      </c>
      <c r="AD174">
        <v>3.5</v>
      </c>
      <c r="AE174">
        <v>50</v>
      </c>
      <c r="AF174">
        <v>10</v>
      </c>
      <c r="AG174">
        <v>1428.5714290000001</v>
      </c>
      <c r="AH174">
        <v>1</v>
      </c>
      <c r="AI174" t="s">
        <v>1232</v>
      </c>
      <c r="AJ174" t="s">
        <v>1232</v>
      </c>
      <c r="AN174">
        <v>50</v>
      </c>
      <c r="AO174">
        <v>3.5</v>
      </c>
      <c r="AP174">
        <v>50</v>
      </c>
    </row>
    <row r="175" spans="1:54" x14ac:dyDescent="0.25">
      <c r="A175">
        <v>2</v>
      </c>
      <c r="B175" s="1">
        <v>44928</v>
      </c>
      <c r="C175" s="1">
        <v>44995</v>
      </c>
      <c r="D175">
        <v>8</v>
      </c>
      <c r="E175" t="s">
        <v>708</v>
      </c>
      <c r="F175">
        <v>174</v>
      </c>
      <c r="G175" t="s">
        <v>709</v>
      </c>
      <c r="H175" t="s">
        <v>225</v>
      </c>
      <c r="I175" t="s">
        <v>710</v>
      </c>
      <c r="J175" t="s">
        <v>711</v>
      </c>
      <c r="K175">
        <v>1</v>
      </c>
      <c r="L175">
        <v>1</v>
      </c>
      <c r="M175">
        <v>0</v>
      </c>
      <c r="N175">
        <v>0</v>
      </c>
      <c r="O175" t="s">
        <v>1232</v>
      </c>
      <c r="P175" t="s">
        <v>69</v>
      </c>
      <c r="Q175" t="s">
        <v>1230</v>
      </c>
      <c r="R175" t="s">
        <v>712</v>
      </c>
      <c r="S175" t="s">
        <v>713</v>
      </c>
      <c r="T175" t="s">
        <v>1230</v>
      </c>
      <c r="U175" t="s">
        <v>1230</v>
      </c>
      <c r="V175" t="s">
        <v>1230</v>
      </c>
      <c r="W175" t="s">
        <v>1230</v>
      </c>
      <c r="X175">
        <v>30</v>
      </c>
      <c r="Y175">
        <v>1</v>
      </c>
      <c r="Z175">
        <v>3000</v>
      </c>
      <c r="AA175" t="s">
        <v>1231</v>
      </c>
      <c r="AB175" t="s">
        <v>1231</v>
      </c>
      <c r="AC175">
        <v>30</v>
      </c>
      <c r="AD175">
        <v>3</v>
      </c>
      <c r="AG175">
        <v>1000</v>
      </c>
      <c r="AH175">
        <v>2</v>
      </c>
      <c r="AI175" t="s">
        <v>1232</v>
      </c>
      <c r="AJ175" t="s">
        <v>1232</v>
      </c>
      <c r="AN175">
        <v>15</v>
      </c>
      <c r="AO175">
        <v>1.5</v>
      </c>
      <c r="AW175">
        <v>15</v>
      </c>
      <c r="AX175">
        <v>1.5</v>
      </c>
    </row>
    <row r="176" spans="1:54" x14ac:dyDescent="0.25">
      <c r="A176">
        <v>2</v>
      </c>
      <c r="B176" s="1">
        <v>44928</v>
      </c>
      <c r="C176" s="1">
        <v>44995</v>
      </c>
      <c r="D176">
        <v>8</v>
      </c>
      <c r="E176" t="s">
        <v>708</v>
      </c>
      <c r="F176">
        <v>175</v>
      </c>
      <c r="G176" t="s">
        <v>714</v>
      </c>
      <c r="H176" t="s">
        <v>79</v>
      </c>
      <c r="I176" t="s">
        <v>715</v>
      </c>
      <c r="J176" t="s">
        <v>716</v>
      </c>
      <c r="K176">
        <v>2</v>
      </c>
      <c r="L176">
        <v>0</v>
      </c>
      <c r="M176">
        <v>2</v>
      </c>
      <c r="N176">
        <v>0</v>
      </c>
      <c r="O176" t="s">
        <v>1232</v>
      </c>
      <c r="P176" t="s">
        <v>69</v>
      </c>
      <c r="Q176">
        <v>2020</v>
      </c>
      <c r="R176" t="s">
        <v>70</v>
      </c>
      <c r="S176" t="s">
        <v>70</v>
      </c>
      <c r="T176" t="s">
        <v>1230</v>
      </c>
      <c r="U176" t="s">
        <v>1230</v>
      </c>
      <c r="V176" t="s">
        <v>1230</v>
      </c>
      <c r="W176" t="s">
        <v>1230</v>
      </c>
      <c r="X176">
        <v>75</v>
      </c>
      <c r="Y176">
        <v>1</v>
      </c>
      <c r="Z176">
        <v>7500</v>
      </c>
      <c r="AA176" t="s">
        <v>1231</v>
      </c>
      <c r="AB176" t="s">
        <v>1231</v>
      </c>
      <c r="AC176">
        <v>75</v>
      </c>
      <c r="AD176">
        <v>3.75</v>
      </c>
      <c r="AG176">
        <v>2000</v>
      </c>
      <c r="AH176">
        <v>2</v>
      </c>
      <c r="AI176" t="s">
        <v>1232</v>
      </c>
      <c r="AJ176" t="s">
        <v>1232</v>
      </c>
      <c r="AW176">
        <v>37.5</v>
      </c>
      <c r="AX176">
        <v>1.875</v>
      </c>
      <c r="AZ176">
        <v>37.5</v>
      </c>
      <c r="BA176">
        <v>1.875</v>
      </c>
    </row>
    <row r="177" spans="1:59" x14ac:dyDescent="0.25">
      <c r="A177">
        <v>2</v>
      </c>
      <c r="B177" s="1">
        <v>44928</v>
      </c>
      <c r="C177" s="1">
        <v>44995</v>
      </c>
      <c r="D177">
        <v>8</v>
      </c>
      <c r="E177" t="s">
        <v>708</v>
      </c>
      <c r="F177">
        <v>176</v>
      </c>
      <c r="G177" t="s">
        <v>717</v>
      </c>
      <c r="H177" t="s">
        <v>79</v>
      </c>
      <c r="I177" t="s">
        <v>718</v>
      </c>
      <c r="J177" t="s">
        <v>719</v>
      </c>
      <c r="K177">
        <v>1</v>
      </c>
      <c r="L177">
        <v>0</v>
      </c>
      <c r="M177">
        <v>1</v>
      </c>
      <c r="N177">
        <v>0</v>
      </c>
      <c r="O177" t="s">
        <v>1232</v>
      </c>
      <c r="P177" t="s">
        <v>69</v>
      </c>
      <c r="Q177" t="s">
        <v>1230</v>
      </c>
      <c r="R177" t="s">
        <v>70</v>
      </c>
      <c r="S177" t="s">
        <v>70</v>
      </c>
      <c r="T177" t="s">
        <v>1230</v>
      </c>
      <c r="U177" t="s">
        <v>1230</v>
      </c>
      <c r="V177" t="s">
        <v>1230</v>
      </c>
      <c r="W177" t="s">
        <v>1230</v>
      </c>
      <c r="X177">
        <v>25</v>
      </c>
      <c r="Y177">
        <v>5</v>
      </c>
      <c r="Z177">
        <v>500</v>
      </c>
      <c r="AA177" t="s">
        <v>1232</v>
      </c>
    </row>
    <row r="178" spans="1:59" x14ac:dyDescent="0.25">
      <c r="A178">
        <v>2</v>
      </c>
      <c r="B178" s="1">
        <v>44928</v>
      </c>
      <c r="C178" s="1">
        <v>44995</v>
      </c>
      <c r="D178">
        <v>9</v>
      </c>
      <c r="E178" t="s">
        <v>720</v>
      </c>
      <c r="F178">
        <v>177</v>
      </c>
      <c r="G178" t="s">
        <v>721</v>
      </c>
      <c r="H178" t="s">
        <v>79</v>
      </c>
      <c r="I178" t="s">
        <v>722</v>
      </c>
      <c r="J178" t="s">
        <v>723</v>
      </c>
      <c r="K178">
        <v>2</v>
      </c>
      <c r="L178">
        <v>1</v>
      </c>
      <c r="M178">
        <v>1</v>
      </c>
      <c r="N178">
        <v>0</v>
      </c>
      <c r="O178" t="s">
        <v>1231</v>
      </c>
      <c r="P178" t="s">
        <v>75</v>
      </c>
      <c r="Q178">
        <v>2020</v>
      </c>
      <c r="R178" t="s">
        <v>76</v>
      </c>
      <c r="S178" t="s">
        <v>77</v>
      </c>
      <c r="T178">
        <v>350</v>
      </c>
      <c r="U178" t="s">
        <v>1230</v>
      </c>
      <c r="V178" t="s">
        <v>1230</v>
      </c>
      <c r="W178" t="s">
        <v>1230</v>
      </c>
      <c r="X178">
        <v>65</v>
      </c>
      <c r="Y178">
        <v>1</v>
      </c>
      <c r="Z178">
        <v>6500</v>
      </c>
      <c r="AA178" t="s">
        <v>1231</v>
      </c>
      <c r="AB178" t="s">
        <v>1231</v>
      </c>
      <c r="AC178">
        <v>65</v>
      </c>
      <c r="AD178">
        <v>2</v>
      </c>
      <c r="AG178">
        <v>3250</v>
      </c>
      <c r="AH178">
        <v>2</v>
      </c>
      <c r="AI178" t="s">
        <v>1232</v>
      </c>
      <c r="AJ178" t="s">
        <v>1232</v>
      </c>
      <c r="AT178">
        <v>32.5</v>
      </c>
      <c r="AU178">
        <v>1</v>
      </c>
      <c r="AW178">
        <v>32.5</v>
      </c>
      <c r="AX178">
        <v>1</v>
      </c>
    </row>
    <row r="179" spans="1:59" x14ac:dyDescent="0.25">
      <c r="A179">
        <v>2</v>
      </c>
      <c r="B179" s="1">
        <v>44928</v>
      </c>
      <c r="C179" s="1">
        <v>44995</v>
      </c>
      <c r="D179">
        <v>9</v>
      </c>
      <c r="E179" t="s">
        <v>720</v>
      </c>
      <c r="F179">
        <v>178</v>
      </c>
      <c r="G179" t="s">
        <v>724</v>
      </c>
      <c r="H179" t="s">
        <v>725</v>
      </c>
      <c r="I179" t="s">
        <v>726</v>
      </c>
      <c r="J179" t="s">
        <v>727</v>
      </c>
      <c r="K179">
        <v>1</v>
      </c>
      <c r="L179">
        <v>0</v>
      </c>
      <c r="M179">
        <v>1</v>
      </c>
      <c r="N179">
        <v>0</v>
      </c>
      <c r="O179" t="s">
        <v>1232</v>
      </c>
      <c r="P179" t="s">
        <v>69</v>
      </c>
      <c r="Q179" t="s">
        <v>1230</v>
      </c>
      <c r="R179" t="s">
        <v>70</v>
      </c>
      <c r="S179" t="s">
        <v>70</v>
      </c>
      <c r="T179" t="s">
        <v>1230</v>
      </c>
      <c r="U179" t="s">
        <v>1230</v>
      </c>
      <c r="V179" t="s">
        <v>1230</v>
      </c>
      <c r="W179" t="s">
        <v>1230</v>
      </c>
      <c r="X179">
        <v>50</v>
      </c>
      <c r="Y179">
        <v>1</v>
      </c>
      <c r="Z179">
        <v>5000</v>
      </c>
      <c r="AA179" t="s">
        <v>1231</v>
      </c>
      <c r="AB179" t="s">
        <v>1231</v>
      </c>
      <c r="AC179">
        <v>50</v>
      </c>
      <c r="AD179">
        <v>2</v>
      </c>
      <c r="AG179">
        <v>2500</v>
      </c>
      <c r="AH179">
        <v>1</v>
      </c>
      <c r="AI179" t="s">
        <v>1232</v>
      </c>
      <c r="AJ179" t="s">
        <v>1232</v>
      </c>
      <c r="AN179">
        <v>50</v>
      </c>
      <c r="AO179">
        <v>2</v>
      </c>
    </row>
    <row r="180" spans="1:59" x14ac:dyDescent="0.25">
      <c r="A180">
        <v>2</v>
      </c>
      <c r="B180" s="1">
        <v>44928</v>
      </c>
      <c r="C180" s="1">
        <v>44995</v>
      </c>
      <c r="D180">
        <v>10</v>
      </c>
      <c r="E180" t="s">
        <v>728</v>
      </c>
      <c r="F180">
        <v>179</v>
      </c>
      <c r="G180" t="s">
        <v>729</v>
      </c>
      <c r="H180" t="s">
        <v>79</v>
      </c>
      <c r="I180" t="s">
        <v>730</v>
      </c>
      <c r="J180" t="s">
        <v>731</v>
      </c>
      <c r="K180">
        <v>2</v>
      </c>
      <c r="L180">
        <v>2</v>
      </c>
      <c r="M180">
        <v>0</v>
      </c>
      <c r="N180">
        <v>0</v>
      </c>
      <c r="O180" t="s">
        <v>1232</v>
      </c>
      <c r="P180" t="s">
        <v>75</v>
      </c>
      <c r="Q180" t="s">
        <v>1230</v>
      </c>
      <c r="R180" t="s">
        <v>195</v>
      </c>
      <c r="S180" t="s">
        <v>196</v>
      </c>
      <c r="T180">
        <v>100</v>
      </c>
      <c r="U180" t="s">
        <v>1230</v>
      </c>
      <c r="V180" t="s">
        <v>1230</v>
      </c>
      <c r="W180" t="s">
        <v>1230</v>
      </c>
      <c r="X180">
        <v>50</v>
      </c>
      <c r="Y180">
        <v>3.3</v>
      </c>
      <c r="Z180">
        <v>1515.151515</v>
      </c>
      <c r="AA180" t="s">
        <v>1231</v>
      </c>
      <c r="AB180" t="s">
        <v>1231</v>
      </c>
      <c r="AC180">
        <v>100</v>
      </c>
      <c r="AD180">
        <v>10</v>
      </c>
      <c r="AG180">
        <v>1000</v>
      </c>
      <c r="AH180">
        <v>1</v>
      </c>
      <c r="AI180" t="s">
        <v>1232</v>
      </c>
      <c r="AJ180" t="s">
        <v>1232</v>
      </c>
      <c r="AQ180">
        <v>100</v>
      </c>
      <c r="AR180">
        <v>10</v>
      </c>
    </row>
    <row r="181" spans="1:59" x14ac:dyDescent="0.25">
      <c r="A181">
        <v>2</v>
      </c>
      <c r="B181" s="1">
        <v>44928</v>
      </c>
      <c r="C181" s="1">
        <v>44995</v>
      </c>
      <c r="D181">
        <v>10</v>
      </c>
      <c r="E181" t="s">
        <v>728</v>
      </c>
      <c r="F181">
        <v>180</v>
      </c>
      <c r="G181" t="s">
        <v>732</v>
      </c>
      <c r="H181" t="s">
        <v>225</v>
      </c>
      <c r="I181" t="s">
        <v>733</v>
      </c>
      <c r="J181" t="s">
        <v>734</v>
      </c>
      <c r="K181">
        <v>2</v>
      </c>
      <c r="L181">
        <v>2</v>
      </c>
      <c r="M181">
        <v>0</v>
      </c>
      <c r="N181">
        <v>0</v>
      </c>
      <c r="O181" t="s">
        <v>1232</v>
      </c>
      <c r="P181" t="s">
        <v>69</v>
      </c>
      <c r="Q181" t="s">
        <v>1230</v>
      </c>
      <c r="R181" t="s">
        <v>281</v>
      </c>
      <c r="S181" t="s">
        <v>93</v>
      </c>
      <c r="T181" t="s">
        <v>1230</v>
      </c>
      <c r="U181">
        <v>130</v>
      </c>
      <c r="V181" t="s">
        <v>1230</v>
      </c>
      <c r="W181" t="s">
        <v>1230</v>
      </c>
      <c r="X181">
        <v>50</v>
      </c>
      <c r="Y181">
        <v>5</v>
      </c>
      <c r="Z181">
        <v>1000</v>
      </c>
      <c r="AA181" t="s">
        <v>1232</v>
      </c>
    </row>
    <row r="182" spans="1:59" x14ac:dyDescent="0.25">
      <c r="A182">
        <v>2</v>
      </c>
      <c r="B182" s="1">
        <v>44928</v>
      </c>
      <c r="C182" s="1">
        <v>44995</v>
      </c>
      <c r="D182">
        <v>10</v>
      </c>
      <c r="E182" t="s">
        <v>728</v>
      </c>
      <c r="F182">
        <v>181</v>
      </c>
      <c r="G182" t="s">
        <v>735</v>
      </c>
      <c r="H182" t="s">
        <v>448</v>
      </c>
      <c r="I182" t="s">
        <v>736</v>
      </c>
      <c r="J182" t="s">
        <v>737</v>
      </c>
      <c r="K182">
        <v>2</v>
      </c>
      <c r="L182">
        <v>2</v>
      </c>
      <c r="M182">
        <v>0</v>
      </c>
      <c r="N182">
        <v>0</v>
      </c>
      <c r="O182" t="s">
        <v>1232</v>
      </c>
      <c r="P182" t="s">
        <v>69</v>
      </c>
      <c r="Q182" t="s">
        <v>1230</v>
      </c>
      <c r="R182" t="s">
        <v>86</v>
      </c>
      <c r="S182" t="s">
        <v>87</v>
      </c>
      <c r="T182" t="s">
        <v>1230</v>
      </c>
      <c r="U182" t="s">
        <v>1230</v>
      </c>
      <c r="V182" t="s">
        <v>1230</v>
      </c>
      <c r="W182" t="s">
        <v>1230</v>
      </c>
      <c r="X182">
        <v>75</v>
      </c>
      <c r="Y182">
        <v>7.5</v>
      </c>
      <c r="Z182">
        <v>1000</v>
      </c>
      <c r="AA182" t="s">
        <v>1231</v>
      </c>
      <c r="AB182" t="s">
        <v>1231</v>
      </c>
      <c r="AC182">
        <v>25</v>
      </c>
      <c r="AD182">
        <v>7.5</v>
      </c>
      <c r="AE182">
        <v>50</v>
      </c>
      <c r="AF182">
        <v>10</v>
      </c>
      <c r="AG182">
        <v>333.33333329999999</v>
      </c>
      <c r="AH182">
        <v>1</v>
      </c>
      <c r="AI182" t="s">
        <v>1232</v>
      </c>
      <c r="AJ182" t="s">
        <v>1232</v>
      </c>
      <c r="AN182">
        <v>25</v>
      </c>
      <c r="AO182">
        <v>7.5</v>
      </c>
      <c r="AP182">
        <v>50</v>
      </c>
    </row>
    <row r="183" spans="1:59" x14ac:dyDescent="0.25">
      <c r="A183">
        <v>2</v>
      </c>
      <c r="B183" s="1">
        <v>44928</v>
      </c>
      <c r="C183" s="1">
        <v>44995</v>
      </c>
      <c r="D183">
        <v>11</v>
      </c>
      <c r="E183" t="s">
        <v>738</v>
      </c>
      <c r="F183">
        <v>182</v>
      </c>
      <c r="G183" t="s">
        <v>739</v>
      </c>
      <c r="H183" t="s">
        <v>448</v>
      </c>
      <c r="I183" t="s">
        <v>740</v>
      </c>
      <c r="J183" t="s">
        <v>741</v>
      </c>
      <c r="K183">
        <v>2</v>
      </c>
      <c r="L183">
        <v>2</v>
      </c>
      <c r="M183">
        <v>0</v>
      </c>
      <c r="N183">
        <v>0</v>
      </c>
      <c r="O183" t="s">
        <v>1232</v>
      </c>
      <c r="P183" t="s">
        <v>69</v>
      </c>
      <c r="Q183" t="s">
        <v>1230</v>
      </c>
      <c r="R183" t="s">
        <v>165</v>
      </c>
      <c r="S183" t="s">
        <v>99</v>
      </c>
      <c r="T183" t="s">
        <v>1230</v>
      </c>
      <c r="U183" t="s">
        <v>1230</v>
      </c>
      <c r="V183" t="s">
        <v>1230</v>
      </c>
      <c r="W183" t="s">
        <v>1230</v>
      </c>
      <c r="X183">
        <v>40</v>
      </c>
      <c r="Y183">
        <v>2</v>
      </c>
      <c r="Z183">
        <v>2000</v>
      </c>
      <c r="AA183" t="s">
        <v>1231</v>
      </c>
      <c r="AB183" t="s">
        <v>1231</v>
      </c>
      <c r="AC183">
        <v>40</v>
      </c>
      <c r="AD183">
        <v>10</v>
      </c>
      <c r="AG183">
        <v>400</v>
      </c>
      <c r="AH183">
        <v>1</v>
      </c>
      <c r="AI183" t="s">
        <v>1232</v>
      </c>
      <c r="AJ183" t="s">
        <v>1232</v>
      </c>
      <c r="AZ183">
        <v>40</v>
      </c>
      <c r="BA183">
        <v>10</v>
      </c>
    </row>
    <row r="184" spans="1:59" x14ac:dyDescent="0.25">
      <c r="A184">
        <v>2</v>
      </c>
      <c r="B184" s="1">
        <v>44928</v>
      </c>
      <c r="C184" s="1">
        <v>44995</v>
      </c>
      <c r="D184">
        <v>11</v>
      </c>
      <c r="E184" t="s">
        <v>738</v>
      </c>
      <c r="F184">
        <v>183</v>
      </c>
      <c r="G184" t="s">
        <v>742</v>
      </c>
      <c r="H184" t="s">
        <v>225</v>
      </c>
      <c r="I184" t="s">
        <v>743</v>
      </c>
      <c r="J184" t="s">
        <v>744</v>
      </c>
      <c r="K184">
        <v>4</v>
      </c>
      <c r="L184">
        <v>4</v>
      </c>
      <c r="M184">
        <v>0</v>
      </c>
      <c r="N184">
        <v>0</v>
      </c>
      <c r="O184" t="s">
        <v>1232</v>
      </c>
      <c r="P184" t="s">
        <v>69</v>
      </c>
      <c r="Q184" t="s">
        <v>1230</v>
      </c>
      <c r="R184" t="s">
        <v>70</v>
      </c>
      <c r="S184" t="s">
        <v>70</v>
      </c>
      <c r="T184" t="s">
        <v>1230</v>
      </c>
      <c r="U184" t="s">
        <v>1230</v>
      </c>
      <c r="V184" t="s">
        <v>1230</v>
      </c>
      <c r="W184" t="s">
        <v>1230</v>
      </c>
      <c r="X184">
        <v>75</v>
      </c>
      <c r="Y184">
        <v>1.5</v>
      </c>
      <c r="Z184">
        <v>5000</v>
      </c>
      <c r="AA184" t="s">
        <v>1231</v>
      </c>
      <c r="AB184" t="s">
        <v>1231</v>
      </c>
      <c r="AC184">
        <v>75</v>
      </c>
      <c r="AD184">
        <v>3</v>
      </c>
      <c r="AG184">
        <v>2500</v>
      </c>
      <c r="AH184">
        <v>2</v>
      </c>
      <c r="AI184" t="s">
        <v>1232</v>
      </c>
      <c r="AJ184" t="s">
        <v>1232</v>
      </c>
      <c r="AW184">
        <v>37.5</v>
      </c>
      <c r="AX184">
        <v>1.5</v>
      </c>
      <c r="AZ184">
        <v>37.5</v>
      </c>
      <c r="BA184">
        <v>1.5</v>
      </c>
    </row>
    <row r="185" spans="1:59" x14ac:dyDescent="0.25">
      <c r="A185">
        <v>2</v>
      </c>
      <c r="B185" s="1">
        <v>44928</v>
      </c>
      <c r="C185" s="1">
        <v>44995</v>
      </c>
      <c r="D185">
        <v>11</v>
      </c>
      <c r="E185" t="s">
        <v>738</v>
      </c>
      <c r="F185">
        <v>184</v>
      </c>
      <c r="G185" t="s">
        <v>745</v>
      </c>
      <c r="H185" t="s">
        <v>182</v>
      </c>
      <c r="I185" t="s">
        <v>746</v>
      </c>
      <c r="J185" t="s">
        <v>747</v>
      </c>
      <c r="K185">
        <v>2</v>
      </c>
      <c r="L185">
        <v>1</v>
      </c>
      <c r="M185">
        <v>1</v>
      </c>
      <c r="N185">
        <v>0</v>
      </c>
      <c r="O185" t="s">
        <v>1232</v>
      </c>
      <c r="P185" t="s">
        <v>69</v>
      </c>
      <c r="Q185">
        <v>2006</v>
      </c>
      <c r="R185" t="s">
        <v>86</v>
      </c>
      <c r="S185" t="s">
        <v>87</v>
      </c>
      <c r="T185" t="s">
        <v>1230</v>
      </c>
      <c r="U185" t="s">
        <v>1230</v>
      </c>
      <c r="V185" t="s">
        <v>1230</v>
      </c>
      <c r="W185" t="s">
        <v>1230</v>
      </c>
      <c r="X185">
        <v>80</v>
      </c>
      <c r="Y185">
        <v>4</v>
      </c>
      <c r="Z185">
        <v>2000</v>
      </c>
      <c r="AA185" t="s">
        <v>1231</v>
      </c>
      <c r="AB185" t="s">
        <v>1231</v>
      </c>
      <c r="AC185">
        <v>30</v>
      </c>
      <c r="AD185">
        <v>4</v>
      </c>
      <c r="AE185">
        <v>50</v>
      </c>
      <c r="AF185">
        <v>10</v>
      </c>
      <c r="AG185">
        <v>750</v>
      </c>
      <c r="AH185">
        <v>1</v>
      </c>
      <c r="AI185" t="s">
        <v>1232</v>
      </c>
      <c r="AJ185" t="s">
        <v>1232</v>
      </c>
      <c r="AN185">
        <v>30</v>
      </c>
      <c r="AO185">
        <v>4</v>
      </c>
      <c r="AP185">
        <v>50</v>
      </c>
    </row>
    <row r="186" spans="1:59" x14ac:dyDescent="0.25">
      <c r="A186">
        <v>2</v>
      </c>
      <c r="B186" s="1">
        <v>44928</v>
      </c>
      <c r="C186" s="1">
        <v>44995</v>
      </c>
      <c r="D186">
        <v>12</v>
      </c>
      <c r="E186" t="s">
        <v>748</v>
      </c>
      <c r="F186">
        <v>185</v>
      </c>
      <c r="G186" t="s">
        <v>749</v>
      </c>
      <c r="H186" t="s">
        <v>79</v>
      </c>
      <c r="I186" t="s">
        <v>750</v>
      </c>
      <c r="J186" t="s">
        <v>751</v>
      </c>
      <c r="K186">
        <v>2</v>
      </c>
      <c r="L186">
        <v>2</v>
      </c>
      <c r="M186">
        <v>0</v>
      </c>
      <c r="N186">
        <v>0</v>
      </c>
      <c r="O186" t="s">
        <v>1232</v>
      </c>
      <c r="P186" t="s">
        <v>69</v>
      </c>
      <c r="Q186" t="s">
        <v>1230</v>
      </c>
      <c r="R186" t="s">
        <v>165</v>
      </c>
      <c r="S186" t="s">
        <v>99</v>
      </c>
      <c r="T186" t="s">
        <v>1230</v>
      </c>
      <c r="U186" t="s">
        <v>1230</v>
      </c>
      <c r="V186" t="s">
        <v>1230</v>
      </c>
      <c r="W186" t="s">
        <v>1230</v>
      </c>
      <c r="X186">
        <v>60</v>
      </c>
      <c r="Y186">
        <v>2</v>
      </c>
      <c r="Z186">
        <v>3000</v>
      </c>
      <c r="AA186" t="s">
        <v>1231</v>
      </c>
      <c r="AB186" t="s">
        <v>1231</v>
      </c>
      <c r="AC186">
        <v>60</v>
      </c>
      <c r="AD186">
        <v>4</v>
      </c>
      <c r="AG186">
        <v>1500</v>
      </c>
      <c r="AH186">
        <v>1</v>
      </c>
      <c r="AI186" t="s">
        <v>1232</v>
      </c>
      <c r="AJ186" t="s">
        <v>1232</v>
      </c>
      <c r="AW186">
        <v>60</v>
      </c>
      <c r="AX186">
        <v>4</v>
      </c>
    </row>
    <row r="187" spans="1:59" x14ac:dyDescent="0.25">
      <c r="A187">
        <v>2</v>
      </c>
      <c r="B187" s="1">
        <v>44928</v>
      </c>
      <c r="C187" s="1">
        <v>44995</v>
      </c>
      <c r="D187">
        <v>12</v>
      </c>
      <c r="E187" t="s">
        <v>748</v>
      </c>
      <c r="F187">
        <v>186</v>
      </c>
      <c r="G187" t="s">
        <v>752</v>
      </c>
      <c r="H187" t="s">
        <v>173</v>
      </c>
      <c r="I187" t="s">
        <v>753</v>
      </c>
      <c r="J187" t="s">
        <v>754</v>
      </c>
      <c r="K187">
        <v>1</v>
      </c>
      <c r="L187">
        <v>1</v>
      </c>
      <c r="M187">
        <v>0</v>
      </c>
      <c r="N187">
        <v>0</v>
      </c>
      <c r="O187" t="s">
        <v>1232</v>
      </c>
      <c r="P187" t="s">
        <v>69</v>
      </c>
      <c r="Q187">
        <v>2021</v>
      </c>
      <c r="R187" t="s">
        <v>755</v>
      </c>
      <c r="S187" t="s">
        <v>196</v>
      </c>
      <c r="T187" t="s">
        <v>1230</v>
      </c>
      <c r="U187" t="s">
        <v>1230</v>
      </c>
      <c r="V187" t="s">
        <v>1230</v>
      </c>
      <c r="W187" t="s">
        <v>1230</v>
      </c>
      <c r="X187">
        <v>100</v>
      </c>
      <c r="Y187">
        <v>2.5</v>
      </c>
      <c r="Z187">
        <v>4000</v>
      </c>
      <c r="AA187" t="s">
        <v>1231</v>
      </c>
      <c r="AB187" t="s">
        <v>1231</v>
      </c>
      <c r="AC187">
        <v>100</v>
      </c>
      <c r="AD187">
        <v>2.5</v>
      </c>
      <c r="AG187">
        <v>4000</v>
      </c>
      <c r="AH187">
        <v>1</v>
      </c>
      <c r="AI187" t="s">
        <v>1232</v>
      </c>
      <c r="AJ187" t="s">
        <v>1232</v>
      </c>
      <c r="AN187">
        <v>100</v>
      </c>
      <c r="AO187">
        <v>2.5</v>
      </c>
    </row>
    <row r="188" spans="1:59" x14ac:dyDescent="0.25">
      <c r="A188">
        <v>2</v>
      </c>
      <c r="B188" s="1">
        <v>44928</v>
      </c>
      <c r="C188" s="1">
        <v>44995</v>
      </c>
      <c r="D188">
        <v>12</v>
      </c>
      <c r="E188" t="s">
        <v>748</v>
      </c>
      <c r="F188">
        <v>187</v>
      </c>
      <c r="G188" t="s">
        <v>756</v>
      </c>
      <c r="H188" t="s">
        <v>182</v>
      </c>
      <c r="I188" t="s">
        <v>757</v>
      </c>
      <c r="J188" t="s">
        <v>758</v>
      </c>
      <c r="K188">
        <v>1</v>
      </c>
      <c r="L188">
        <v>1</v>
      </c>
      <c r="M188">
        <v>0</v>
      </c>
      <c r="N188">
        <v>0</v>
      </c>
      <c r="O188" t="s">
        <v>1232</v>
      </c>
      <c r="P188" t="s">
        <v>69</v>
      </c>
      <c r="Q188" t="s">
        <v>1230</v>
      </c>
      <c r="R188" t="s">
        <v>195</v>
      </c>
      <c r="S188" t="s">
        <v>196</v>
      </c>
      <c r="T188" t="s">
        <v>1230</v>
      </c>
      <c r="U188" t="s">
        <v>1230</v>
      </c>
      <c r="V188">
        <v>75</v>
      </c>
      <c r="W188" t="s">
        <v>1230</v>
      </c>
      <c r="X188">
        <v>50</v>
      </c>
      <c r="Y188">
        <v>2</v>
      </c>
      <c r="Z188">
        <v>2500</v>
      </c>
      <c r="AA188" t="s">
        <v>1232</v>
      </c>
    </row>
    <row r="189" spans="1:59" x14ac:dyDescent="0.25">
      <c r="A189">
        <v>2</v>
      </c>
      <c r="B189" s="1">
        <v>44928</v>
      </c>
      <c r="C189" s="1">
        <v>44995</v>
      </c>
      <c r="D189">
        <v>13</v>
      </c>
      <c r="E189" t="s">
        <v>759</v>
      </c>
      <c r="F189">
        <v>188</v>
      </c>
      <c r="G189" t="s">
        <v>760</v>
      </c>
      <c r="H189" t="s">
        <v>182</v>
      </c>
      <c r="I189" t="s">
        <v>761</v>
      </c>
      <c r="J189" t="s">
        <v>762</v>
      </c>
      <c r="K189">
        <v>3</v>
      </c>
      <c r="L189">
        <v>2</v>
      </c>
      <c r="M189">
        <v>1</v>
      </c>
      <c r="N189">
        <v>0</v>
      </c>
      <c r="O189" t="s">
        <v>1232</v>
      </c>
      <c r="P189" t="s">
        <v>75</v>
      </c>
      <c r="Q189" t="s">
        <v>1230</v>
      </c>
      <c r="R189" t="s">
        <v>394</v>
      </c>
      <c r="S189" t="s">
        <v>77</v>
      </c>
      <c r="T189" t="s">
        <v>1230</v>
      </c>
      <c r="U189" t="s">
        <v>1230</v>
      </c>
      <c r="V189" t="s">
        <v>1230</v>
      </c>
      <c r="W189" t="s">
        <v>1230</v>
      </c>
      <c r="X189">
        <v>75</v>
      </c>
      <c r="Y189">
        <v>4</v>
      </c>
      <c r="Z189">
        <v>1875</v>
      </c>
      <c r="AA189" t="s">
        <v>1231</v>
      </c>
      <c r="AB189" t="s">
        <v>1231</v>
      </c>
      <c r="AC189">
        <v>75</v>
      </c>
      <c r="AD189">
        <v>15</v>
      </c>
      <c r="AG189">
        <v>500</v>
      </c>
      <c r="AH189">
        <v>4</v>
      </c>
      <c r="AI189" t="s">
        <v>1232</v>
      </c>
      <c r="AJ189" t="s">
        <v>1232</v>
      </c>
      <c r="AN189">
        <v>18.75</v>
      </c>
      <c r="AO189">
        <v>3.75</v>
      </c>
      <c r="AW189">
        <v>18.75</v>
      </c>
      <c r="AX189">
        <v>3.75</v>
      </c>
      <c r="AZ189">
        <v>18.75</v>
      </c>
      <c r="BA189">
        <v>3.75</v>
      </c>
      <c r="BF189">
        <v>18.75</v>
      </c>
      <c r="BG189">
        <v>3.75</v>
      </c>
    </row>
    <row r="190" spans="1:59" x14ac:dyDescent="0.25">
      <c r="A190">
        <v>2</v>
      </c>
      <c r="B190" s="1">
        <v>44928</v>
      </c>
      <c r="C190" s="1">
        <v>44995</v>
      </c>
      <c r="D190">
        <v>13</v>
      </c>
      <c r="E190" t="s">
        <v>759</v>
      </c>
      <c r="F190">
        <v>189</v>
      </c>
      <c r="G190" t="s">
        <v>763</v>
      </c>
      <c r="H190" t="s">
        <v>79</v>
      </c>
      <c r="I190" t="s">
        <v>764</v>
      </c>
      <c r="J190" t="s">
        <v>765</v>
      </c>
      <c r="K190">
        <v>2</v>
      </c>
      <c r="L190">
        <v>0</v>
      </c>
      <c r="M190">
        <v>2</v>
      </c>
      <c r="N190">
        <v>0</v>
      </c>
      <c r="O190" t="s">
        <v>1232</v>
      </c>
      <c r="P190" t="s">
        <v>75</v>
      </c>
      <c r="Q190" t="s">
        <v>1230</v>
      </c>
      <c r="R190" t="s">
        <v>70</v>
      </c>
      <c r="S190" t="s">
        <v>70</v>
      </c>
      <c r="T190" t="s">
        <v>1230</v>
      </c>
      <c r="U190" t="s">
        <v>1230</v>
      </c>
      <c r="V190" t="s">
        <v>1230</v>
      </c>
      <c r="W190" t="s">
        <v>1230</v>
      </c>
      <c r="X190">
        <v>40</v>
      </c>
      <c r="Y190">
        <v>5</v>
      </c>
      <c r="Z190">
        <v>800</v>
      </c>
      <c r="AA190" t="s">
        <v>1231</v>
      </c>
      <c r="AB190" t="s">
        <v>1231</v>
      </c>
      <c r="AC190">
        <v>40</v>
      </c>
      <c r="AD190">
        <v>20</v>
      </c>
      <c r="AG190">
        <v>200</v>
      </c>
      <c r="AH190">
        <v>1</v>
      </c>
      <c r="AI190" t="s">
        <v>1232</v>
      </c>
      <c r="AJ190" t="s">
        <v>1232</v>
      </c>
      <c r="BF190">
        <v>40</v>
      </c>
      <c r="BG190">
        <v>20</v>
      </c>
    </row>
    <row r="191" spans="1:59" x14ac:dyDescent="0.25">
      <c r="A191">
        <v>2</v>
      </c>
      <c r="B191" s="1">
        <v>44928</v>
      </c>
      <c r="C191" s="1">
        <v>44995</v>
      </c>
      <c r="D191">
        <v>13</v>
      </c>
      <c r="E191" t="s">
        <v>759</v>
      </c>
      <c r="F191">
        <v>190</v>
      </c>
      <c r="G191" t="s">
        <v>766</v>
      </c>
      <c r="H191" t="s">
        <v>66</v>
      </c>
      <c r="I191" t="s">
        <v>767</v>
      </c>
      <c r="J191" t="s">
        <v>768</v>
      </c>
      <c r="K191">
        <v>2</v>
      </c>
      <c r="L191">
        <v>1</v>
      </c>
      <c r="M191">
        <v>1</v>
      </c>
      <c r="N191">
        <v>0</v>
      </c>
      <c r="O191" t="s">
        <v>1231</v>
      </c>
      <c r="P191" t="s">
        <v>69</v>
      </c>
      <c r="Q191">
        <v>2016</v>
      </c>
      <c r="R191" t="s">
        <v>155</v>
      </c>
      <c r="S191" t="s">
        <v>156</v>
      </c>
      <c r="T191" t="s">
        <v>1230</v>
      </c>
      <c r="U191">
        <v>100</v>
      </c>
      <c r="V191" t="s">
        <v>1230</v>
      </c>
      <c r="W191" t="s">
        <v>1230</v>
      </c>
      <c r="X191">
        <v>150</v>
      </c>
      <c r="Y191">
        <v>1</v>
      </c>
      <c r="Z191">
        <v>15000</v>
      </c>
      <c r="AA191" t="s">
        <v>1231</v>
      </c>
      <c r="AB191" t="s">
        <v>1232</v>
      </c>
    </row>
    <row r="192" spans="1:59" x14ac:dyDescent="0.25">
      <c r="A192">
        <v>2</v>
      </c>
      <c r="B192" s="1">
        <v>44928</v>
      </c>
      <c r="C192" s="1">
        <v>44995</v>
      </c>
      <c r="D192">
        <v>14</v>
      </c>
      <c r="E192" t="s">
        <v>769</v>
      </c>
      <c r="F192">
        <v>191</v>
      </c>
      <c r="G192" t="s">
        <v>770</v>
      </c>
      <c r="H192" t="s">
        <v>182</v>
      </c>
      <c r="I192" t="s">
        <v>771</v>
      </c>
      <c r="J192" t="s">
        <v>772</v>
      </c>
      <c r="K192">
        <v>2</v>
      </c>
      <c r="L192">
        <v>1</v>
      </c>
      <c r="M192">
        <v>1</v>
      </c>
      <c r="N192">
        <v>0</v>
      </c>
      <c r="O192" t="s">
        <v>1232</v>
      </c>
      <c r="P192" t="s">
        <v>75</v>
      </c>
      <c r="Q192">
        <v>2018</v>
      </c>
      <c r="R192" t="s">
        <v>773</v>
      </c>
      <c r="S192" t="s">
        <v>345</v>
      </c>
      <c r="T192" t="s">
        <v>1230</v>
      </c>
      <c r="U192">
        <v>10</v>
      </c>
      <c r="V192" t="s">
        <v>1230</v>
      </c>
      <c r="W192" t="s">
        <v>1230</v>
      </c>
      <c r="X192">
        <v>51</v>
      </c>
      <c r="Y192">
        <v>1</v>
      </c>
      <c r="Z192">
        <v>5100</v>
      </c>
      <c r="AA192" t="s">
        <v>1231</v>
      </c>
      <c r="AB192" t="s">
        <v>1231</v>
      </c>
      <c r="AC192">
        <v>51</v>
      </c>
      <c r="AD192">
        <v>6</v>
      </c>
      <c r="AG192">
        <v>850</v>
      </c>
      <c r="AH192">
        <v>2</v>
      </c>
      <c r="AI192" t="s">
        <v>1232</v>
      </c>
      <c r="AJ192" t="s">
        <v>1232</v>
      </c>
      <c r="AQ192">
        <v>25.5</v>
      </c>
      <c r="AR192">
        <v>3</v>
      </c>
      <c r="AZ192">
        <v>25.5</v>
      </c>
      <c r="BA192">
        <v>3</v>
      </c>
    </row>
    <row r="193" spans="1:60" x14ac:dyDescent="0.25">
      <c r="A193">
        <v>2</v>
      </c>
      <c r="B193" s="1">
        <v>44928</v>
      </c>
      <c r="C193" s="1">
        <v>44995</v>
      </c>
      <c r="D193">
        <v>14</v>
      </c>
      <c r="E193" t="s">
        <v>769</v>
      </c>
      <c r="F193">
        <v>192</v>
      </c>
      <c r="G193" t="s">
        <v>774</v>
      </c>
      <c r="H193" t="s">
        <v>66</v>
      </c>
      <c r="I193" t="s">
        <v>775</v>
      </c>
      <c r="J193" t="s">
        <v>776</v>
      </c>
      <c r="K193">
        <v>2</v>
      </c>
      <c r="L193">
        <v>1</v>
      </c>
      <c r="M193">
        <v>1</v>
      </c>
      <c r="N193">
        <v>0</v>
      </c>
      <c r="O193" t="s">
        <v>1231</v>
      </c>
      <c r="P193" t="s">
        <v>69</v>
      </c>
      <c r="Q193" t="s">
        <v>1230</v>
      </c>
      <c r="R193" t="s">
        <v>70</v>
      </c>
      <c r="S193" t="s">
        <v>70</v>
      </c>
      <c r="T193" t="s">
        <v>1230</v>
      </c>
      <c r="U193" t="s">
        <v>1230</v>
      </c>
      <c r="V193" t="s">
        <v>1230</v>
      </c>
      <c r="W193" t="s">
        <v>1230</v>
      </c>
      <c r="X193">
        <v>75</v>
      </c>
      <c r="Y193">
        <v>2.25</v>
      </c>
      <c r="Z193">
        <v>3333.333333</v>
      </c>
      <c r="AA193" t="s">
        <v>1231</v>
      </c>
      <c r="AB193" t="s">
        <v>1231</v>
      </c>
      <c r="AC193">
        <v>75</v>
      </c>
      <c r="AD193">
        <v>5</v>
      </c>
      <c r="AG193">
        <v>1500</v>
      </c>
      <c r="AH193">
        <v>1</v>
      </c>
      <c r="AI193" t="s">
        <v>1232</v>
      </c>
      <c r="AJ193" t="s">
        <v>1232</v>
      </c>
      <c r="BF193">
        <v>75</v>
      </c>
      <c r="BG193">
        <v>5</v>
      </c>
    </row>
    <row r="194" spans="1:60" x14ac:dyDescent="0.25">
      <c r="A194">
        <v>2</v>
      </c>
      <c r="B194" s="1">
        <v>44928</v>
      </c>
      <c r="C194" s="1">
        <v>44995</v>
      </c>
      <c r="D194">
        <v>14</v>
      </c>
      <c r="E194" t="s">
        <v>769</v>
      </c>
      <c r="F194">
        <v>193</v>
      </c>
      <c r="G194" t="s">
        <v>777</v>
      </c>
      <c r="H194" t="s">
        <v>725</v>
      </c>
      <c r="I194" t="s">
        <v>778</v>
      </c>
      <c r="J194" t="s">
        <v>779</v>
      </c>
      <c r="K194">
        <v>4</v>
      </c>
      <c r="L194">
        <v>4</v>
      </c>
      <c r="M194">
        <v>0</v>
      </c>
      <c r="N194">
        <v>0</v>
      </c>
      <c r="O194" t="s">
        <v>1232</v>
      </c>
      <c r="P194" t="s">
        <v>69</v>
      </c>
      <c r="Q194" t="s">
        <v>1230</v>
      </c>
      <c r="R194" t="s">
        <v>780</v>
      </c>
      <c r="S194" t="s">
        <v>99</v>
      </c>
      <c r="T194" t="s">
        <v>1230</v>
      </c>
      <c r="U194" t="s">
        <v>1230</v>
      </c>
      <c r="V194" t="s">
        <v>1230</v>
      </c>
      <c r="W194" t="s">
        <v>1230</v>
      </c>
      <c r="X194">
        <v>50</v>
      </c>
      <c r="Y194">
        <v>8</v>
      </c>
      <c r="Z194">
        <v>625</v>
      </c>
      <c r="AA194" t="s">
        <v>1232</v>
      </c>
    </row>
    <row r="195" spans="1:60" x14ac:dyDescent="0.25">
      <c r="A195">
        <v>2</v>
      </c>
      <c r="B195" s="1">
        <v>44928</v>
      </c>
      <c r="C195" s="1">
        <v>44995</v>
      </c>
      <c r="D195">
        <v>15</v>
      </c>
      <c r="E195" t="s">
        <v>781</v>
      </c>
      <c r="F195">
        <v>194</v>
      </c>
      <c r="G195" t="s">
        <v>782</v>
      </c>
      <c r="H195" t="s">
        <v>66</v>
      </c>
      <c r="I195" t="s">
        <v>783</v>
      </c>
      <c r="J195" t="s">
        <v>784</v>
      </c>
      <c r="K195">
        <v>2</v>
      </c>
      <c r="L195">
        <v>2</v>
      </c>
      <c r="M195">
        <v>0</v>
      </c>
      <c r="N195">
        <v>0</v>
      </c>
      <c r="O195" t="s">
        <v>1232</v>
      </c>
      <c r="P195" t="s">
        <v>69</v>
      </c>
      <c r="Q195">
        <v>2021</v>
      </c>
      <c r="R195" t="s">
        <v>785</v>
      </c>
      <c r="S195" t="s">
        <v>99</v>
      </c>
      <c r="T195" t="s">
        <v>1230</v>
      </c>
      <c r="U195">
        <v>32</v>
      </c>
      <c r="V195">
        <v>23</v>
      </c>
      <c r="W195" t="s">
        <v>1230</v>
      </c>
      <c r="X195">
        <v>72</v>
      </c>
      <c r="Y195">
        <v>2</v>
      </c>
      <c r="Z195">
        <v>3600</v>
      </c>
      <c r="AA195" t="s">
        <v>1231</v>
      </c>
      <c r="AB195" t="s">
        <v>1231</v>
      </c>
      <c r="AC195">
        <v>72</v>
      </c>
      <c r="AD195">
        <v>6.5</v>
      </c>
      <c r="AG195">
        <v>1107.6923079999999</v>
      </c>
      <c r="AH195">
        <v>1</v>
      </c>
      <c r="AI195" t="s">
        <v>1232</v>
      </c>
      <c r="AJ195" t="s">
        <v>1232</v>
      </c>
      <c r="BF195">
        <v>72</v>
      </c>
      <c r="BG195">
        <v>6.5</v>
      </c>
    </row>
    <row r="196" spans="1:60" x14ac:dyDescent="0.25">
      <c r="A196">
        <v>2</v>
      </c>
      <c r="B196" s="1">
        <v>44928</v>
      </c>
      <c r="C196" s="1">
        <v>44995</v>
      </c>
      <c r="D196">
        <v>15</v>
      </c>
      <c r="E196" t="s">
        <v>781</v>
      </c>
      <c r="F196">
        <v>195</v>
      </c>
      <c r="G196" t="s">
        <v>786</v>
      </c>
      <c r="H196" t="s">
        <v>286</v>
      </c>
      <c r="I196" t="s">
        <v>787</v>
      </c>
      <c r="J196" t="s">
        <v>788</v>
      </c>
      <c r="K196">
        <v>2</v>
      </c>
      <c r="L196">
        <v>2</v>
      </c>
      <c r="M196">
        <v>0</v>
      </c>
      <c r="N196">
        <v>0</v>
      </c>
      <c r="O196" t="s">
        <v>1232</v>
      </c>
      <c r="P196" t="s">
        <v>75</v>
      </c>
      <c r="Q196">
        <v>2019</v>
      </c>
      <c r="R196" t="s">
        <v>789</v>
      </c>
      <c r="S196" t="s">
        <v>340</v>
      </c>
      <c r="T196">
        <v>-1</v>
      </c>
      <c r="U196">
        <v>25</v>
      </c>
      <c r="V196">
        <v>54</v>
      </c>
      <c r="W196" t="s">
        <v>1230</v>
      </c>
      <c r="X196">
        <v>90</v>
      </c>
      <c r="Y196">
        <v>3</v>
      </c>
      <c r="Z196">
        <v>3000</v>
      </c>
      <c r="AA196" t="s">
        <v>1231</v>
      </c>
      <c r="AB196" t="s">
        <v>1231</v>
      </c>
      <c r="AC196">
        <v>90</v>
      </c>
      <c r="AD196">
        <v>7.5</v>
      </c>
      <c r="AG196">
        <v>1200</v>
      </c>
      <c r="AH196">
        <v>2</v>
      </c>
      <c r="AI196" t="s">
        <v>1232</v>
      </c>
      <c r="AJ196" t="s">
        <v>1232</v>
      </c>
      <c r="AW196">
        <v>45</v>
      </c>
      <c r="AX196">
        <v>3.75</v>
      </c>
      <c r="AZ196">
        <v>45</v>
      </c>
      <c r="BA196">
        <v>3.75</v>
      </c>
    </row>
    <row r="197" spans="1:60" x14ac:dyDescent="0.25">
      <c r="A197">
        <v>2</v>
      </c>
      <c r="B197" s="1">
        <v>44928</v>
      </c>
      <c r="C197" s="1">
        <v>44995</v>
      </c>
      <c r="D197">
        <v>15</v>
      </c>
      <c r="E197" t="s">
        <v>781</v>
      </c>
      <c r="F197">
        <v>196</v>
      </c>
      <c r="G197" t="s">
        <v>790</v>
      </c>
      <c r="H197" t="s">
        <v>173</v>
      </c>
      <c r="I197" t="s">
        <v>791</v>
      </c>
      <c r="J197" t="s">
        <v>792</v>
      </c>
      <c r="K197">
        <v>2</v>
      </c>
      <c r="L197">
        <v>1</v>
      </c>
      <c r="M197">
        <v>1</v>
      </c>
      <c r="N197">
        <v>0</v>
      </c>
      <c r="O197" t="s">
        <v>1231</v>
      </c>
      <c r="P197" t="s">
        <v>69</v>
      </c>
      <c r="Q197">
        <v>2021</v>
      </c>
      <c r="R197" t="s">
        <v>793</v>
      </c>
      <c r="S197" t="s">
        <v>99</v>
      </c>
      <c r="T197" t="s">
        <v>1230</v>
      </c>
      <c r="U197" t="s">
        <v>1230</v>
      </c>
      <c r="V197">
        <v>80</v>
      </c>
      <c r="W197" t="s">
        <v>1230</v>
      </c>
      <c r="X197">
        <v>60</v>
      </c>
      <c r="Y197">
        <v>1</v>
      </c>
      <c r="Z197">
        <v>6000</v>
      </c>
      <c r="AA197" t="s">
        <v>1231</v>
      </c>
      <c r="AB197" t="s">
        <v>1231</v>
      </c>
      <c r="AC197">
        <v>60</v>
      </c>
      <c r="AD197">
        <v>6</v>
      </c>
      <c r="AG197">
        <v>1000</v>
      </c>
      <c r="AH197">
        <v>2</v>
      </c>
      <c r="AI197" t="s">
        <v>1232</v>
      </c>
      <c r="AJ197" t="s">
        <v>1232</v>
      </c>
      <c r="AN197">
        <v>30</v>
      </c>
      <c r="AO197">
        <v>3</v>
      </c>
      <c r="BF197">
        <v>30</v>
      </c>
      <c r="BG197">
        <v>3</v>
      </c>
    </row>
    <row r="198" spans="1:60" x14ac:dyDescent="0.25">
      <c r="A198">
        <v>2</v>
      </c>
      <c r="B198" s="1">
        <v>44928</v>
      </c>
      <c r="C198" s="1">
        <v>44995</v>
      </c>
      <c r="D198">
        <v>16</v>
      </c>
      <c r="E198" t="s">
        <v>794</v>
      </c>
      <c r="F198">
        <v>197</v>
      </c>
      <c r="G198" t="s">
        <v>795</v>
      </c>
      <c r="H198" t="s">
        <v>66</v>
      </c>
      <c r="I198" t="s">
        <v>796</v>
      </c>
      <c r="J198" t="s">
        <v>797</v>
      </c>
      <c r="K198">
        <v>3</v>
      </c>
      <c r="L198">
        <v>3</v>
      </c>
      <c r="M198">
        <v>0</v>
      </c>
      <c r="N198">
        <v>0</v>
      </c>
      <c r="O198" t="s">
        <v>1232</v>
      </c>
      <c r="P198" t="s">
        <v>69</v>
      </c>
      <c r="Q198">
        <v>2020</v>
      </c>
      <c r="R198" t="s">
        <v>86</v>
      </c>
      <c r="S198" t="s">
        <v>87</v>
      </c>
      <c r="T198">
        <v>-1</v>
      </c>
      <c r="U198">
        <v>63</v>
      </c>
      <c r="V198" t="s">
        <v>1230</v>
      </c>
      <c r="W198" t="s">
        <v>1230</v>
      </c>
      <c r="X198">
        <v>60</v>
      </c>
      <c r="Y198">
        <v>1.5</v>
      </c>
      <c r="Z198">
        <v>4000</v>
      </c>
      <c r="AA198" t="s">
        <v>1231</v>
      </c>
      <c r="AB198" t="s">
        <v>1231</v>
      </c>
      <c r="AC198">
        <v>19</v>
      </c>
      <c r="AD198">
        <v>1</v>
      </c>
      <c r="AE198">
        <v>41</v>
      </c>
      <c r="AF198">
        <v>10</v>
      </c>
      <c r="AG198">
        <v>1900</v>
      </c>
      <c r="AH198">
        <v>1</v>
      </c>
      <c r="AI198" t="s">
        <v>1232</v>
      </c>
      <c r="AJ198" t="s">
        <v>1232</v>
      </c>
      <c r="AN198">
        <v>19</v>
      </c>
      <c r="AO198">
        <v>1</v>
      </c>
      <c r="AP198">
        <v>41</v>
      </c>
    </row>
    <row r="199" spans="1:60" x14ac:dyDescent="0.25">
      <c r="A199">
        <v>2</v>
      </c>
      <c r="B199" s="1">
        <v>44928</v>
      </c>
      <c r="C199" s="1">
        <v>44995</v>
      </c>
      <c r="D199">
        <v>16</v>
      </c>
      <c r="E199" t="s">
        <v>794</v>
      </c>
      <c r="F199">
        <v>198</v>
      </c>
      <c r="G199" t="s">
        <v>798</v>
      </c>
      <c r="H199" t="s">
        <v>182</v>
      </c>
      <c r="I199" t="s">
        <v>799</v>
      </c>
      <c r="J199" t="s">
        <v>800</v>
      </c>
      <c r="K199">
        <v>2</v>
      </c>
      <c r="L199">
        <v>2</v>
      </c>
      <c r="M199">
        <v>0</v>
      </c>
      <c r="N199">
        <v>0</v>
      </c>
      <c r="O199" t="s">
        <v>1232</v>
      </c>
      <c r="P199" t="s">
        <v>69</v>
      </c>
      <c r="Q199" t="s">
        <v>1230</v>
      </c>
      <c r="R199" t="s">
        <v>143</v>
      </c>
      <c r="S199" t="s">
        <v>144</v>
      </c>
      <c r="T199" t="s">
        <v>1230</v>
      </c>
      <c r="U199" t="s">
        <v>1230</v>
      </c>
      <c r="V199">
        <v>37</v>
      </c>
      <c r="W199" t="s">
        <v>1230</v>
      </c>
      <c r="X199">
        <v>50</v>
      </c>
      <c r="Y199">
        <v>1</v>
      </c>
      <c r="Z199">
        <v>5000</v>
      </c>
      <c r="AA199" t="s">
        <v>1231</v>
      </c>
      <c r="AB199" t="s">
        <v>1231</v>
      </c>
      <c r="AC199">
        <v>50</v>
      </c>
      <c r="AD199">
        <v>2</v>
      </c>
      <c r="AG199">
        <v>2500</v>
      </c>
      <c r="AH199">
        <v>1</v>
      </c>
      <c r="AI199" t="s">
        <v>1232</v>
      </c>
      <c r="AJ199" t="s">
        <v>1232</v>
      </c>
      <c r="AZ199">
        <v>50</v>
      </c>
      <c r="BA199">
        <v>2</v>
      </c>
    </row>
    <row r="200" spans="1:60" x14ac:dyDescent="0.25">
      <c r="A200">
        <v>2</v>
      </c>
      <c r="B200" s="1">
        <v>44928</v>
      </c>
      <c r="C200" s="1">
        <v>44995</v>
      </c>
      <c r="D200">
        <v>16</v>
      </c>
      <c r="E200" t="s">
        <v>794</v>
      </c>
      <c r="F200">
        <v>199</v>
      </c>
      <c r="G200" t="s">
        <v>801</v>
      </c>
      <c r="H200" t="s">
        <v>286</v>
      </c>
      <c r="I200" t="s">
        <v>802</v>
      </c>
      <c r="J200" t="s">
        <v>803</v>
      </c>
      <c r="K200">
        <v>4</v>
      </c>
      <c r="L200">
        <v>3</v>
      </c>
      <c r="M200">
        <v>1</v>
      </c>
      <c r="N200">
        <v>0</v>
      </c>
      <c r="O200" t="s">
        <v>1232</v>
      </c>
      <c r="P200" t="s">
        <v>69</v>
      </c>
      <c r="Q200">
        <v>2020</v>
      </c>
      <c r="R200" t="s">
        <v>190</v>
      </c>
      <c r="S200" t="s">
        <v>191</v>
      </c>
      <c r="T200">
        <v>120</v>
      </c>
      <c r="U200" t="s">
        <v>1230</v>
      </c>
      <c r="V200" t="s">
        <v>1230</v>
      </c>
      <c r="W200" t="s">
        <v>1230</v>
      </c>
      <c r="X200">
        <v>90</v>
      </c>
      <c r="Y200">
        <v>2</v>
      </c>
      <c r="Z200">
        <v>4500</v>
      </c>
      <c r="AA200" t="s">
        <v>1231</v>
      </c>
      <c r="AB200" t="s">
        <v>1231</v>
      </c>
      <c r="AC200">
        <v>90</v>
      </c>
      <c r="AD200">
        <v>3</v>
      </c>
      <c r="AG200">
        <v>3000</v>
      </c>
      <c r="AH200">
        <v>2</v>
      </c>
      <c r="AI200" t="s">
        <v>1232</v>
      </c>
      <c r="AJ200" t="s">
        <v>1232</v>
      </c>
      <c r="AQ200">
        <v>45</v>
      </c>
      <c r="AR200">
        <v>1.5</v>
      </c>
      <c r="AZ200">
        <v>45</v>
      </c>
      <c r="BA200">
        <v>1.5</v>
      </c>
    </row>
    <row r="201" spans="1:60" x14ac:dyDescent="0.25">
      <c r="A201">
        <v>2</v>
      </c>
      <c r="B201" s="1">
        <v>44928</v>
      </c>
      <c r="C201" s="1">
        <v>44995</v>
      </c>
      <c r="D201">
        <v>17</v>
      </c>
      <c r="E201" t="s">
        <v>804</v>
      </c>
      <c r="F201">
        <v>200</v>
      </c>
      <c r="G201" t="s">
        <v>805</v>
      </c>
      <c r="H201" t="s">
        <v>79</v>
      </c>
      <c r="I201" t="s">
        <v>806</v>
      </c>
      <c r="J201" t="s">
        <v>807</v>
      </c>
      <c r="K201">
        <v>5</v>
      </c>
      <c r="L201">
        <v>3</v>
      </c>
      <c r="M201">
        <v>2</v>
      </c>
      <c r="N201">
        <v>0</v>
      </c>
      <c r="O201" t="s">
        <v>1231</v>
      </c>
      <c r="P201" t="s">
        <v>69</v>
      </c>
      <c r="Q201">
        <v>2021</v>
      </c>
      <c r="R201" t="s">
        <v>394</v>
      </c>
      <c r="S201" t="s">
        <v>77</v>
      </c>
      <c r="T201" t="s">
        <v>1230</v>
      </c>
      <c r="U201">
        <v>165</v>
      </c>
      <c r="V201">
        <v>69</v>
      </c>
      <c r="W201" t="s">
        <v>1230</v>
      </c>
      <c r="X201">
        <v>280</v>
      </c>
      <c r="Y201">
        <v>0.5</v>
      </c>
      <c r="Z201">
        <v>56000</v>
      </c>
      <c r="AA201" t="s">
        <v>1231</v>
      </c>
      <c r="AB201" t="s">
        <v>1232</v>
      </c>
    </row>
    <row r="202" spans="1:60" x14ac:dyDescent="0.25">
      <c r="A202">
        <v>2</v>
      </c>
      <c r="B202" s="1">
        <v>44928</v>
      </c>
      <c r="C202" s="1">
        <v>44995</v>
      </c>
      <c r="D202">
        <v>17</v>
      </c>
      <c r="E202" t="s">
        <v>804</v>
      </c>
      <c r="F202">
        <v>201</v>
      </c>
      <c r="G202" t="s">
        <v>808</v>
      </c>
      <c r="H202" t="s">
        <v>79</v>
      </c>
      <c r="I202" t="s">
        <v>809</v>
      </c>
      <c r="J202" t="s">
        <v>810</v>
      </c>
      <c r="K202">
        <v>2</v>
      </c>
      <c r="L202">
        <v>2</v>
      </c>
      <c r="M202">
        <v>0</v>
      </c>
      <c r="N202">
        <v>0</v>
      </c>
      <c r="O202" t="s">
        <v>1232</v>
      </c>
      <c r="P202" t="s">
        <v>69</v>
      </c>
      <c r="Q202">
        <v>2017</v>
      </c>
      <c r="R202" t="s">
        <v>70</v>
      </c>
      <c r="S202" t="s">
        <v>70</v>
      </c>
      <c r="T202" t="s">
        <v>1230</v>
      </c>
      <c r="U202">
        <v>15</v>
      </c>
      <c r="V202">
        <v>45</v>
      </c>
      <c r="W202">
        <v>21</v>
      </c>
      <c r="X202">
        <v>75</v>
      </c>
      <c r="Y202">
        <v>6</v>
      </c>
      <c r="Z202">
        <v>1250</v>
      </c>
      <c r="AA202" t="s">
        <v>1232</v>
      </c>
    </row>
    <row r="203" spans="1:60" x14ac:dyDescent="0.25">
      <c r="A203">
        <v>2</v>
      </c>
      <c r="B203" s="1">
        <v>44928</v>
      </c>
      <c r="C203" s="1">
        <v>44995</v>
      </c>
      <c r="D203">
        <v>17</v>
      </c>
      <c r="E203" t="s">
        <v>804</v>
      </c>
      <c r="F203">
        <v>202</v>
      </c>
      <c r="G203" t="s">
        <v>811</v>
      </c>
      <c r="H203" t="s">
        <v>725</v>
      </c>
      <c r="I203" t="s">
        <v>812</v>
      </c>
      <c r="J203" t="s">
        <v>813</v>
      </c>
      <c r="K203">
        <v>2</v>
      </c>
      <c r="L203">
        <v>0</v>
      </c>
      <c r="M203">
        <v>2</v>
      </c>
      <c r="N203">
        <v>0</v>
      </c>
      <c r="O203" t="s">
        <v>1232</v>
      </c>
      <c r="P203" t="s">
        <v>69</v>
      </c>
      <c r="Q203">
        <v>2019</v>
      </c>
      <c r="R203" t="s">
        <v>814</v>
      </c>
      <c r="S203" t="s">
        <v>196</v>
      </c>
      <c r="T203" t="s">
        <v>1230</v>
      </c>
      <c r="U203">
        <v>5</v>
      </c>
      <c r="V203">
        <v>80</v>
      </c>
      <c r="W203">
        <v>28</v>
      </c>
      <c r="X203">
        <v>40</v>
      </c>
      <c r="Y203">
        <v>10</v>
      </c>
      <c r="Z203">
        <v>400</v>
      </c>
      <c r="AA203" t="s">
        <v>1231</v>
      </c>
      <c r="AB203" t="s">
        <v>1231</v>
      </c>
      <c r="AC203">
        <v>20</v>
      </c>
      <c r="AD203">
        <v>20</v>
      </c>
      <c r="AE203">
        <v>20</v>
      </c>
      <c r="AG203">
        <v>100</v>
      </c>
      <c r="AH203">
        <v>2</v>
      </c>
      <c r="AI203" t="s">
        <v>1232</v>
      </c>
      <c r="AJ203" t="s">
        <v>1232</v>
      </c>
      <c r="AZ203">
        <v>10</v>
      </c>
      <c r="BA203">
        <v>10</v>
      </c>
      <c r="BB203">
        <v>10</v>
      </c>
      <c r="BF203">
        <v>10</v>
      </c>
      <c r="BG203">
        <v>10</v>
      </c>
      <c r="BH203">
        <v>10</v>
      </c>
    </row>
    <row r="204" spans="1:60" x14ac:dyDescent="0.25">
      <c r="A204">
        <v>2</v>
      </c>
      <c r="B204" s="1">
        <v>44928</v>
      </c>
      <c r="C204" s="1">
        <v>44995</v>
      </c>
      <c r="D204">
        <v>18</v>
      </c>
      <c r="E204" t="s">
        <v>815</v>
      </c>
      <c r="F204">
        <v>203</v>
      </c>
      <c r="G204" t="s">
        <v>816</v>
      </c>
      <c r="H204" t="s">
        <v>66</v>
      </c>
      <c r="I204" t="s">
        <v>817</v>
      </c>
      <c r="K204">
        <v>1</v>
      </c>
      <c r="L204">
        <v>1</v>
      </c>
      <c r="M204">
        <v>0</v>
      </c>
      <c r="N204">
        <v>0</v>
      </c>
      <c r="O204" t="s">
        <v>1232</v>
      </c>
      <c r="P204" t="s">
        <v>69</v>
      </c>
      <c r="Q204">
        <v>2022</v>
      </c>
      <c r="R204" t="s">
        <v>70</v>
      </c>
      <c r="S204" t="s">
        <v>70</v>
      </c>
      <c r="T204" t="s">
        <v>1230</v>
      </c>
      <c r="U204" t="s">
        <v>1230</v>
      </c>
      <c r="V204" t="s">
        <v>1230</v>
      </c>
      <c r="W204" t="s">
        <v>1230</v>
      </c>
      <c r="X204">
        <v>50</v>
      </c>
      <c r="Y204">
        <v>5</v>
      </c>
      <c r="Z204">
        <v>1000</v>
      </c>
      <c r="AA204" t="s">
        <v>1231</v>
      </c>
      <c r="AB204" t="s">
        <v>1231</v>
      </c>
      <c r="AC204">
        <v>50</v>
      </c>
      <c r="AD204">
        <v>25</v>
      </c>
      <c r="AG204">
        <v>200</v>
      </c>
      <c r="AH204">
        <v>1</v>
      </c>
      <c r="AI204" t="s">
        <v>1232</v>
      </c>
      <c r="AJ204" t="s">
        <v>1232</v>
      </c>
      <c r="AQ204">
        <v>50</v>
      </c>
      <c r="AR204">
        <v>25</v>
      </c>
    </row>
    <row r="205" spans="1:60" x14ac:dyDescent="0.25">
      <c r="A205">
        <v>2</v>
      </c>
      <c r="B205" s="1">
        <v>44928</v>
      </c>
      <c r="C205" s="1">
        <v>44995</v>
      </c>
      <c r="D205">
        <v>18</v>
      </c>
      <c r="E205" t="s">
        <v>815</v>
      </c>
      <c r="F205">
        <v>204</v>
      </c>
      <c r="G205" t="s">
        <v>818</v>
      </c>
      <c r="H205" t="s">
        <v>182</v>
      </c>
      <c r="I205" t="s">
        <v>819</v>
      </c>
      <c r="J205" t="s">
        <v>820</v>
      </c>
      <c r="K205">
        <v>3</v>
      </c>
      <c r="L205">
        <v>3</v>
      </c>
      <c r="M205">
        <v>0</v>
      </c>
      <c r="N205">
        <v>0</v>
      </c>
      <c r="O205" t="s">
        <v>1232</v>
      </c>
      <c r="P205" t="s">
        <v>69</v>
      </c>
      <c r="Q205">
        <v>2020</v>
      </c>
      <c r="R205" t="s">
        <v>190</v>
      </c>
      <c r="S205" t="s">
        <v>191</v>
      </c>
      <c r="T205">
        <v>470</v>
      </c>
      <c r="U205" t="s">
        <v>1230</v>
      </c>
      <c r="V205" t="s">
        <v>1230</v>
      </c>
      <c r="W205" t="s">
        <v>1230</v>
      </c>
      <c r="X205">
        <v>100</v>
      </c>
      <c r="Y205">
        <v>1</v>
      </c>
      <c r="Z205">
        <v>10000</v>
      </c>
      <c r="AA205" t="s">
        <v>1231</v>
      </c>
      <c r="AB205" t="s">
        <v>1231</v>
      </c>
      <c r="AC205">
        <v>100</v>
      </c>
      <c r="AD205">
        <v>1</v>
      </c>
      <c r="AG205">
        <v>10000</v>
      </c>
      <c r="AH205">
        <v>1</v>
      </c>
      <c r="AI205" t="s">
        <v>1232</v>
      </c>
      <c r="AJ205" t="s">
        <v>1232</v>
      </c>
      <c r="AZ205">
        <v>100</v>
      </c>
      <c r="BA205">
        <v>1</v>
      </c>
    </row>
    <row r="206" spans="1:60" x14ac:dyDescent="0.25">
      <c r="A206">
        <v>2</v>
      </c>
      <c r="B206" s="1">
        <v>44928</v>
      </c>
      <c r="C206" s="1">
        <v>44995</v>
      </c>
      <c r="D206">
        <v>18</v>
      </c>
      <c r="E206" t="s">
        <v>815</v>
      </c>
      <c r="F206">
        <v>205</v>
      </c>
      <c r="G206" t="s">
        <v>821</v>
      </c>
      <c r="H206" t="s">
        <v>66</v>
      </c>
      <c r="I206" t="s">
        <v>822</v>
      </c>
      <c r="J206" t="s">
        <v>823</v>
      </c>
      <c r="K206">
        <v>2</v>
      </c>
      <c r="L206">
        <v>1</v>
      </c>
      <c r="M206">
        <v>1</v>
      </c>
      <c r="N206">
        <v>0</v>
      </c>
      <c r="O206" t="s">
        <v>1231</v>
      </c>
      <c r="P206" t="s">
        <v>69</v>
      </c>
      <c r="Q206" t="s">
        <v>1230</v>
      </c>
      <c r="R206" t="s">
        <v>138</v>
      </c>
      <c r="S206" t="s">
        <v>99</v>
      </c>
      <c r="T206">
        <v>86</v>
      </c>
      <c r="U206">
        <v>14</v>
      </c>
      <c r="V206" t="s">
        <v>1230</v>
      </c>
      <c r="W206" t="s">
        <v>1230</v>
      </c>
      <c r="X206">
        <v>50</v>
      </c>
      <c r="Y206">
        <v>5</v>
      </c>
      <c r="Z206">
        <v>1000</v>
      </c>
      <c r="AA206" t="s">
        <v>1231</v>
      </c>
      <c r="AB206" t="s">
        <v>1231</v>
      </c>
      <c r="AC206">
        <v>25</v>
      </c>
      <c r="AD206">
        <v>5</v>
      </c>
      <c r="AE206">
        <v>25</v>
      </c>
      <c r="AG206">
        <v>500</v>
      </c>
      <c r="AH206">
        <v>1</v>
      </c>
      <c r="AI206" t="s">
        <v>1232</v>
      </c>
      <c r="AJ206" t="s">
        <v>1232</v>
      </c>
      <c r="BF206">
        <v>25</v>
      </c>
      <c r="BG206">
        <v>5</v>
      </c>
      <c r="BH206">
        <v>25</v>
      </c>
    </row>
    <row r="207" spans="1:60" x14ac:dyDescent="0.25">
      <c r="A207">
        <v>2</v>
      </c>
      <c r="B207" s="1">
        <v>44928</v>
      </c>
      <c r="C207" s="1">
        <v>44995</v>
      </c>
      <c r="D207">
        <v>18</v>
      </c>
      <c r="E207" t="s">
        <v>815</v>
      </c>
      <c r="F207">
        <v>206</v>
      </c>
      <c r="G207" t="s">
        <v>824</v>
      </c>
      <c r="H207" t="s">
        <v>79</v>
      </c>
      <c r="I207" t="s">
        <v>825</v>
      </c>
      <c r="K207">
        <v>1</v>
      </c>
      <c r="L207">
        <v>1</v>
      </c>
      <c r="M207">
        <v>0</v>
      </c>
      <c r="N207">
        <v>0</v>
      </c>
      <c r="O207" t="s">
        <v>1232</v>
      </c>
      <c r="P207" t="s">
        <v>69</v>
      </c>
      <c r="Q207" t="s">
        <v>1230</v>
      </c>
      <c r="R207" t="s">
        <v>185</v>
      </c>
      <c r="S207" t="s">
        <v>186</v>
      </c>
      <c r="T207">
        <v>0</v>
      </c>
      <c r="U207" t="s">
        <v>1230</v>
      </c>
      <c r="V207" t="s">
        <v>1230</v>
      </c>
      <c r="W207" t="s">
        <v>1230</v>
      </c>
      <c r="X207">
        <v>100</v>
      </c>
      <c r="Y207">
        <v>1</v>
      </c>
      <c r="Z207">
        <v>10000</v>
      </c>
      <c r="AA207" t="s">
        <v>1232</v>
      </c>
    </row>
    <row r="208" spans="1:60" x14ac:dyDescent="0.25">
      <c r="A208">
        <v>2</v>
      </c>
      <c r="B208" s="1">
        <v>44928</v>
      </c>
      <c r="C208" s="1">
        <v>44995</v>
      </c>
      <c r="D208">
        <v>19</v>
      </c>
      <c r="E208" t="s">
        <v>826</v>
      </c>
      <c r="F208">
        <v>207</v>
      </c>
      <c r="G208" t="s">
        <v>827</v>
      </c>
      <c r="H208" t="s">
        <v>72</v>
      </c>
      <c r="I208" t="s">
        <v>828</v>
      </c>
      <c r="J208" t="s">
        <v>829</v>
      </c>
      <c r="K208">
        <v>1</v>
      </c>
      <c r="L208">
        <v>1</v>
      </c>
      <c r="M208">
        <v>0</v>
      </c>
      <c r="N208">
        <v>0</v>
      </c>
      <c r="O208" t="s">
        <v>1232</v>
      </c>
      <c r="P208" t="s">
        <v>69</v>
      </c>
      <c r="Q208">
        <v>2018</v>
      </c>
      <c r="R208" t="s">
        <v>134</v>
      </c>
      <c r="S208" t="s">
        <v>99</v>
      </c>
      <c r="T208">
        <v>0</v>
      </c>
      <c r="U208" t="s">
        <v>1230</v>
      </c>
      <c r="V208" t="s">
        <v>1230</v>
      </c>
      <c r="W208" t="s">
        <v>1230</v>
      </c>
      <c r="X208">
        <v>100</v>
      </c>
      <c r="Y208">
        <v>1</v>
      </c>
      <c r="Z208">
        <v>10000</v>
      </c>
      <c r="AA208" t="s">
        <v>1231</v>
      </c>
      <c r="AB208" t="s">
        <v>1232</v>
      </c>
    </row>
    <row r="209" spans="1:53" x14ac:dyDescent="0.25">
      <c r="A209">
        <v>2</v>
      </c>
      <c r="B209" s="1">
        <v>44928</v>
      </c>
      <c r="C209" s="1">
        <v>44995</v>
      </c>
      <c r="D209">
        <v>19</v>
      </c>
      <c r="E209" t="s">
        <v>826</v>
      </c>
      <c r="F209">
        <v>208</v>
      </c>
      <c r="G209" t="s">
        <v>830</v>
      </c>
      <c r="H209" t="s">
        <v>66</v>
      </c>
      <c r="I209" t="s">
        <v>831</v>
      </c>
      <c r="J209" t="s">
        <v>832</v>
      </c>
      <c r="K209">
        <v>3</v>
      </c>
      <c r="L209">
        <v>2</v>
      </c>
      <c r="M209">
        <v>1</v>
      </c>
      <c r="N209">
        <v>0</v>
      </c>
      <c r="O209" t="s">
        <v>1232</v>
      </c>
      <c r="P209" t="s">
        <v>69</v>
      </c>
      <c r="Q209">
        <v>2019</v>
      </c>
      <c r="R209" t="s">
        <v>134</v>
      </c>
      <c r="S209" t="s">
        <v>99</v>
      </c>
      <c r="T209">
        <v>410</v>
      </c>
      <c r="U209">
        <v>57</v>
      </c>
      <c r="V209" t="s">
        <v>1230</v>
      </c>
      <c r="W209" t="s">
        <v>1230</v>
      </c>
      <c r="X209">
        <v>70</v>
      </c>
      <c r="Y209">
        <v>2</v>
      </c>
      <c r="Z209">
        <v>3500</v>
      </c>
      <c r="AA209" t="s">
        <v>1231</v>
      </c>
      <c r="AB209" t="s">
        <v>1231</v>
      </c>
      <c r="AC209">
        <v>70</v>
      </c>
      <c r="AD209">
        <v>5</v>
      </c>
      <c r="AG209">
        <v>1400</v>
      </c>
      <c r="AH209">
        <v>1</v>
      </c>
      <c r="AI209" t="s">
        <v>1232</v>
      </c>
      <c r="AJ209" t="s">
        <v>1232</v>
      </c>
      <c r="AN209">
        <v>70</v>
      </c>
      <c r="AO209">
        <v>5</v>
      </c>
    </row>
    <row r="210" spans="1:53" x14ac:dyDescent="0.25">
      <c r="A210">
        <v>2</v>
      </c>
      <c r="B210" s="1">
        <v>44928</v>
      </c>
      <c r="C210" s="1">
        <v>44995</v>
      </c>
      <c r="D210">
        <v>19</v>
      </c>
      <c r="E210" t="s">
        <v>826</v>
      </c>
      <c r="F210">
        <v>209</v>
      </c>
      <c r="G210" t="s">
        <v>833</v>
      </c>
      <c r="H210" t="s">
        <v>225</v>
      </c>
      <c r="I210" t="s">
        <v>834</v>
      </c>
      <c r="J210" t="s">
        <v>835</v>
      </c>
      <c r="K210">
        <v>3</v>
      </c>
      <c r="L210">
        <v>3</v>
      </c>
      <c r="M210">
        <v>0</v>
      </c>
      <c r="N210">
        <v>0</v>
      </c>
      <c r="O210" t="s">
        <v>1232</v>
      </c>
      <c r="P210" t="s">
        <v>69</v>
      </c>
      <c r="Q210" t="s">
        <v>1230</v>
      </c>
      <c r="R210" t="s">
        <v>76</v>
      </c>
      <c r="S210" t="s">
        <v>77</v>
      </c>
      <c r="T210">
        <v>-1</v>
      </c>
      <c r="U210" t="s">
        <v>1230</v>
      </c>
      <c r="V210" t="s">
        <v>1230</v>
      </c>
      <c r="W210" t="s">
        <v>1230</v>
      </c>
      <c r="X210">
        <v>75</v>
      </c>
      <c r="Y210">
        <v>1.5</v>
      </c>
      <c r="Z210">
        <v>5000</v>
      </c>
      <c r="AA210" t="s">
        <v>1231</v>
      </c>
      <c r="AB210" t="s">
        <v>1231</v>
      </c>
      <c r="AC210">
        <v>75</v>
      </c>
      <c r="AD210">
        <v>2.86</v>
      </c>
      <c r="AG210">
        <v>2622.377622</v>
      </c>
      <c r="AH210">
        <v>2</v>
      </c>
      <c r="AI210" t="s">
        <v>1232</v>
      </c>
      <c r="AJ210" t="s">
        <v>1232</v>
      </c>
      <c r="AW210">
        <v>37.5</v>
      </c>
      <c r="AX210">
        <v>1.43</v>
      </c>
      <c r="AZ210">
        <v>37.5</v>
      </c>
      <c r="BA210">
        <v>1.43</v>
      </c>
    </row>
    <row r="211" spans="1:53" x14ac:dyDescent="0.25">
      <c r="A211">
        <v>2</v>
      </c>
      <c r="B211" s="1">
        <v>44928</v>
      </c>
      <c r="C211" s="1">
        <v>44995</v>
      </c>
      <c r="D211">
        <v>20</v>
      </c>
      <c r="E211" t="s">
        <v>836</v>
      </c>
      <c r="F211">
        <v>210</v>
      </c>
      <c r="G211" t="s">
        <v>837</v>
      </c>
      <c r="H211" t="s">
        <v>79</v>
      </c>
      <c r="I211" t="s">
        <v>838</v>
      </c>
      <c r="J211" t="s">
        <v>839</v>
      </c>
      <c r="K211">
        <v>1</v>
      </c>
      <c r="L211">
        <v>1</v>
      </c>
      <c r="M211">
        <v>0</v>
      </c>
      <c r="N211">
        <v>0</v>
      </c>
      <c r="O211" t="s">
        <v>1232</v>
      </c>
      <c r="P211" t="s">
        <v>69</v>
      </c>
      <c r="Q211">
        <v>2020</v>
      </c>
      <c r="R211" t="s">
        <v>86</v>
      </c>
      <c r="S211" t="s">
        <v>87</v>
      </c>
      <c r="T211" t="s">
        <v>1230</v>
      </c>
      <c r="U211" t="s">
        <v>1230</v>
      </c>
      <c r="V211" t="s">
        <v>1230</v>
      </c>
      <c r="W211" t="s">
        <v>1230</v>
      </c>
      <c r="X211">
        <v>150</v>
      </c>
      <c r="Y211">
        <v>0.5</v>
      </c>
      <c r="Z211">
        <v>30000</v>
      </c>
      <c r="AA211" t="s">
        <v>1231</v>
      </c>
      <c r="AB211" t="s">
        <v>1231</v>
      </c>
      <c r="AC211">
        <v>150</v>
      </c>
      <c r="AD211">
        <v>1.5</v>
      </c>
      <c r="AG211">
        <v>10000</v>
      </c>
      <c r="AH211">
        <v>5</v>
      </c>
      <c r="AI211" t="s">
        <v>1232</v>
      </c>
      <c r="AJ211" t="s">
        <v>1232</v>
      </c>
      <c r="AN211">
        <v>30</v>
      </c>
      <c r="AO211">
        <v>0.3</v>
      </c>
      <c r="AQ211">
        <v>30</v>
      </c>
      <c r="AR211">
        <v>0.3</v>
      </c>
      <c r="AT211">
        <v>30</v>
      </c>
      <c r="AU211">
        <v>0.3</v>
      </c>
      <c r="AW211">
        <v>30</v>
      </c>
      <c r="AX211">
        <v>0.3</v>
      </c>
      <c r="AZ211">
        <v>30</v>
      </c>
      <c r="BA211">
        <v>0.3</v>
      </c>
    </row>
    <row r="212" spans="1:53" x14ac:dyDescent="0.25">
      <c r="A212">
        <v>2</v>
      </c>
      <c r="B212" s="1">
        <v>44928</v>
      </c>
      <c r="C212" s="1">
        <v>44995</v>
      </c>
      <c r="D212">
        <v>20</v>
      </c>
      <c r="E212" t="s">
        <v>836</v>
      </c>
      <c r="F212">
        <v>211</v>
      </c>
      <c r="G212" t="s">
        <v>840</v>
      </c>
      <c r="H212" t="s">
        <v>286</v>
      </c>
      <c r="I212" t="s">
        <v>841</v>
      </c>
      <c r="J212" t="s">
        <v>842</v>
      </c>
      <c r="K212">
        <v>3</v>
      </c>
      <c r="L212">
        <v>3</v>
      </c>
      <c r="M212">
        <v>0</v>
      </c>
      <c r="N212">
        <v>0</v>
      </c>
      <c r="O212" t="s">
        <v>1232</v>
      </c>
      <c r="P212" t="s">
        <v>69</v>
      </c>
      <c r="Q212" t="s">
        <v>1230</v>
      </c>
      <c r="R212" t="s">
        <v>143</v>
      </c>
      <c r="S212" t="s">
        <v>144</v>
      </c>
      <c r="T212" t="s">
        <v>1230</v>
      </c>
      <c r="U212" t="s">
        <v>1230</v>
      </c>
      <c r="V212">
        <v>45</v>
      </c>
      <c r="W212" t="s">
        <v>1230</v>
      </c>
      <c r="X212">
        <v>150</v>
      </c>
      <c r="Y212">
        <v>1</v>
      </c>
      <c r="Z212">
        <v>15000</v>
      </c>
      <c r="AA212" t="s">
        <v>1231</v>
      </c>
      <c r="AB212" t="s">
        <v>1231</v>
      </c>
      <c r="AC212">
        <v>150</v>
      </c>
      <c r="AD212">
        <v>2.5</v>
      </c>
      <c r="AG212">
        <v>6000</v>
      </c>
      <c r="AH212">
        <v>3</v>
      </c>
      <c r="AI212" t="s">
        <v>1232</v>
      </c>
      <c r="AJ212" t="s">
        <v>1232</v>
      </c>
      <c r="AN212">
        <v>50</v>
      </c>
      <c r="AO212">
        <v>0.83299999999999996</v>
      </c>
      <c r="AW212">
        <v>50</v>
      </c>
      <c r="AX212">
        <v>0.83299999999999996</v>
      </c>
      <c r="AZ212">
        <v>50</v>
      </c>
      <c r="BA212">
        <v>0.83299999999999996</v>
      </c>
    </row>
    <row r="213" spans="1:53" x14ac:dyDescent="0.25">
      <c r="A213">
        <v>2</v>
      </c>
      <c r="B213" s="1">
        <v>44928</v>
      </c>
      <c r="C213" s="1">
        <v>44995</v>
      </c>
      <c r="D213">
        <v>20</v>
      </c>
      <c r="E213" t="s">
        <v>836</v>
      </c>
      <c r="F213">
        <v>212</v>
      </c>
      <c r="G213" t="s">
        <v>843</v>
      </c>
      <c r="H213" t="s">
        <v>79</v>
      </c>
      <c r="I213" t="s">
        <v>844</v>
      </c>
      <c r="J213" t="s">
        <v>845</v>
      </c>
      <c r="K213">
        <v>1</v>
      </c>
      <c r="L213">
        <v>0</v>
      </c>
      <c r="M213">
        <v>1</v>
      </c>
      <c r="N213">
        <v>0</v>
      </c>
      <c r="O213" t="s">
        <v>1232</v>
      </c>
      <c r="P213" t="s">
        <v>69</v>
      </c>
      <c r="Q213" t="s">
        <v>1230</v>
      </c>
      <c r="R213" t="s">
        <v>86</v>
      </c>
      <c r="S213" t="s">
        <v>87</v>
      </c>
      <c r="T213" t="s">
        <v>1230</v>
      </c>
      <c r="U213">
        <v>14</v>
      </c>
      <c r="V213" t="s">
        <v>1230</v>
      </c>
      <c r="W213" t="s">
        <v>1230</v>
      </c>
      <c r="X213">
        <v>20</v>
      </c>
      <c r="Y213">
        <v>1</v>
      </c>
      <c r="Z213">
        <v>2000</v>
      </c>
      <c r="AA213" t="s">
        <v>1232</v>
      </c>
    </row>
    <row r="214" spans="1:53" x14ac:dyDescent="0.25">
      <c r="A214">
        <v>2</v>
      </c>
      <c r="B214" s="1">
        <v>44928</v>
      </c>
      <c r="C214" s="1">
        <v>44995</v>
      </c>
      <c r="D214">
        <v>21</v>
      </c>
      <c r="E214" t="s">
        <v>846</v>
      </c>
      <c r="F214">
        <v>213</v>
      </c>
      <c r="G214" t="s">
        <v>847</v>
      </c>
      <c r="H214" t="s">
        <v>66</v>
      </c>
      <c r="I214" t="s">
        <v>848</v>
      </c>
      <c r="J214" t="s">
        <v>849</v>
      </c>
      <c r="K214">
        <v>2</v>
      </c>
      <c r="L214">
        <v>1</v>
      </c>
      <c r="M214">
        <v>1</v>
      </c>
      <c r="N214">
        <v>0</v>
      </c>
      <c r="O214" t="s">
        <v>1231</v>
      </c>
      <c r="P214" t="s">
        <v>69</v>
      </c>
      <c r="Q214">
        <v>2018</v>
      </c>
      <c r="R214" t="s">
        <v>70</v>
      </c>
      <c r="S214" t="s">
        <v>70</v>
      </c>
      <c r="T214" t="s">
        <v>1230</v>
      </c>
      <c r="U214">
        <v>194</v>
      </c>
      <c r="V214" t="s">
        <v>1230</v>
      </c>
      <c r="W214" t="s">
        <v>1230</v>
      </c>
      <c r="X214">
        <v>100</v>
      </c>
      <c r="Y214">
        <v>2</v>
      </c>
      <c r="Z214">
        <v>5000</v>
      </c>
      <c r="AA214" t="s">
        <v>1231</v>
      </c>
      <c r="AB214" t="s">
        <v>1232</v>
      </c>
    </row>
    <row r="215" spans="1:53" x14ac:dyDescent="0.25">
      <c r="A215">
        <v>2</v>
      </c>
      <c r="B215" s="1">
        <v>44928</v>
      </c>
      <c r="C215" s="1">
        <v>44995</v>
      </c>
      <c r="D215">
        <v>21</v>
      </c>
      <c r="E215" t="s">
        <v>846</v>
      </c>
      <c r="F215">
        <v>214</v>
      </c>
      <c r="G215" t="s">
        <v>850</v>
      </c>
      <c r="H215" t="s">
        <v>182</v>
      </c>
      <c r="I215" t="s">
        <v>851</v>
      </c>
      <c r="J215" t="s">
        <v>852</v>
      </c>
      <c r="K215">
        <v>2</v>
      </c>
      <c r="L215">
        <v>0</v>
      </c>
      <c r="M215">
        <v>2</v>
      </c>
      <c r="N215">
        <v>0</v>
      </c>
      <c r="O215" t="s">
        <v>1232</v>
      </c>
      <c r="P215" t="s">
        <v>69</v>
      </c>
      <c r="Q215" t="s">
        <v>1230</v>
      </c>
      <c r="R215" t="s">
        <v>86</v>
      </c>
      <c r="S215" t="s">
        <v>87</v>
      </c>
      <c r="T215">
        <v>33</v>
      </c>
      <c r="U215">
        <v>8.6999999999999993</v>
      </c>
      <c r="V215">
        <v>75</v>
      </c>
      <c r="W215" t="s">
        <v>1230</v>
      </c>
      <c r="X215">
        <v>50</v>
      </c>
      <c r="Y215">
        <v>10</v>
      </c>
      <c r="Z215">
        <v>500</v>
      </c>
      <c r="AA215" t="s">
        <v>1231</v>
      </c>
      <c r="AB215" t="s">
        <v>1231</v>
      </c>
      <c r="AC215">
        <v>15</v>
      </c>
      <c r="AD215">
        <v>10</v>
      </c>
      <c r="AE215">
        <v>35</v>
      </c>
      <c r="AF215">
        <v>0</v>
      </c>
      <c r="AG215">
        <v>150</v>
      </c>
      <c r="AH215">
        <v>1</v>
      </c>
      <c r="AI215" t="s">
        <v>1232</v>
      </c>
      <c r="AJ215" t="s">
        <v>1232</v>
      </c>
      <c r="AW215">
        <v>15</v>
      </c>
      <c r="AX215">
        <v>10</v>
      </c>
      <c r="AY215">
        <v>35</v>
      </c>
    </row>
    <row r="216" spans="1:53" x14ac:dyDescent="0.25">
      <c r="A216">
        <v>2</v>
      </c>
      <c r="B216" s="1">
        <v>44928</v>
      </c>
      <c r="C216" s="1">
        <v>44995</v>
      </c>
      <c r="D216">
        <v>21</v>
      </c>
      <c r="E216" t="s">
        <v>846</v>
      </c>
      <c r="F216">
        <v>215</v>
      </c>
      <c r="G216" t="s">
        <v>853</v>
      </c>
      <c r="H216" t="s">
        <v>286</v>
      </c>
      <c r="I216" t="s">
        <v>854</v>
      </c>
      <c r="J216" t="s">
        <v>855</v>
      </c>
      <c r="K216">
        <v>3</v>
      </c>
      <c r="L216">
        <v>2</v>
      </c>
      <c r="M216">
        <v>1</v>
      </c>
      <c r="N216">
        <v>0</v>
      </c>
      <c r="O216" t="s">
        <v>1231</v>
      </c>
      <c r="P216" t="s">
        <v>69</v>
      </c>
      <c r="Q216" t="s">
        <v>1230</v>
      </c>
      <c r="R216" t="s">
        <v>856</v>
      </c>
      <c r="S216" t="s">
        <v>857</v>
      </c>
      <c r="T216">
        <v>-1</v>
      </c>
      <c r="U216">
        <v>34</v>
      </c>
      <c r="V216" t="s">
        <v>1230</v>
      </c>
      <c r="W216" t="s">
        <v>1230</v>
      </c>
      <c r="X216">
        <v>100</v>
      </c>
      <c r="Y216">
        <v>1.4</v>
      </c>
      <c r="Z216">
        <v>7142.8571430000002</v>
      </c>
      <c r="AA216" t="s">
        <v>1232</v>
      </c>
    </row>
    <row r="217" spans="1:53" x14ac:dyDescent="0.25">
      <c r="A217">
        <v>2</v>
      </c>
      <c r="B217" s="1">
        <v>44928</v>
      </c>
      <c r="C217" s="1">
        <v>44995</v>
      </c>
      <c r="D217">
        <v>21</v>
      </c>
      <c r="E217" t="s">
        <v>846</v>
      </c>
      <c r="F217">
        <v>216</v>
      </c>
      <c r="G217" t="s">
        <v>858</v>
      </c>
      <c r="H217" t="s">
        <v>286</v>
      </c>
      <c r="I217" t="s">
        <v>859</v>
      </c>
      <c r="J217" t="s">
        <v>860</v>
      </c>
      <c r="K217">
        <v>3</v>
      </c>
      <c r="L217">
        <v>1</v>
      </c>
      <c r="M217">
        <v>1</v>
      </c>
      <c r="N217">
        <v>1</v>
      </c>
      <c r="O217" t="s">
        <v>1232</v>
      </c>
      <c r="P217" t="s">
        <v>69</v>
      </c>
      <c r="Q217" t="s">
        <v>1230</v>
      </c>
      <c r="R217" t="s">
        <v>417</v>
      </c>
      <c r="S217" t="s">
        <v>345</v>
      </c>
      <c r="T217">
        <v>50</v>
      </c>
      <c r="U217">
        <v>6</v>
      </c>
      <c r="V217" t="s">
        <v>1230</v>
      </c>
      <c r="W217" t="s">
        <v>1230</v>
      </c>
      <c r="X217">
        <v>100</v>
      </c>
      <c r="Y217">
        <v>10</v>
      </c>
      <c r="Z217">
        <v>1000</v>
      </c>
      <c r="AA217" t="s">
        <v>1231</v>
      </c>
      <c r="AB217" t="s">
        <v>1232</v>
      </c>
    </row>
    <row r="218" spans="1:53" x14ac:dyDescent="0.25">
      <c r="A218">
        <v>2</v>
      </c>
      <c r="B218" s="1">
        <v>44928</v>
      </c>
      <c r="C218" s="1">
        <v>44995</v>
      </c>
      <c r="D218">
        <v>22</v>
      </c>
      <c r="E218" t="s">
        <v>861</v>
      </c>
      <c r="F218">
        <v>217</v>
      </c>
      <c r="G218" t="s">
        <v>862</v>
      </c>
      <c r="H218" t="s">
        <v>286</v>
      </c>
      <c r="I218" t="s">
        <v>863</v>
      </c>
      <c r="J218" t="s">
        <v>864</v>
      </c>
      <c r="K218">
        <v>3</v>
      </c>
      <c r="L218">
        <v>2</v>
      </c>
      <c r="M218">
        <v>1</v>
      </c>
      <c r="N218">
        <v>0</v>
      </c>
      <c r="O218" t="s">
        <v>1232</v>
      </c>
      <c r="P218" t="s">
        <v>69</v>
      </c>
      <c r="Q218" t="s">
        <v>1230</v>
      </c>
      <c r="R218" t="s">
        <v>70</v>
      </c>
      <c r="S218" t="s">
        <v>70</v>
      </c>
      <c r="T218" t="s">
        <v>1230</v>
      </c>
      <c r="U218" t="s">
        <v>1230</v>
      </c>
      <c r="V218" t="s">
        <v>1230</v>
      </c>
      <c r="W218" t="s">
        <v>1230</v>
      </c>
      <c r="X218">
        <v>80</v>
      </c>
      <c r="Y218">
        <v>2</v>
      </c>
      <c r="Z218">
        <v>4000</v>
      </c>
      <c r="AA218" t="s">
        <v>1231</v>
      </c>
      <c r="AB218" t="s">
        <v>1231</v>
      </c>
      <c r="AC218">
        <v>100</v>
      </c>
      <c r="AD218">
        <v>3</v>
      </c>
      <c r="AG218">
        <v>3333.333333</v>
      </c>
      <c r="AH218">
        <v>3</v>
      </c>
      <c r="AI218" t="s">
        <v>1232</v>
      </c>
      <c r="AJ218" t="s">
        <v>1232</v>
      </c>
      <c r="AN218">
        <v>33.33</v>
      </c>
      <c r="AO218">
        <v>1</v>
      </c>
      <c r="AW218">
        <v>33.33</v>
      </c>
      <c r="AX218">
        <v>1</v>
      </c>
      <c r="AZ218">
        <v>33.33</v>
      </c>
      <c r="BA218">
        <v>1</v>
      </c>
    </row>
    <row r="219" spans="1:53" x14ac:dyDescent="0.25">
      <c r="A219">
        <v>2</v>
      </c>
      <c r="B219" s="1">
        <v>44928</v>
      </c>
      <c r="C219" s="1">
        <v>44995</v>
      </c>
      <c r="D219">
        <v>22</v>
      </c>
      <c r="E219" t="s">
        <v>861</v>
      </c>
      <c r="F219">
        <v>218</v>
      </c>
      <c r="G219" t="s">
        <v>865</v>
      </c>
      <c r="H219" t="s">
        <v>79</v>
      </c>
      <c r="I219" t="s">
        <v>866</v>
      </c>
      <c r="J219" t="s">
        <v>867</v>
      </c>
      <c r="K219">
        <v>1</v>
      </c>
      <c r="L219">
        <v>1</v>
      </c>
      <c r="M219">
        <v>0</v>
      </c>
      <c r="N219">
        <v>0</v>
      </c>
      <c r="O219" t="s">
        <v>1232</v>
      </c>
      <c r="P219" t="s">
        <v>69</v>
      </c>
      <c r="Q219">
        <v>2021</v>
      </c>
      <c r="R219" t="s">
        <v>780</v>
      </c>
      <c r="S219" t="s">
        <v>99</v>
      </c>
      <c r="T219" t="s">
        <v>1230</v>
      </c>
      <c r="U219">
        <v>40</v>
      </c>
      <c r="V219" t="s">
        <v>1230</v>
      </c>
      <c r="W219" t="s">
        <v>1230</v>
      </c>
      <c r="X219">
        <v>75</v>
      </c>
      <c r="Y219">
        <v>2.5</v>
      </c>
      <c r="Z219">
        <v>3000</v>
      </c>
      <c r="AA219" t="s">
        <v>1231</v>
      </c>
      <c r="AB219" t="s">
        <v>1231</v>
      </c>
      <c r="AC219">
        <v>75</v>
      </c>
      <c r="AD219">
        <v>10</v>
      </c>
      <c r="AG219">
        <v>750</v>
      </c>
      <c r="AH219">
        <v>1</v>
      </c>
      <c r="AI219" t="s">
        <v>1232</v>
      </c>
      <c r="AJ219" t="s">
        <v>1232</v>
      </c>
      <c r="AQ219">
        <v>75</v>
      </c>
      <c r="AR219">
        <v>10</v>
      </c>
    </row>
    <row r="220" spans="1:53" x14ac:dyDescent="0.25">
      <c r="A220">
        <v>2</v>
      </c>
      <c r="B220" s="1">
        <v>44928</v>
      </c>
      <c r="C220" s="1">
        <v>44995</v>
      </c>
      <c r="D220">
        <v>22</v>
      </c>
      <c r="E220" t="s">
        <v>861</v>
      </c>
      <c r="F220">
        <v>219</v>
      </c>
      <c r="G220" t="s">
        <v>868</v>
      </c>
      <c r="H220" t="s">
        <v>66</v>
      </c>
      <c r="I220" t="s">
        <v>869</v>
      </c>
      <c r="J220" t="s">
        <v>870</v>
      </c>
      <c r="K220">
        <v>2</v>
      </c>
      <c r="L220">
        <v>2</v>
      </c>
      <c r="M220">
        <v>0</v>
      </c>
      <c r="N220">
        <v>0</v>
      </c>
      <c r="O220" t="s">
        <v>1232</v>
      </c>
      <c r="P220" t="s">
        <v>69</v>
      </c>
      <c r="Q220" t="s">
        <v>1230</v>
      </c>
      <c r="R220" t="s">
        <v>76</v>
      </c>
      <c r="S220" t="s">
        <v>77</v>
      </c>
      <c r="T220">
        <v>53</v>
      </c>
      <c r="U220" t="s">
        <v>1230</v>
      </c>
      <c r="V220">
        <v>20</v>
      </c>
      <c r="W220" t="s">
        <v>1230</v>
      </c>
      <c r="X220">
        <v>75</v>
      </c>
      <c r="Y220">
        <v>7.5</v>
      </c>
      <c r="Z220">
        <v>1000</v>
      </c>
      <c r="AA220" t="s">
        <v>1231</v>
      </c>
      <c r="AB220" t="s">
        <v>1231</v>
      </c>
      <c r="AC220">
        <v>50</v>
      </c>
      <c r="AD220">
        <v>20</v>
      </c>
      <c r="AE220">
        <v>25</v>
      </c>
      <c r="AF220">
        <v>12</v>
      </c>
      <c r="AG220">
        <v>250</v>
      </c>
      <c r="AH220">
        <v>2</v>
      </c>
      <c r="AI220" t="s">
        <v>1232</v>
      </c>
      <c r="AJ220" t="s">
        <v>1232</v>
      </c>
      <c r="AQ220">
        <v>25</v>
      </c>
      <c r="AR220">
        <v>10</v>
      </c>
      <c r="AS220">
        <v>12.5</v>
      </c>
      <c r="AT220">
        <v>25</v>
      </c>
      <c r="AU220">
        <v>10</v>
      </c>
      <c r="AV220">
        <v>12.5</v>
      </c>
    </row>
    <row r="221" spans="1:53" x14ac:dyDescent="0.25">
      <c r="A221">
        <v>2</v>
      </c>
      <c r="B221" s="1">
        <v>44928</v>
      </c>
      <c r="C221" s="1">
        <v>44995</v>
      </c>
      <c r="D221">
        <v>23</v>
      </c>
      <c r="E221" t="s">
        <v>871</v>
      </c>
      <c r="F221">
        <v>220</v>
      </c>
      <c r="G221" t="s">
        <v>872</v>
      </c>
      <c r="H221" t="s">
        <v>182</v>
      </c>
      <c r="I221" t="s">
        <v>873</v>
      </c>
      <c r="J221" t="s">
        <v>874</v>
      </c>
      <c r="K221">
        <v>1</v>
      </c>
      <c r="L221">
        <v>1</v>
      </c>
      <c r="M221">
        <v>0</v>
      </c>
      <c r="N221">
        <v>0</v>
      </c>
      <c r="O221" t="s">
        <v>1232</v>
      </c>
      <c r="P221" t="s">
        <v>75</v>
      </c>
      <c r="Q221" t="s">
        <v>1230</v>
      </c>
      <c r="R221" t="s">
        <v>165</v>
      </c>
      <c r="S221" t="s">
        <v>99</v>
      </c>
      <c r="T221">
        <v>-1</v>
      </c>
      <c r="U221">
        <v>14</v>
      </c>
      <c r="V221" t="s">
        <v>1230</v>
      </c>
      <c r="W221" t="s">
        <v>1230</v>
      </c>
      <c r="X221">
        <v>50</v>
      </c>
      <c r="Y221">
        <v>2</v>
      </c>
      <c r="Z221">
        <v>2500</v>
      </c>
      <c r="AA221" t="s">
        <v>1231</v>
      </c>
      <c r="AB221" t="s">
        <v>1231</v>
      </c>
      <c r="AC221">
        <v>100</v>
      </c>
      <c r="AD221">
        <v>4</v>
      </c>
      <c r="AG221">
        <v>2500</v>
      </c>
      <c r="AH221">
        <v>4</v>
      </c>
      <c r="AI221" t="s">
        <v>1232</v>
      </c>
      <c r="AJ221" t="s">
        <v>1232</v>
      </c>
      <c r="AN221">
        <v>25</v>
      </c>
      <c r="AO221">
        <v>1</v>
      </c>
      <c r="AQ221">
        <v>25</v>
      </c>
      <c r="AR221">
        <v>1</v>
      </c>
      <c r="AT221">
        <v>25</v>
      </c>
      <c r="AU221">
        <v>1</v>
      </c>
      <c r="AZ221">
        <v>25</v>
      </c>
      <c r="BA221">
        <v>1</v>
      </c>
    </row>
    <row r="222" spans="1:53" x14ac:dyDescent="0.25">
      <c r="A222">
        <v>2</v>
      </c>
      <c r="B222" s="1">
        <v>44928</v>
      </c>
      <c r="C222" s="1">
        <v>44995</v>
      </c>
      <c r="D222">
        <v>23</v>
      </c>
      <c r="E222" t="s">
        <v>871</v>
      </c>
      <c r="F222">
        <v>221</v>
      </c>
      <c r="G222" t="s">
        <v>875</v>
      </c>
      <c r="H222" t="s">
        <v>725</v>
      </c>
      <c r="I222" t="s">
        <v>876</v>
      </c>
      <c r="J222" t="s">
        <v>877</v>
      </c>
      <c r="K222">
        <v>3</v>
      </c>
      <c r="L222">
        <v>1</v>
      </c>
      <c r="M222">
        <v>2</v>
      </c>
      <c r="N222">
        <v>0</v>
      </c>
      <c r="O222" t="s">
        <v>1232</v>
      </c>
      <c r="P222" t="s">
        <v>69</v>
      </c>
      <c r="Q222">
        <v>2020</v>
      </c>
      <c r="R222" t="s">
        <v>878</v>
      </c>
      <c r="S222" t="s">
        <v>196</v>
      </c>
      <c r="T222">
        <v>120</v>
      </c>
      <c r="U222">
        <v>28</v>
      </c>
      <c r="V222">
        <v>60</v>
      </c>
      <c r="W222" t="s">
        <v>1230</v>
      </c>
      <c r="X222">
        <v>50</v>
      </c>
      <c r="Y222">
        <v>5</v>
      </c>
      <c r="Z222">
        <v>1000</v>
      </c>
      <c r="AA222" t="s">
        <v>1231</v>
      </c>
      <c r="AB222" t="s">
        <v>1231</v>
      </c>
      <c r="AC222">
        <v>25</v>
      </c>
      <c r="AD222">
        <v>5</v>
      </c>
      <c r="AE222">
        <v>25</v>
      </c>
      <c r="AF222">
        <v>12</v>
      </c>
      <c r="AG222">
        <v>500</v>
      </c>
      <c r="AH222">
        <v>2</v>
      </c>
      <c r="AI222" t="s">
        <v>1232</v>
      </c>
      <c r="AJ222" t="s">
        <v>1232</v>
      </c>
      <c r="AN222">
        <v>12.5</v>
      </c>
      <c r="AO222">
        <v>2.5</v>
      </c>
      <c r="AP222">
        <v>12.5</v>
      </c>
      <c r="AT222">
        <v>12.5</v>
      </c>
      <c r="AU222">
        <v>2.5</v>
      </c>
      <c r="AV222">
        <v>12.5</v>
      </c>
    </row>
    <row r="223" spans="1:53" x14ac:dyDescent="0.25">
      <c r="A223">
        <v>2</v>
      </c>
      <c r="B223" s="1">
        <v>44928</v>
      </c>
      <c r="C223" s="1">
        <v>44995</v>
      </c>
      <c r="D223">
        <v>23</v>
      </c>
      <c r="E223" t="s">
        <v>871</v>
      </c>
      <c r="F223">
        <v>222</v>
      </c>
      <c r="G223" t="s">
        <v>879</v>
      </c>
      <c r="H223" t="s">
        <v>225</v>
      </c>
      <c r="I223" t="s">
        <v>880</v>
      </c>
      <c r="J223" t="s">
        <v>881</v>
      </c>
      <c r="K223">
        <v>1</v>
      </c>
      <c r="L223">
        <v>1</v>
      </c>
      <c r="M223">
        <v>0</v>
      </c>
      <c r="N223">
        <v>0</v>
      </c>
      <c r="O223" t="s">
        <v>1232</v>
      </c>
      <c r="P223" t="s">
        <v>75</v>
      </c>
      <c r="Q223" t="s">
        <v>1230</v>
      </c>
      <c r="R223" t="s">
        <v>134</v>
      </c>
      <c r="S223" t="s">
        <v>99</v>
      </c>
      <c r="T223" t="s">
        <v>1230</v>
      </c>
      <c r="U223" t="s">
        <v>1230</v>
      </c>
      <c r="V223" t="s">
        <v>1230</v>
      </c>
      <c r="W223" t="s">
        <v>1230</v>
      </c>
      <c r="X223">
        <v>30</v>
      </c>
      <c r="Y223">
        <v>2</v>
      </c>
      <c r="Z223">
        <v>1500</v>
      </c>
      <c r="AA223" t="s">
        <v>1231</v>
      </c>
      <c r="AB223" t="s">
        <v>1231</v>
      </c>
      <c r="AC223">
        <v>30</v>
      </c>
      <c r="AD223">
        <v>5</v>
      </c>
      <c r="AG223">
        <v>600</v>
      </c>
      <c r="AH223">
        <v>2</v>
      </c>
      <c r="AI223" t="s">
        <v>1232</v>
      </c>
      <c r="AJ223" t="s">
        <v>1232</v>
      </c>
      <c r="AT223">
        <v>15</v>
      </c>
      <c r="AU223">
        <v>2.5</v>
      </c>
      <c r="AZ223">
        <v>15</v>
      </c>
      <c r="BA223">
        <v>2.5</v>
      </c>
    </row>
    <row r="224" spans="1:53" x14ac:dyDescent="0.25">
      <c r="A224">
        <v>2</v>
      </c>
      <c r="B224" s="1">
        <v>44928</v>
      </c>
      <c r="C224" s="1">
        <v>44995</v>
      </c>
      <c r="D224">
        <v>23</v>
      </c>
      <c r="E224" t="s">
        <v>871</v>
      </c>
      <c r="F224">
        <v>223</v>
      </c>
      <c r="G224" t="s">
        <v>882</v>
      </c>
      <c r="H224" t="s">
        <v>173</v>
      </c>
      <c r="I224" t="s">
        <v>883</v>
      </c>
      <c r="J224" t="s">
        <v>884</v>
      </c>
      <c r="K224">
        <v>2</v>
      </c>
      <c r="L224">
        <v>2</v>
      </c>
      <c r="M224">
        <v>0</v>
      </c>
      <c r="N224">
        <v>0</v>
      </c>
      <c r="O224" t="s">
        <v>1232</v>
      </c>
      <c r="P224" t="s">
        <v>69</v>
      </c>
      <c r="Q224" t="s">
        <v>1230</v>
      </c>
      <c r="R224" t="s">
        <v>885</v>
      </c>
      <c r="S224" t="s">
        <v>93</v>
      </c>
      <c r="T224">
        <v>110</v>
      </c>
      <c r="U224">
        <v>12</v>
      </c>
      <c r="V224" t="s">
        <v>1230</v>
      </c>
      <c r="W224">
        <v>20</v>
      </c>
      <c r="X224">
        <v>100</v>
      </c>
      <c r="Y224">
        <v>2.5</v>
      </c>
      <c r="Z224">
        <v>4000</v>
      </c>
      <c r="AA224" t="s">
        <v>1232</v>
      </c>
    </row>
    <row r="225" spans="1:59" x14ac:dyDescent="0.25">
      <c r="A225">
        <v>2</v>
      </c>
      <c r="B225" s="1">
        <v>44928</v>
      </c>
      <c r="C225" s="1">
        <v>44995</v>
      </c>
      <c r="D225">
        <v>24</v>
      </c>
      <c r="E225" t="s">
        <v>886</v>
      </c>
      <c r="F225">
        <v>224</v>
      </c>
      <c r="G225" t="s">
        <v>887</v>
      </c>
      <c r="H225" t="s">
        <v>72</v>
      </c>
      <c r="I225" t="s">
        <v>888</v>
      </c>
      <c r="K225">
        <v>3</v>
      </c>
      <c r="L225">
        <v>2</v>
      </c>
      <c r="M225">
        <v>1</v>
      </c>
      <c r="N225">
        <v>0</v>
      </c>
      <c r="O225" t="s">
        <v>1232</v>
      </c>
      <c r="P225" t="s">
        <v>69</v>
      </c>
      <c r="Q225" t="s">
        <v>1230</v>
      </c>
      <c r="R225" t="s">
        <v>76</v>
      </c>
      <c r="S225" t="s">
        <v>77</v>
      </c>
      <c r="T225" t="s">
        <v>1230</v>
      </c>
      <c r="U225" t="s">
        <v>1230</v>
      </c>
      <c r="V225" t="s">
        <v>1230</v>
      </c>
      <c r="W225" t="s">
        <v>1230</v>
      </c>
      <c r="X225">
        <v>75</v>
      </c>
      <c r="Y225">
        <v>7.5</v>
      </c>
      <c r="Z225">
        <v>1000</v>
      </c>
      <c r="AA225" t="s">
        <v>1231</v>
      </c>
      <c r="AB225" t="s">
        <v>1231</v>
      </c>
      <c r="AC225">
        <v>100</v>
      </c>
      <c r="AD225">
        <v>10</v>
      </c>
      <c r="AG225">
        <v>1000</v>
      </c>
      <c r="AH225">
        <v>3</v>
      </c>
      <c r="AI225" t="s">
        <v>1232</v>
      </c>
      <c r="AJ225" t="s">
        <v>1232</v>
      </c>
      <c r="AQ225">
        <v>33.33</v>
      </c>
      <c r="AR225">
        <v>3.33</v>
      </c>
      <c r="AT225">
        <v>33.33</v>
      </c>
      <c r="AU225">
        <v>3.33</v>
      </c>
      <c r="AW225">
        <v>33.33</v>
      </c>
      <c r="AX225">
        <v>3.33</v>
      </c>
    </row>
    <row r="226" spans="1:59" x14ac:dyDescent="0.25">
      <c r="A226">
        <v>2</v>
      </c>
      <c r="B226" s="1">
        <v>44928</v>
      </c>
      <c r="C226" s="1">
        <v>44995</v>
      </c>
      <c r="D226">
        <v>24</v>
      </c>
      <c r="E226" t="s">
        <v>886</v>
      </c>
      <c r="F226">
        <v>225</v>
      </c>
      <c r="G226" t="s">
        <v>889</v>
      </c>
      <c r="H226" t="s">
        <v>66</v>
      </c>
      <c r="I226" t="s">
        <v>890</v>
      </c>
      <c r="J226" t="s">
        <v>891</v>
      </c>
      <c r="K226">
        <v>2</v>
      </c>
      <c r="L226">
        <v>2</v>
      </c>
      <c r="M226">
        <v>0</v>
      </c>
      <c r="N226">
        <v>0</v>
      </c>
      <c r="O226" t="s">
        <v>1232</v>
      </c>
      <c r="P226" t="s">
        <v>69</v>
      </c>
      <c r="Q226" t="s">
        <v>1230</v>
      </c>
      <c r="R226" t="s">
        <v>892</v>
      </c>
      <c r="S226" t="s">
        <v>893</v>
      </c>
      <c r="T226" t="s">
        <v>1230</v>
      </c>
      <c r="U226" t="s">
        <v>1230</v>
      </c>
      <c r="V226" t="s">
        <v>1230</v>
      </c>
      <c r="W226" t="s">
        <v>1230</v>
      </c>
      <c r="X226">
        <v>75</v>
      </c>
      <c r="Y226">
        <v>4</v>
      </c>
      <c r="Z226">
        <v>1875</v>
      </c>
      <c r="AA226" t="s">
        <v>1231</v>
      </c>
      <c r="AB226" t="s">
        <v>1231</v>
      </c>
      <c r="AC226">
        <v>75</v>
      </c>
      <c r="AD226">
        <v>7.5</v>
      </c>
      <c r="AG226">
        <v>1000</v>
      </c>
      <c r="AH226">
        <v>1</v>
      </c>
      <c r="AI226" t="s">
        <v>894</v>
      </c>
      <c r="AJ226" t="s">
        <v>1232</v>
      </c>
      <c r="AQ226">
        <v>75</v>
      </c>
      <c r="AR226">
        <v>7.5</v>
      </c>
    </row>
    <row r="227" spans="1:59" x14ac:dyDescent="0.25">
      <c r="A227">
        <v>2</v>
      </c>
      <c r="B227" s="1">
        <v>44928</v>
      </c>
      <c r="C227" s="1">
        <v>44995</v>
      </c>
      <c r="D227">
        <v>24</v>
      </c>
      <c r="E227" t="s">
        <v>886</v>
      </c>
      <c r="F227">
        <v>226</v>
      </c>
      <c r="G227" t="s">
        <v>895</v>
      </c>
      <c r="H227" t="s">
        <v>79</v>
      </c>
      <c r="I227" t="s">
        <v>896</v>
      </c>
      <c r="J227" t="s">
        <v>897</v>
      </c>
      <c r="K227">
        <v>1</v>
      </c>
      <c r="L227">
        <v>1</v>
      </c>
      <c r="M227">
        <v>0</v>
      </c>
      <c r="N227">
        <v>0</v>
      </c>
      <c r="O227" t="s">
        <v>1232</v>
      </c>
      <c r="P227" t="s">
        <v>69</v>
      </c>
      <c r="Q227" t="s">
        <v>1230</v>
      </c>
      <c r="R227" t="s">
        <v>86</v>
      </c>
      <c r="S227" t="s">
        <v>87</v>
      </c>
      <c r="T227">
        <v>110</v>
      </c>
      <c r="U227">
        <v>21</v>
      </c>
      <c r="V227">
        <v>80</v>
      </c>
      <c r="W227" t="s">
        <v>1230</v>
      </c>
      <c r="X227">
        <v>50</v>
      </c>
      <c r="Y227">
        <v>2.5</v>
      </c>
      <c r="Z227">
        <v>2000</v>
      </c>
      <c r="AA227" t="s">
        <v>1232</v>
      </c>
    </row>
    <row r="228" spans="1:59" x14ac:dyDescent="0.25">
      <c r="A228">
        <v>2</v>
      </c>
      <c r="B228" s="1">
        <v>44928</v>
      </c>
      <c r="C228" s="1">
        <v>44995</v>
      </c>
      <c r="D228">
        <v>25</v>
      </c>
      <c r="E228" t="s">
        <v>898</v>
      </c>
      <c r="F228">
        <v>227</v>
      </c>
      <c r="G228" t="s">
        <v>899</v>
      </c>
      <c r="H228" t="s">
        <v>286</v>
      </c>
      <c r="I228" t="s">
        <v>900</v>
      </c>
      <c r="J228" t="s">
        <v>901</v>
      </c>
      <c r="K228">
        <v>1</v>
      </c>
      <c r="L228">
        <v>1</v>
      </c>
      <c r="M228">
        <v>0</v>
      </c>
      <c r="N228">
        <v>0</v>
      </c>
      <c r="O228" t="s">
        <v>1232</v>
      </c>
      <c r="P228" t="s">
        <v>75</v>
      </c>
      <c r="Q228">
        <v>2020</v>
      </c>
      <c r="R228" t="s">
        <v>70</v>
      </c>
      <c r="S228" t="s">
        <v>70</v>
      </c>
      <c r="T228">
        <v>600</v>
      </c>
      <c r="U228" t="s">
        <v>1230</v>
      </c>
      <c r="V228">
        <v>25</v>
      </c>
      <c r="W228" t="s">
        <v>1230</v>
      </c>
      <c r="X228">
        <v>60</v>
      </c>
      <c r="Y228">
        <v>3</v>
      </c>
      <c r="Z228">
        <v>2000</v>
      </c>
      <c r="AA228" t="s">
        <v>1231</v>
      </c>
      <c r="AB228" t="s">
        <v>1231</v>
      </c>
      <c r="AC228">
        <v>60</v>
      </c>
      <c r="AD228">
        <v>5</v>
      </c>
      <c r="AG228">
        <v>1200</v>
      </c>
      <c r="AH228">
        <v>1</v>
      </c>
      <c r="AI228" t="s">
        <v>1232</v>
      </c>
      <c r="AJ228" t="s">
        <v>1232</v>
      </c>
      <c r="BF228">
        <v>60</v>
      </c>
      <c r="BG228">
        <v>5</v>
      </c>
    </row>
    <row r="229" spans="1:59" x14ac:dyDescent="0.25">
      <c r="A229">
        <v>2</v>
      </c>
      <c r="B229" s="1">
        <v>44928</v>
      </c>
      <c r="C229" s="1">
        <v>44995</v>
      </c>
      <c r="D229">
        <v>25</v>
      </c>
      <c r="E229" t="s">
        <v>898</v>
      </c>
      <c r="F229">
        <v>228</v>
      </c>
      <c r="G229" t="s">
        <v>902</v>
      </c>
      <c r="H229" t="s">
        <v>66</v>
      </c>
      <c r="I229" t="s">
        <v>903</v>
      </c>
      <c r="J229" t="s">
        <v>904</v>
      </c>
      <c r="K229">
        <v>2</v>
      </c>
      <c r="L229">
        <v>1</v>
      </c>
      <c r="M229">
        <v>1</v>
      </c>
      <c r="N229">
        <v>0</v>
      </c>
      <c r="O229" t="s">
        <v>1232</v>
      </c>
      <c r="P229" t="s">
        <v>69</v>
      </c>
      <c r="Q229">
        <v>2019</v>
      </c>
      <c r="R229" t="s">
        <v>165</v>
      </c>
      <c r="S229" t="s">
        <v>99</v>
      </c>
      <c r="T229" t="s">
        <v>1230</v>
      </c>
      <c r="U229" t="s">
        <v>1230</v>
      </c>
      <c r="V229">
        <v>63</v>
      </c>
      <c r="W229">
        <v>38</v>
      </c>
      <c r="X229">
        <v>40</v>
      </c>
      <c r="Y229">
        <v>10</v>
      </c>
      <c r="Z229">
        <v>400</v>
      </c>
      <c r="AA229" t="s">
        <v>1231</v>
      </c>
      <c r="AB229" t="s">
        <v>1231</v>
      </c>
      <c r="AC229">
        <v>40</v>
      </c>
      <c r="AD229">
        <v>20</v>
      </c>
      <c r="AG229">
        <v>200</v>
      </c>
      <c r="AH229">
        <v>1</v>
      </c>
      <c r="AI229" t="s">
        <v>1232</v>
      </c>
      <c r="AJ229" t="s">
        <v>1232</v>
      </c>
      <c r="AQ229">
        <v>40</v>
      </c>
      <c r="AR229">
        <v>20</v>
      </c>
    </row>
    <row r="230" spans="1:59" x14ac:dyDescent="0.25">
      <c r="A230">
        <v>2</v>
      </c>
      <c r="B230" s="1">
        <v>44928</v>
      </c>
      <c r="C230" s="1">
        <v>44995</v>
      </c>
      <c r="D230">
        <v>25</v>
      </c>
      <c r="E230" t="s">
        <v>898</v>
      </c>
      <c r="F230">
        <v>229</v>
      </c>
      <c r="G230" t="s">
        <v>905</v>
      </c>
      <c r="H230" t="s">
        <v>79</v>
      </c>
      <c r="I230" t="s">
        <v>906</v>
      </c>
      <c r="J230" t="s">
        <v>907</v>
      </c>
      <c r="K230">
        <v>2</v>
      </c>
      <c r="L230">
        <v>0</v>
      </c>
      <c r="M230">
        <v>2</v>
      </c>
      <c r="N230">
        <v>0</v>
      </c>
      <c r="O230" t="s">
        <v>1232</v>
      </c>
      <c r="P230" t="s">
        <v>75</v>
      </c>
      <c r="Q230" t="s">
        <v>1230</v>
      </c>
      <c r="R230" t="s">
        <v>908</v>
      </c>
      <c r="S230" t="s">
        <v>909</v>
      </c>
      <c r="T230">
        <v>100</v>
      </c>
      <c r="U230">
        <v>12</v>
      </c>
      <c r="V230">
        <v>60</v>
      </c>
      <c r="W230" t="s">
        <v>1230</v>
      </c>
      <c r="X230">
        <v>75</v>
      </c>
      <c r="Y230">
        <v>2.5</v>
      </c>
      <c r="Z230">
        <v>3000</v>
      </c>
      <c r="AA230" t="s">
        <v>1231</v>
      </c>
      <c r="AB230" t="s">
        <v>1231</v>
      </c>
      <c r="AC230">
        <v>75</v>
      </c>
      <c r="AD230">
        <v>10</v>
      </c>
      <c r="AG230">
        <v>750</v>
      </c>
      <c r="AH230">
        <v>1</v>
      </c>
      <c r="AI230" t="s">
        <v>1232</v>
      </c>
      <c r="AJ230" t="s">
        <v>1232</v>
      </c>
      <c r="AW230">
        <v>75</v>
      </c>
      <c r="AX230">
        <v>10</v>
      </c>
    </row>
    <row r="231" spans="1:59" x14ac:dyDescent="0.25">
      <c r="A231">
        <v>2</v>
      </c>
      <c r="B231" s="1">
        <v>44928</v>
      </c>
      <c r="C231" s="1">
        <v>44995</v>
      </c>
      <c r="D231">
        <v>26</v>
      </c>
      <c r="E231" t="s">
        <v>910</v>
      </c>
      <c r="F231">
        <v>230</v>
      </c>
      <c r="G231" t="s">
        <v>911</v>
      </c>
      <c r="H231" t="s">
        <v>79</v>
      </c>
      <c r="I231" t="s">
        <v>912</v>
      </c>
      <c r="J231" t="s">
        <v>913</v>
      </c>
      <c r="K231">
        <v>2</v>
      </c>
      <c r="L231">
        <v>2</v>
      </c>
      <c r="M231">
        <v>0</v>
      </c>
      <c r="N231">
        <v>0</v>
      </c>
      <c r="O231" t="s">
        <v>1232</v>
      </c>
      <c r="P231" t="s">
        <v>75</v>
      </c>
      <c r="Q231">
        <v>2022</v>
      </c>
      <c r="R231" t="s">
        <v>185</v>
      </c>
      <c r="S231" t="s">
        <v>186</v>
      </c>
      <c r="T231">
        <v>114</v>
      </c>
      <c r="U231" t="s">
        <v>1230</v>
      </c>
      <c r="V231">
        <v>60</v>
      </c>
      <c r="W231" t="s">
        <v>1230</v>
      </c>
      <c r="X231">
        <v>50</v>
      </c>
      <c r="Y231">
        <v>5</v>
      </c>
      <c r="Z231">
        <v>1000</v>
      </c>
      <c r="AA231" t="s">
        <v>1231</v>
      </c>
      <c r="AB231" t="s">
        <v>1232</v>
      </c>
    </row>
    <row r="232" spans="1:59" x14ac:dyDescent="0.25">
      <c r="A232">
        <v>2</v>
      </c>
      <c r="B232" s="1">
        <v>44928</v>
      </c>
      <c r="C232" s="1">
        <v>44995</v>
      </c>
      <c r="D232">
        <v>26</v>
      </c>
      <c r="E232" t="s">
        <v>910</v>
      </c>
      <c r="F232">
        <v>231</v>
      </c>
      <c r="G232" t="s">
        <v>914</v>
      </c>
      <c r="H232" t="s">
        <v>225</v>
      </c>
      <c r="I232" t="s">
        <v>915</v>
      </c>
      <c r="J232" t="s">
        <v>916</v>
      </c>
      <c r="K232">
        <v>1</v>
      </c>
      <c r="L232">
        <v>1</v>
      </c>
      <c r="M232">
        <v>0</v>
      </c>
      <c r="N232">
        <v>0</v>
      </c>
      <c r="O232" t="s">
        <v>1232</v>
      </c>
      <c r="P232" t="s">
        <v>69</v>
      </c>
      <c r="Q232">
        <v>2022</v>
      </c>
      <c r="R232" t="s">
        <v>70</v>
      </c>
      <c r="S232" t="s">
        <v>70</v>
      </c>
      <c r="T232">
        <v>1600</v>
      </c>
      <c r="U232" t="s">
        <v>1230</v>
      </c>
      <c r="V232">
        <v>90</v>
      </c>
      <c r="W232" t="s">
        <v>1230</v>
      </c>
      <c r="X232">
        <v>100</v>
      </c>
      <c r="Y232">
        <v>1</v>
      </c>
      <c r="Z232">
        <v>10000</v>
      </c>
      <c r="AA232" t="s">
        <v>1231</v>
      </c>
      <c r="AB232" t="s">
        <v>1231</v>
      </c>
      <c r="AC232">
        <v>200</v>
      </c>
      <c r="AD232">
        <v>4</v>
      </c>
      <c r="AG232">
        <v>5000</v>
      </c>
      <c r="AH232">
        <v>4</v>
      </c>
      <c r="AI232" t="s">
        <v>1232</v>
      </c>
      <c r="AJ232" t="s">
        <v>1232</v>
      </c>
      <c r="AN232">
        <v>50</v>
      </c>
      <c r="AO232">
        <v>1</v>
      </c>
      <c r="AQ232">
        <v>50</v>
      </c>
      <c r="AR232">
        <v>1</v>
      </c>
      <c r="AW232">
        <v>50</v>
      </c>
      <c r="AX232">
        <v>1</v>
      </c>
      <c r="BF232">
        <v>50</v>
      </c>
      <c r="BG232">
        <v>1</v>
      </c>
    </row>
    <row r="233" spans="1:59" x14ac:dyDescent="0.25">
      <c r="A233">
        <v>2</v>
      </c>
      <c r="B233" s="1">
        <v>44928</v>
      </c>
      <c r="C233" s="1">
        <v>44995</v>
      </c>
      <c r="D233">
        <v>26</v>
      </c>
      <c r="E233" t="s">
        <v>910</v>
      </c>
      <c r="F233">
        <v>232</v>
      </c>
      <c r="G233" t="s">
        <v>917</v>
      </c>
      <c r="H233" t="s">
        <v>66</v>
      </c>
      <c r="I233" t="s">
        <v>918</v>
      </c>
      <c r="J233" t="s">
        <v>919</v>
      </c>
      <c r="K233">
        <v>2</v>
      </c>
      <c r="L233">
        <v>2</v>
      </c>
      <c r="M233">
        <v>0</v>
      </c>
      <c r="N233">
        <v>0</v>
      </c>
      <c r="O233" t="s">
        <v>1232</v>
      </c>
      <c r="P233" t="s">
        <v>69</v>
      </c>
      <c r="Q233">
        <v>2018</v>
      </c>
      <c r="R233" t="s">
        <v>920</v>
      </c>
      <c r="S233" t="s">
        <v>921</v>
      </c>
      <c r="T233">
        <v>1000</v>
      </c>
      <c r="U233" t="s">
        <v>1230</v>
      </c>
      <c r="V233" t="s">
        <v>1230</v>
      </c>
      <c r="W233">
        <v>19</v>
      </c>
      <c r="X233">
        <v>75</v>
      </c>
      <c r="Y233">
        <v>1</v>
      </c>
      <c r="Z233">
        <v>7500</v>
      </c>
      <c r="AA233" t="s">
        <v>1231</v>
      </c>
      <c r="AB233" t="s">
        <v>1231</v>
      </c>
      <c r="AC233">
        <v>50</v>
      </c>
      <c r="AD233">
        <v>3</v>
      </c>
      <c r="AE233">
        <v>25</v>
      </c>
      <c r="AF233">
        <v>12</v>
      </c>
      <c r="AG233">
        <v>1666.666667</v>
      </c>
      <c r="AH233">
        <v>1</v>
      </c>
      <c r="AI233" t="s">
        <v>1232</v>
      </c>
      <c r="AJ233" t="s">
        <v>1232</v>
      </c>
      <c r="AW233">
        <v>50</v>
      </c>
      <c r="AX233">
        <v>3</v>
      </c>
      <c r="AY233">
        <v>25</v>
      </c>
    </row>
    <row r="234" spans="1:59" x14ac:dyDescent="0.25">
      <c r="A234">
        <v>2</v>
      </c>
      <c r="B234" s="1">
        <v>44928</v>
      </c>
      <c r="C234" s="1">
        <v>44995</v>
      </c>
      <c r="D234">
        <v>27</v>
      </c>
      <c r="E234" t="s">
        <v>922</v>
      </c>
      <c r="F234">
        <v>233</v>
      </c>
      <c r="G234" t="s">
        <v>923</v>
      </c>
      <c r="H234" t="s">
        <v>66</v>
      </c>
      <c r="I234" t="s">
        <v>924</v>
      </c>
      <c r="J234" t="s">
        <v>925</v>
      </c>
      <c r="K234">
        <v>2</v>
      </c>
      <c r="L234">
        <v>1</v>
      </c>
      <c r="M234">
        <v>1</v>
      </c>
      <c r="N234">
        <v>0</v>
      </c>
      <c r="O234" t="s">
        <v>1231</v>
      </c>
      <c r="P234" t="s">
        <v>69</v>
      </c>
      <c r="Q234">
        <v>2017</v>
      </c>
      <c r="R234" t="s">
        <v>134</v>
      </c>
      <c r="S234" t="s">
        <v>99</v>
      </c>
      <c r="T234">
        <v>-1</v>
      </c>
      <c r="U234">
        <v>25</v>
      </c>
      <c r="V234" t="s">
        <v>1230</v>
      </c>
      <c r="W234" t="s">
        <v>1230</v>
      </c>
      <c r="X234">
        <v>100</v>
      </c>
      <c r="Y234">
        <v>2</v>
      </c>
      <c r="Z234">
        <v>5000</v>
      </c>
      <c r="AA234" t="s">
        <v>1231</v>
      </c>
      <c r="AB234" t="s">
        <v>1231</v>
      </c>
      <c r="AC234">
        <v>100</v>
      </c>
      <c r="AD234">
        <v>8</v>
      </c>
      <c r="AG234">
        <v>1250</v>
      </c>
      <c r="AH234">
        <v>1</v>
      </c>
      <c r="AI234" t="s">
        <v>1232</v>
      </c>
      <c r="AJ234" t="s">
        <v>1232</v>
      </c>
      <c r="AT234">
        <v>100</v>
      </c>
      <c r="AU234">
        <v>8</v>
      </c>
    </row>
    <row r="235" spans="1:59" x14ac:dyDescent="0.25">
      <c r="A235">
        <v>2</v>
      </c>
      <c r="B235" s="1">
        <v>44928</v>
      </c>
      <c r="C235" s="1">
        <v>44995</v>
      </c>
      <c r="D235">
        <v>27</v>
      </c>
      <c r="E235" t="s">
        <v>922</v>
      </c>
      <c r="F235">
        <v>234</v>
      </c>
      <c r="G235" t="s">
        <v>926</v>
      </c>
      <c r="H235" t="s">
        <v>725</v>
      </c>
      <c r="I235" t="s">
        <v>927</v>
      </c>
      <c r="J235" t="s">
        <v>928</v>
      </c>
      <c r="K235">
        <v>3</v>
      </c>
      <c r="L235">
        <v>1</v>
      </c>
      <c r="M235">
        <v>2</v>
      </c>
      <c r="N235">
        <v>0</v>
      </c>
      <c r="O235" t="s">
        <v>1231</v>
      </c>
      <c r="P235" t="s">
        <v>75</v>
      </c>
      <c r="Q235" t="s">
        <v>1230</v>
      </c>
      <c r="R235" t="s">
        <v>394</v>
      </c>
      <c r="S235" t="s">
        <v>77</v>
      </c>
      <c r="T235">
        <v>117</v>
      </c>
      <c r="U235" t="s">
        <v>1230</v>
      </c>
      <c r="V235" t="s">
        <v>1230</v>
      </c>
      <c r="W235" t="s">
        <v>1230</v>
      </c>
      <c r="X235">
        <v>50</v>
      </c>
      <c r="Y235">
        <v>3</v>
      </c>
      <c r="Z235">
        <v>1666.666667</v>
      </c>
      <c r="AA235" t="s">
        <v>1231</v>
      </c>
      <c r="AB235" t="s">
        <v>1232</v>
      </c>
    </row>
    <row r="236" spans="1:59" x14ac:dyDescent="0.25">
      <c r="A236">
        <v>2</v>
      </c>
      <c r="B236" s="1">
        <v>44928</v>
      </c>
      <c r="C236" s="1">
        <v>44995</v>
      </c>
      <c r="D236">
        <v>27</v>
      </c>
      <c r="E236" t="s">
        <v>922</v>
      </c>
      <c r="F236">
        <v>235</v>
      </c>
      <c r="G236" t="s">
        <v>929</v>
      </c>
      <c r="H236" t="s">
        <v>725</v>
      </c>
      <c r="I236" t="s">
        <v>930</v>
      </c>
      <c r="J236" t="s">
        <v>931</v>
      </c>
      <c r="K236">
        <v>2</v>
      </c>
      <c r="L236">
        <v>1</v>
      </c>
      <c r="M236">
        <v>1</v>
      </c>
      <c r="N236">
        <v>0</v>
      </c>
      <c r="O236" t="s">
        <v>1231</v>
      </c>
      <c r="P236" t="s">
        <v>69</v>
      </c>
      <c r="Q236">
        <v>2019</v>
      </c>
      <c r="R236" t="s">
        <v>195</v>
      </c>
      <c r="S236" t="s">
        <v>196</v>
      </c>
      <c r="T236">
        <v>16</v>
      </c>
      <c r="U236">
        <v>3.5</v>
      </c>
      <c r="V236">
        <v>40</v>
      </c>
      <c r="W236">
        <v>25</v>
      </c>
      <c r="X236">
        <v>50</v>
      </c>
      <c r="Y236">
        <v>7.5</v>
      </c>
      <c r="Z236">
        <v>666.66666669999995</v>
      </c>
      <c r="AA236" t="s">
        <v>1232</v>
      </c>
    </row>
    <row r="237" spans="1:59" x14ac:dyDescent="0.25">
      <c r="A237">
        <v>2</v>
      </c>
      <c r="B237" s="1">
        <v>44928</v>
      </c>
      <c r="C237" s="1">
        <v>44995</v>
      </c>
      <c r="D237">
        <v>27</v>
      </c>
      <c r="E237" t="s">
        <v>922</v>
      </c>
      <c r="F237">
        <v>236</v>
      </c>
      <c r="G237" t="s">
        <v>932</v>
      </c>
      <c r="H237" t="s">
        <v>448</v>
      </c>
      <c r="I237" t="s">
        <v>933</v>
      </c>
      <c r="J237" t="s">
        <v>934</v>
      </c>
      <c r="K237">
        <v>2</v>
      </c>
      <c r="L237">
        <v>2</v>
      </c>
      <c r="M237">
        <v>0</v>
      </c>
      <c r="N237">
        <v>0</v>
      </c>
      <c r="O237" t="s">
        <v>1232</v>
      </c>
      <c r="P237" t="s">
        <v>75</v>
      </c>
      <c r="Q237" t="s">
        <v>1230</v>
      </c>
      <c r="R237" t="s">
        <v>134</v>
      </c>
      <c r="S237" t="s">
        <v>99</v>
      </c>
      <c r="T237">
        <v>300</v>
      </c>
      <c r="U237">
        <v>33</v>
      </c>
      <c r="V237" t="s">
        <v>1230</v>
      </c>
      <c r="W237">
        <v>30</v>
      </c>
      <c r="X237">
        <v>75</v>
      </c>
      <c r="Y237">
        <v>3</v>
      </c>
      <c r="Z237">
        <v>2500</v>
      </c>
      <c r="AA237" t="s">
        <v>1232</v>
      </c>
    </row>
    <row r="238" spans="1:59" x14ac:dyDescent="0.25">
      <c r="A238">
        <v>2</v>
      </c>
      <c r="B238" s="1">
        <v>44928</v>
      </c>
      <c r="C238" s="1">
        <v>44995</v>
      </c>
      <c r="D238">
        <v>28</v>
      </c>
      <c r="E238" t="s">
        <v>935</v>
      </c>
      <c r="F238">
        <v>237</v>
      </c>
      <c r="G238" t="s">
        <v>936</v>
      </c>
      <c r="H238" t="s">
        <v>66</v>
      </c>
      <c r="I238" t="s">
        <v>937</v>
      </c>
      <c r="J238" t="s">
        <v>938</v>
      </c>
      <c r="K238">
        <v>2</v>
      </c>
      <c r="L238">
        <v>2</v>
      </c>
      <c r="M238">
        <v>0</v>
      </c>
      <c r="N238">
        <v>0</v>
      </c>
      <c r="O238" t="s">
        <v>1232</v>
      </c>
      <c r="P238" t="s">
        <v>69</v>
      </c>
      <c r="Q238">
        <v>2018</v>
      </c>
      <c r="R238" t="s">
        <v>939</v>
      </c>
      <c r="S238" t="s">
        <v>940</v>
      </c>
      <c r="T238" t="s">
        <v>1230</v>
      </c>
      <c r="U238">
        <v>700</v>
      </c>
      <c r="V238" t="s">
        <v>1230</v>
      </c>
      <c r="W238" t="s">
        <v>1230</v>
      </c>
      <c r="X238">
        <v>100</v>
      </c>
      <c r="Y238">
        <v>0.5</v>
      </c>
      <c r="Z238">
        <v>20000</v>
      </c>
      <c r="AA238" t="s">
        <v>1231</v>
      </c>
      <c r="AB238" t="s">
        <v>1231</v>
      </c>
      <c r="AC238">
        <v>100</v>
      </c>
      <c r="AD238">
        <v>1.25</v>
      </c>
      <c r="AG238">
        <v>8000</v>
      </c>
      <c r="AH238">
        <v>1</v>
      </c>
      <c r="AI238" t="s">
        <v>1232</v>
      </c>
      <c r="AJ238" t="s">
        <v>1232</v>
      </c>
      <c r="AW238">
        <v>100</v>
      </c>
      <c r="AX238">
        <v>1.25</v>
      </c>
    </row>
    <row r="239" spans="1:59" x14ac:dyDescent="0.25">
      <c r="A239">
        <v>2</v>
      </c>
      <c r="B239" s="1">
        <v>44928</v>
      </c>
      <c r="C239" s="1">
        <v>44995</v>
      </c>
      <c r="D239">
        <v>28</v>
      </c>
      <c r="E239" t="s">
        <v>935</v>
      </c>
      <c r="F239">
        <v>238</v>
      </c>
      <c r="G239" t="s">
        <v>941</v>
      </c>
      <c r="H239" t="s">
        <v>182</v>
      </c>
      <c r="I239" t="s">
        <v>942</v>
      </c>
      <c r="J239" t="s">
        <v>943</v>
      </c>
      <c r="K239">
        <v>1</v>
      </c>
      <c r="L239">
        <v>0</v>
      </c>
      <c r="M239">
        <v>1</v>
      </c>
      <c r="N239">
        <v>0</v>
      </c>
      <c r="O239" t="s">
        <v>1232</v>
      </c>
      <c r="P239" t="s">
        <v>69</v>
      </c>
      <c r="Q239">
        <v>2017</v>
      </c>
      <c r="R239" t="s">
        <v>134</v>
      </c>
      <c r="S239" t="s">
        <v>99</v>
      </c>
      <c r="T239">
        <v>115</v>
      </c>
      <c r="U239">
        <v>20</v>
      </c>
      <c r="V239">
        <v>50</v>
      </c>
      <c r="W239">
        <v>18</v>
      </c>
      <c r="X239">
        <v>50</v>
      </c>
      <c r="Y239">
        <v>3</v>
      </c>
      <c r="Z239">
        <v>1666.666667</v>
      </c>
      <c r="AA239" t="s">
        <v>1231</v>
      </c>
      <c r="AB239" t="s">
        <v>1232</v>
      </c>
    </row>
    <row r="240" spans="1:59" x14ac:dyDescent="0.25">
      <c r="A240">
        <v>2</v>
      </c>
      <c r="B240" s="1">
        <v>44928</v>
      </c>
      <c r="C240" s="1">
        <v>44995</v>
      </c>
      <c r="D240">
        <v>28</v>
      </c>
      <c r="E240" t="s">
        <v>935</v>
      </c>
      <c r="F240">
        <v>239</v>
      </c>
      <c r="G240" t="s">
        <v>944</v>
      </c>
      <c r="H240" t="s">
        <v>225</v>
      </c>
      <c r="I240" t="s">
        <v>945</v>
      </c>
      <c r="J240" t="s">
        <v>946</v>
      </c>
      <c r="K240">
        <v>1</v>
      </c>
      <c r="L240">
        <v>1</v>
      </c>
      <c r="M240">
        <v>0</v>
      </c>
      <c r="N240">
        <v>0</v>
      </c>
      <c r="O240" t="s">
        <v>1232</v>
      </c>
      <c r="P240" t="s">
        <v>69</v>
      </c>
      <c r="Q240" t="s">
        <v>1230</v>
      </c>
      <c r="R240" t="s">
        <v>86</v>
      </c>
      <c r="S240" t="s">
        <v>87</v>
      </c>
      <c r="T240" t="s">
        <v>1230</v>
      </c>
      <c r="U240">
        <v>14</v>
      </c>
      <c r="V240" t="s">
        <v>1230</v>
      </c>
      <c r="W240" t="s">
        <v>1230</v>
      </c>
      <c r="X240">
        <v>40</v>
      </c>
      <c r="Y240">
        <v>2</v>
      </c>
      <c r="Z240">
        <v>2000</v>
      </c>
      <c r="AA240" t="s">
        <v>1231</v>
      </c>
      <c r="AB240" t="s">
        <v>1231</v>
      </c>
      <c r="AC240">
        <v>40</v>
      </c>
      <c r="AD240">
        <v>3.2</v>
      </c>
      <c r="AG240">
        <v>1250</v>
      </c>
      <c r="AH240">
        <v>2</v>
      </c>
      <c r="AI240" t="s">
        <v>894</v>
      </c>
      <c r="AJ240" t="s">
        <v>1232</v>
      </c>
      <c r="AN240">
        <v>20</v>
      </c>
      <c r="AO240">
        <v>1.6</v>
      </c>
      <c r="AQ240">
        <v>20</v>
      </c>
      <c r="AR240">
        <v>1.6</v>
      </c>
    </row>
    <row r="241" spans="1:54" x14ac:dyDescent="0.25">
      <c r="A241">
        <v>2</v>
      </c>
      <c r="B241" s="1">
        <v>44928</v>
      </c>
      <c r="C241" s="1">
        <v>44995</v>
      </c>
      <c r="D241">
        <v>29</v>
      </c>
      <c r="E241" t="s">
        <v>947</v>
      </c>
      <c r="F241">
        <v>240</v>
      </c>
      <c r="G241" t="s">
        <v>948</v>
      </c>
      <c r="H241" t="s">
        <v>182</v>
      </c>
      <c r="I241" t="s">
        <v>949</v>
      </c>
      <c r="J241" t="s">
        <v>950</v>
      </c>
      <c r="K241">
        <v>2</v>
      </c>
      <c r="L241">
        <v>2</v>
      </c>
      <c r="M241">
        <v>0</v>
      </c>
      <c r="N241">
        <v>0</v>
      </c>
      <c r="O241" t="s">
        <v>1232</v>
      </c>
      <c r="P241" t="s">
        <v>75</v>
      </c>
      <c r="Q241" t="s">
        <v>1230</v>
      </c>
      <c r="R241" t="s">
        <v>951</v>
      </c>
      <c r="S241" t="s">
        <v>77</v>
      </c>
      <c r="T241" t="s">
        <v>1230</v>
      </c>
      <c r="U241" t="s">
        <v>1230</v>
      </c>
      <c r="V241" t="s">
        <v>1230</v>
      </c>
      <c r="W241" t="s">
        <v>1230</v>
      </c>
      <c r="X241">
        <v>30</v>
      </c>
      <c r="Y241">
        <v>10</v>
      </c>
      <c r="Z241">
        <v>300</v>
      </c>
      <c r="AA241" t="s">
        <v>1231</v>
      </c>
      <c r="AB241" t="s">
        <v>1231</v>
      </c>
      <c r="AC241">
        <v>30</v>
      </c>
      <c r="AD241">
        <v>20</v>
      </c>
      <c r="AG241">
        <v>150</v>
      </c>
      <c r="AH241">
        <v>5</v>
      </c>
      <c r="AI241" t="s">
        <v>1232</v>
      </c>
      <c r="AJ241" t="s">
        <v>1232</v>
      </c>
      <c r="AN241">
        <v>6</v>
      </c>
      <c r="AO241">
        <v>4</v>
      </c>
      <c r="AQ241">
        <v>6</v>
      </c>
      <c r="AR241">
        <v>4</v>
      </c>
      <c r="AT241">
        <v>6</v>
      </c>
      <c r="AU241">
        <v>4</v>
      </c>
      <c r="AW241">
        <v>6</v>
      </c>
      <c r="AX241">
        <v>4</v>
      </c>
      <c r="AZ241">
        <v>6</v>
      </c>
      <c r="BA241">
        <v>4</v>
      </c>
    </row>
    <row r="242" spans="1:54" x14ac:dyDescent="0.25">
      <c r="A242">
        <v>2</v>
      </c>
      <c r="B242" s="1">
        <v>44928</v>
      </c>
      <c r="C242" s="1">
        <v>44995</v>
      </c>
      <c r="D242">
        <v>29</v>
      </c>
      <c r="E242" t="s">
        <v>947</v>
      </c>
      <c r="F242">
        <v>241</v>
      </c>
      <c r="G242" t="s">
        <v>952</v>
      </c>
      <c r="H242" t="s">
        <v>173</v>
      </c>
      <c r="I242" t="s">
        <v>953</v>
      </c>
      <c r="J242" t="s">
        <v>954</v>
      </c>
      <c r="K242">
        <v>2</v>
      </c>
      <c r="L242">
        <v>1</v>
      </c>
      <c r="M242">
        <v>1</v>
      </c>
      <c r="N242">
        <v>0</v>
      </c>
      <c r="O242" t="s">
        <v>1232</v>
      </c>
      <c r="P242" t="s">
        <v>69</v>
      </c>
      <c r="Q242" t="s">
        <v>1230</v>
      </c>
      <c r="R242" t="s">
        <v>70</v>
      </c>
      <c r="S242" t="s">
        <v>70</v>
      </c>
      <c r="T242" t="s">
        <v>1230</v>
      </c>
      <c r="U242" t="s">
        <v>1230</v>
      </c>
      <c r="V242" t="s">
        <v>1230</v>
      </c>
      <c r="W242" t="s">
        <v>1230</v>
      </c>
      <c r="X242">
        <v>53</v>
      </c>
      <c r="Y242">
        <v>1</v>
      </c>
      <c r="Z242">
        <v>5300</v>
      </c>
      <c r="AA242" t="s">
        <v>1231</v>
      </c>
      <c r="AB242" t="s">
        <v>1231</v>
      </c>
      <c r="AC242">
        <v>106</v>
      </c>
      <c r="AD242">
        <v>2</v>
      </c>
      <c r="AG242">
        <v>5300</v>
      </c>
      <c r="AH242">
        <v>4</v>
      </c>
      <c r="AI242" t="s">
        <v>1232</v>
      </c>
      <c r="AJ242" t="s">
        <v>1232</v>
      </c>
      <c r="AN242">
        <v>17.66</v>
      </c>
      <c r="AO242">
        <v>0.33</v>
      </c>
      <c r="AT242">
        <v>17.66</v>
      </c>
      <c r="AU242">
        <v>0.33</v>
      </c>
      <c r="AW242">
        <v>17.66</v>
      </c>
      <c r="AX242">
        <v>0.33</v>
      </c>
      <c r="AZ242">
        <v>53</v>
      </c>
      <c r="BA242">
        <v>1</v>
      </c>
    </row>
    <row r="243" spans="1:54" x14ac:dyDescent="0.25">
      <c r="A243">
        <v>2</v>
      </c>
      <c r="B243" s="1">
        <v>44928</v>
      </c>
      <c r="C243" s="1">
        <v>44995</v>
      </c>
      <c r="D243">
        <v>29</v>
      </c>
      <c r="E243" t="s">
        <v>947</v>
      </c>
      <c r="F243">
        <v>242</v>
      </c>
      <c r="G243" t="s">
        <v>955</v>
      </c>
      <c r="H243" t="s">
        <v>66</v>
      </c>
      <c r="I243" t="s">
        <v>956</v>
      </c>
      <c r="J243" t="s">
        <v>957</v>
      </c>
      <c r="K243">
        <v>1</v>
      </c>
      <c r="L243">
        <v>1</v>
      </c>
      <c r="M243">
        <v>0</v>
      </c>
      <c r="N243">
        <v>0</v>
      </c>
      <c r="O243" t="s">
        <v>1232</v>
      </c>
      <c r="P243" t="s">
        <v>69</v>
      </c>
      <c r="Q243">
        <v>2016</v>
      </c>
      <c r="R243" t="s">
        <v>958</v>
      </c>
      <c r="S243" t="s">
        <v>156</v>
      </c>
      <c r="T243">
        <v>-1</v>
      </c>
      <c r="U243">
        <v>42</v>
      </c>
      <c r="V243">
        <v>40</v>
      </c>
      <c r="W243" t="s">
        <v>1230</v>
      </c>
      <c r="X243">
        <v>50</v>
      </c>
      <c r="Y243">
        <v>2</v>
      </c>
      <c r="Z243">
        <v>2500</v>
      </c>
      <c r="AA243" t="s">
        <v>1232</v>
      </c>
    </row>
    <row r="244" spans="1:54" x14ac:dyDescent="0.25">
      <c r="A244">
        <v>2</v>
      </c>
      <c r="B244" s="1">
        <v>44928</v>
      </c>
      <c r="C244" s="1">
        <v>44995</v>
      </c>
      <c r="D244">
        <v>30</v>
      </c>
      <c r="E244" t="s">
        <v>959</v>
      </c>
      <c r="F244">
        <v>243</v>
      </c>
      <c r="G244" t="s">
        <v>960</v>
      </c>
      <c r="H244" t="s">
        <v>66</v>
      </c>
      <c r="I244" t="s">
        <v>961</v>
      </c>
      <c r="J244" t="s">
        <v>962</v>
      </c>
      <c r="K244">
        <v>3</v>
      </c>
      <c r="L244">
        <v>3</v>
      </c>
      <c r="M244">
        <v>0</v>
      </c>
      <c r="N244">
        <v>0</v>
      </c>
      <c r="O244" t="s">
        <v>1232</v>
      </c>
      <c r="P244" t="s">
        <v>69</v>
      </c>
      <c r="Q244" t="s">
        <v>1230</v>
      </c>
      <c r="R244" t="s">
        <v>70</v>
      </c>
      <c r="S244" t="s">
        <v>70</v>
      </c>
      <c r="T244" t="s">
        <v>1230</v>
      </c>
      <c r="U244">
        <v>300</v>
      </c>
      <c r="V244" t="s">
        <v>1230</v>
      </c>
      <c r="W244" t="s">
        <v>1230</v>
      </c>
      <c r="X244">
        <v>90</v>
      </c>
      <c r="Y244">
        <v>0.5</v>
      </c>
      <c r="Z244">
        <v>18000</v>
      </c>
      <c r="AA244" t="s">
        <v>1231</v>
      </c>
      <c r="AB244" t="s">
        <v>1231</v>
      </c>
      <c r="AC244">
        <v>90</v>
      </c>
      <c r="AD244">
        <v>1</v>
      </c>
      <c r="AG244">
        <v>9000</v>
      </c>
      <c r="AH244">
        <v>1</v>
      </c>
      <c r="AI244" t="s">
        <v>894</v>
      </c>
      <c r="AJ244" t="s">
        <v>1232</v>
      </c>
      <c r="AW244">
        <v>90</v>
      </c>
      <c r="AX244">
        <v>1</v>
      </c>
    </row>
    <row r="245" spans="1:54" x14ac:dyDescent="0.25">
      <c r="A245">
        <v>2</v>
      </c>
      <c r="B245" s="1">
        <v>44928</v>
      </c>
      <c r="C245" s="1">
        <v>44995</v>
      </c>
      <c r="D245">
        <v>30</v>
      </c>
      <c r="E245" t="s">
        <v>959</v>
      </c>
      <c r="F245">
        <v>244</v>
      </c>
      <c r="G245" t="s">
        <v>963</v>
      </c>
      <c r="H245" t="s">
        <v>72</v>
      </c>
      <c r="I245" t="s">
        <v>964</v>
      </c>
      <c r="J245" t="s">
        <v>965</v>
      </c>
      <c r="K245">
        <v>1</v>
      </c>
      <c r="L245">
        <v>1</v>
      </c>
      <c r="M245">
        <v>0</v>
      </c>
      <c r="N245">
        <v>0</v>
      </c>
      <c r="O245" t="s">
        <v>1232</v>
      </c>
      <c r="P245" t="s">
        <v>69</v>
      </c>
      <c r="Q245" t="s">
        <v>1230</v>
      </c>
      <c r="R245" t="s">
        <v>70</v>
      </c>
      <c r="S245" t="s">
        <v>70</v>
      </c>
      <c r="T245" t="s">
        <v>1230</v>
      </c>
      <c r="U245" t="s">
        <v>1230</v>
      </c>
      <c r="V245" t="s">
        <v>1230</v>
      </c>
      <c r="W245" t="s">
        <v>1230</v>
      </c>
      <c r="X245">
        <v>0</v>
      </c>
      <c r="Y245">
        <v>0.5</v>
      </c>
      <c r="Z245">
        <v>0</v>
      </c>
      <c r="AA245" t="s">
        <v>1231</v>
      </c>
      <c r="AB245" t="s">
        <v>1231</v>
      </c>
      <c r="AC245">
        <v>0</v>
      </c>
      <c r="AD245">
        <v>0.5</v>
      </c>
      <c r="AG245">
        <v>0</v>
      </c>
      <c r="AH245">
        <v>3</v>
      </c>
      <c r="AI245" t="s">
        <v>894</v>
      </c>
      <c r="AJ245" t="s">
        <v>1232</v>
      </c>
      <c r="AQ245">
        <v>0</v>
      </c>
      <c r="AR245">
        <v>0.16600000000000001</v>
      </c>
      <c r="AW245">
        <v>0</v>
      </c>
      <c r="AX245">
        <v>0.16600000000000001</v>
      </c>
      <c r="AZ245">
        <v>0</v>
      </c>
      <c r="BA245">
        <v>0.16600000000000001</v>
      </c>
    </row>
    <row r="246" spans="1:54" x14ac:dyDescent="0.25">
      <c r="A246">
        <v>2</v>
      </c>
      <c r="B246" s="1">
        <v>44928</v>
      </c>
      <c r="C246" s="1">
        <v>44995</v>
      </c>
      <c r="D246">
        <v>30</v>
      </c>
      <c r="E246" t="s">
        <v>959</v>
      </c>
      <c r="F246">
        <v>245</v>
      </c>
      <c r="G246" t="s">
        <v>966</v>
      </c>
      <c r="H246" t="s">
        <v>725</v>
      </c>
      <c r="I246" t="s">
        <v>967</v>
      </c>
      <c r="J246" t="s">
        <v>968</v>
      </c>
      <c r="K246">
        <v>3</v>
      </c>
      <c r="L246">
        <v>3</v>
      </c>
      <c r="M246">
        <v>0</v>
      </c>
      <c r="N246">
        <v>0</v>
      </c>
      <c r="O246" t="s">
        <v>1232</v>
      </c>
      <c r="P246" t="s">
        <v>69</v>
      </c>
      <c r="Q246">
        <v>2019</v>
      </c>
      <c r="R246" t="s">
        <v>969</v>
      </c>
      <c r="S246" t="s">
        <v>99</v>
      </c>
      <c r="T246" t="s">
        <v>1230</v>
      </c>
      <c r="U246">
        <v>400</v>
      </c>
      <c r="V246">
        <v>52</v>
      </c>
      <c r="W246" t="s">
        <v>1230</v>
      </c>
      <c r="X246">
        <v>90</v>
      </c>
      <c r="Y246">
        <v>1.5</v>
      </c>
      <c r="Z246">
        <v>6000</v>
      </c>
      <c r="AA246" t="s">
        <v>1232</v>
      </c>
    </row>
    <row r="247" spans="1:54" x14ac:dyDescent="0.25">
      <c r="A247">
        <v>2</v>
      </c>
      <c r="B247" s="1">
        <v>44928</v>
      </c>
      <c r="C247" s="1">
        <v>44995</v>
      </c>
      <c r="D247">
        <v>31</v>
      </c>
      <c r="E247" t="s">
        <v>970</v>
      </c>
      <c r="F247">
        <v>246</v>
      </c>
      <c r="G247" t="s">
        <v>971</v>
      </c>
      <c r="H247" t="s">
        <v>182</v>
      </c>
      <c r="I247" t="s">
        <v>972</v>
      </c>
      <c r="J247" t="s">
        <v>973</v>
      </c>
      <c r="K247">
        <v>1</v>
      </c>
      <c r="L247">
        <v>1</v>
      </c>
      <c r="M247">
        <v>0</v>
      </c>
      <c r="N247">
        <v>0</v>
      </c>
      <c r="O247" t="s">
        <v>1232</v>
      </c>
      <c r="P247" t="s">
        <v>75</v>
      </c>
      <c r="Q247">
        <v>2019</v>
      </c>
      <c r="R247" t="s">
        <v>165</v>
      </c>
      <c r="S247" t="s">
        <v>99</v>
      </c>
      <c r="T247">
        <v>21</v>
      </c>
      <c r="U247">
        <v>0.5</v>
      </c>
      <c r="V247">
        <v>35</v>
      </c>
      <c r="W247">
        <v>26</v>
      </c>
      <c r="X247">
        <v>50</v>
      </c>
      <c r="Y247">
        <v>10</v>
      </c>
      <c r="Z247">
        <v>500</v>
      </c>
      <c r="AA247" t="s">
        <v>1231</v>
      </c>
      <c r="AB247" t="s">
        <v>1232</v>
      </c>
    </row>
    <row r="248" spans="1:54" x14ac:dyDescent="0.25">
      <c r="A248">
        <v>2</v>
      </c>
      <c r="B248" s="1">
        <v>44928</v>
      </c>
      <c r="C248" s="1">
        <v>44995</v>
      </c>
      <c r="D248">
        <v>31</v>
      </c>
      <c r="E248" t="s">
        <v>970</v>
      </c>
      <c r="F248">
        <v>247</v>
      </c>
      <c r="G248" t="s">
        <v>974</v>
      </c>
      <c r="H248" t="s">
        <v>173</v>
      </c>
      <c r="I248" t="s">
        <v>975</v>
      </c>
      <c r="J248" t="s">
        <v>976</v>
      </c>
      <c r="K248">
        <v>2</v>
      </c>
      <c r="L248">
        <v>2</v>
      </c>
      <c r="M248">
        <v>0</v>
      </c>
      <c r="N248">
        <v>0</v>
      </c>
      <c r="O248" t="s">
        <v>1232</v>
      </c>
      <c r="P248" t="s">
        <v>69</v>
      </c>
      <c r="Q248" t="s">
        <v>1230</v>
      </c>
      <c r="R248" t="s">
        <v>977</v>
      </c>
      <c r="S248" t="s">
        <v>236</v>
      </c>
      <c r="T248" t="s">
        <v>1230</v>
      </c>
      <c r="U248" t="s">
        <v>1230</v>
      </c>
      <c r="V248" t="s">
        <v>1230</v>
      </c>
      <c r="W248" t="s">
        <v>1230</v>
      </c>
      <c r="X248">
        <v>40</v>
      </c>
      <c r="Y248">
        <v>4</v>
      </c>
      <c r="Z248">
        <v>1000</v>
      </c>
      <c r="AA248" t="s">
        <v>1231</v>
      </c>
      <c r="AB248" t="s">
        <v>1231</v>
      </c>
      <c r="AC248">
        <v>40</v>
      </c>
      <c r="AD248">
        <v>10</v>
      </c>
      <c r="AG248">
        <v>400</v>
      </c>
      <c r="AH248">
        <v>1</v>
      </c>
      <c r="AI248" t="s">
        <v>1232</v>
      </c>
      <c r="AJ248" t="s">
        <v>1232</v>
      </c>
      <c r="AN248">
        <v>40</v>
      </c>
      <c r="AO248">
        <v>10</v>
      </c>
    </row>
    <row r="249" spans="1:54" x14ac:dyDescent="0.25">
      <c r="A249">
        <v>2</v>
      </c>
      <c r="B249" s="1">
        <v>44928</v>
      </c>
      <c r="C249" s="1">
        <v>44995</v>
      </c>
      <c r="D249">
        <v>31</v>
      </c>
      <c r="E249" t="s">
        <v>970</v>
      </c>
      <c r="F249">
        <v>248</v>
      </c>
      <c r="G249" t="s">
        <v>978</v>
      </c>
      <c r="H249" t="s">
        <v>182</v>
      </c>
      <c r="I249" t="s">
        <v>979</v>
      </c>
      <c r="J249" t="s">
        <v>980</v>
      </c>
      <c r="K249">
        <v>3</v>
      </c>
      <c r="L249">
        <v>2</v>
      </c>
      <c r="M249">
        <v>1</v>
      </c>
      <c r="N249">
        <v>0</v>
      </c>
      <c r="O249" t="s">
        <v>1231</v>
      </c>
      <c r="P249" t="s">
        <v>69</v>
      </c>
      <c r="Q249" t="s">
        <v>1230</v>
      </c>
      <c r="R249" t="s">
        <v>70</v>
      </c>
      <c r="S249" t="s">
        <v>70</v>
      </c>
      <c r="T249">
        <v>-1</v>
      </c>
      <c r="U249">
        <v>80</v>
      </c>
      <c r="V249" t="s">
        <v>1230</v>
      </c>
      <c r="W249" t="s">
        <v>1230</v>
      </c>
      <c r="X249">
        <v>60</v>
      </c>
      <c r="Y249">
        <v>1.5</v>
      </c>
      <c r="Z249">
        <v>4000</v>
      </c>
      <c r="AA249" t="s">
        <v>1232</v>
      </c>
    </row>
    <row r="250" spans="1:54" x14ac:dyDescent="0.25">
      <c r="A250">
        <v>2</v>
      </c>
      <c r="B250" s="1">
        <v>44928</v>
      </c>
      <c r="C250" s="1">
        <v>44995</v>
      </c>
      <c r="D250">
        <v>32</v>
      </c>
      <c r="E250" t="s">
        <v>981</v>
      </c>
      <c r="F250">
        <v>249</v>
      </c>
      <c r="G250" t="s">
        <v>982</v>
      </c>
      <c r="H250" t="s">
        <v>79</v>
      </c>
      <c r="I250" t="s">
        <v>983</v>
      </c>
      <c r="J250" t="s">
        <v>984</v>
      </c>
      <c r="K250">
        <v>2</v>
      </c>
      <c r="L250">
        <v>1</v>
      </c>
      <c r="M250">
        <v>1</v>
      </c>
      <c r="N250">
        <v>0</v>
      </c>
      <c r="O250" t="s">
        <v>1232</v>
      </c>
      <c r="P250" t="s">
        <v>69</v>
      </c>
      <c r="Q250" t="s">
        <v>1230</v>
      </c>
      <c r="R250" t="s">
        <v>76</v>
      </c>
      <c r="S250" t="s">
        <v>77</v>
      </c>
      <c r="T250" t="s">
        <v>1230</v>
      </c>
      <c r="U250" t="s">
        <v>1230</v>
      </c>
      <c r="V250">
        <v>50</v>
      </c>
      <c r="W250">
        <v>35</v>
      </c>
      <c r="X250">
        <v>50</v>
      </c>
      <c r="Y250">
        <v>5</v>
      </c>
      <c r="Z250">
        <v>1000</v>
      </c>
      <c r="AA250" t="s">
        <v>1231</v>
      </c>
      <c r="AB250" t="s">
        <v>1231</v>
      </c>
      <c r="AC250">
        <v>10</v>
      </c>
      <c r="AD250">
        <v>5</v>
      </c>
      <c r="AE250">
        <v>40</v>
      </c>
      <c r="AF250">
        <v>0</v>
      </c>
      <c r="AG250">
        <v>200</v>
      </c>
      <c r="AH250">
        <v>1</v>
      </c>
      <c r="AI250" t="s">
        <v>1232</v>
      </c>
      <c r="AJ250" t="s">
        <v>1232</v>
      </c>
      <c r="AN250">
        <v>10</v>
      </c>
      <c r="AO250">
        <v>5</v>
      </c>
      <c r="AP250">
        <v>40</v>
      </c>
    </row>
    <row r="251" spans="1:54" x14ac:dyDescent="0.25">
      <c r="A251">
        <v>2</v>
      </c>
      <c r="B251" s="1">
        <v>44928</v>
      </c>
      <c r="C251" s="1">
        <v>44995</v>
      </c>
      <c r="D251">
        <v>32</v>
      </c>
      <c r="E251" t="s">
        <v>981</v>
      </c>
      <c r="F251">
        <v>250</v>
      </c>
      <c r="G251" t="s">
        <v>985</v>
      </c>
      <c r="H251" t="s">
        <v>725</v>
      </c>
      <c r="I251" t="s">
        <v>986</v>
      </c>
      <c r="J251" t="s">
        <v>987</v>
      </c>
      <c r="K251">
        <v>2</v>
      </c>
      <c r="L251">
        <v>1</v>
      </c>
      <c r="M251">
        <v>1</v>
      </c>
      <c r="N251">
        <v>0</v>
      </c>
      <c r="O251" t="s">
        <v>1231</v>
      </c>
      <c r="P251" t="s">
        <v>69</v>
      </c>
      <c r="Q251" t="s">
        <v>1230</v>
      </c>
      <c r="R251" t="s">
        <v>235</v>
      </c>
      <c r="S251" t="s">
        <v>236</v>
      </c>
      <c r="T251" t="s">
        <v>1230</v>
      </c>
      <c r="U251" t="s">
        <v>1230</v>
      </c>
      <c r="V251">
        <v>55</v>
      </c>
      <c r="W251" t="s">
        <v>1230</v>
      </c>
      <c r="X251">
        <v>70</v>
      </c>
      <c r="Y251">
        <v>1</v>
      </c>
      <c r="Z251">
        <v>7000</v>
      </c>
      <c r="AA251" t="s">
        <v>1231</v>
      </c>
      <c r="AB251" t="s">
        <v>1231</v>
      </c>
      <c r="AC251">
        <v>50</v>
      </c>
      <c r="AD251">
        <v>7</v>
      </c>
      <c r="AE251">
        <v>20</v>
      </c>
      <c r="AF251">
        <v>10</v>
      </c>
      <c r="AG251">
        <v>714.2857143</v>
      </c>
      <c r="AH251">
        <v>1</v>
      </c>
      <c r="AI251" t="s">
        <v>1232</v>
      </c>
      <c r="AJ251" t="s">
        <v>1232</v>
      </c>
      <c r="AQ251">
        <v>50</v>
      </c>
      <c r="AR251">
        <v>7</v>
      </c>
      <c r="AS251">
        <v>20</v>
      </c>
    </row>
    <row r="252" spans="1:54" x14ac:dyDescent="0.25">
      <c r="A252">
        <v>2</v>
      </c>
      <c r="B252" s="1">
        <v>44928</v>
      </c>
      <c r="C252" s="1">
        <v>44995</v>
      </c>
      <c r="D252">
        <v>32</v>
      </c>
      <c r="E252" t="s">
        <v>981</v>
      </c>
      <c r="F252">
        <v>251</v>
      </c>
      <c r="G252" t="s">
        <v>988</v>
      </c>
      <c r="H252" t="s">
        <v>182</v>
      </c>
      <c r="I252" t="s">
        <v>989</v>
      </c>
      <c r="J252" t="s">
        <v>990</v>
      </c>
      <c r="K252">
        <v>2</v>
      </c>
      <c r="L252">
        <v>2</v>
      </c>
      <c r="M252">
        <v>0</v>
      </c>
      <c r="N252">
        <v>0</v>
      </c>
      <c r="O252" t="s">
        <v>1232</v>
      </c>
      <c r="P252" t="s">
        <v>69</v>
      </c>
      <c r="Q252" t="s">
        <v>1230</v>
      </c>
      <c r="R252" t="s">
        <v>155</v>
      </c>
      <c r="S252" t="s">
        <v>156</v>
      </c>
      <c r="T252" t="s">
        <v>1230</v>
      </c>
      <c r="U252" t="s">
        <v>1230</v>
      </c>
      <c r="V252" t="s">
        <v>1230</v>
      </c>
      <c r="W252" t="s">
        <v>1230</v>
      </c>
      <c r="X252">
        <v>150</v>
      </c>
      <c r="Y252">
        <v>7.5</v>
      </c>
      <c r="Z252">
        <v>2000</v>
      </c>
      <c r="AA252" t="s">
        <v>1231</v>
      </c>
      <c r="AB252" t="s">
        <v>1231</v>
      </c>
      <c r="AC252">
        <v>50</v>
      </c>
      <c r="AD252">
        <v>5</v>
      </c>
      <c r="AE252">
        <v>100</v>
      </c>
      <c r="AF252">
        <v>10</v>
      </c>
      <c r="AG252">
        <v>1000</v>
      </c>
      <c r="AH252">
        <v>1</v>
      </c>
      <c r="AI252" t="s">
        <v>1232</v>
      </c>
      <c r="AJ252" t="s">
        <v>1232</v>
      </c>
      <c r="AN252">
        <v>50</v>
      </c>
      <c r="AO252">
        <v>5</v>
      </c>
      <c r="AP252">
        <v>100</v>
      </c>
    </row>
    <row r="253" spans="1:54" x14ac:dyDescent="0.25">
      <c r="A253">
        <v>2</v>
      </c>
      <c r="B253" s="1">
        <v>44928</v>
      </c>
      <c r="C253" s="1">
        <v>44995</v>
      </c>
      <c r="D253">
        <v>32</v>
      </c>
      <c r="E253" t="s">
        <v>981</v>
      </c>
      <c r="F253">
        <v>252</v>
      </c>
      <c r="G253" t="s">
        <v>991</v>
      </c>
      <c r="H253" t="s">
        <v>225</v>
      </c>
      <c r="I253" t="s">
        <v>992</v>
      </c>
      <c r="J253" t="s">
        <v>993</v>
      </c>
      <c r="K253">
        <v>2</v>
      </c>
      <c r="L253">
        <v>2</v>
      </c>
      <c r="M253">
        <v>0</v>
      </c>
      <c r="N253">
        <v>0</v>
      </c>
      <c r="O253" t="s">
        <v>1232</v>
      </c>
      <c r="P253" t="s">
        <v>69</v>
      </c>
      <c r="Q253" t="s">
        <v>1230</v>
      </c>
      <c r="R253" t="s">
        <v>155</v>
      </c>
      <c r="S253" t="s">
        <v>156</v>
      </c>
      <c r="T253" t="s">
        <v>1230</v>
      </c>
      <c r="U253" t="s">
        <v>1230</v>
      </c>
      <c r="V253">
        <v>25</v>
      </c>
      <c r="W253">
        <v>5</v>
      </c>
      <c r="X253">
        <v>100</v>
      </c>
      <c r="Y253">
        <v>1</v>
      </c>
      <c r="Z253">
        <v>10000</v>
      </c>
      <c r="AA253" t="s">
        <v>1232</v>
      </c>
    </row>
    <row r="254" spans="1:54" x14ac:dyDescent="0.25">
      <c r="A254">
        <v>2</v>
      </c>
      <c r="B254" s="1">
        <v>44928</v>
      </c>
      <c r="C254" s="1">
        <v>44995</v>
      </c>
      <c r="D254">
        <v>33</v>
      </c>
      <c r="E254" t="s">
        <v>994</v>
      </c>
      <c r="F254">
        <v>253</v>
      </c>
      <c r="G254" t="s">
        <v>995</v>
      </c>
      <c r="H254" t="s">
        <v>173</v>
      </c>
      <c r="I254" t="s">
        <v>996</v>
      </c>
      <c r="J254" t="s">
        <v>997</v>
      </c>
      <c r="K254">
        <v>3</v>
      </c>
      <c r="L254">
        <v>2</v>
      </c>
      <c r="M254">
        <v>1</v>
      </c>
      <c r="N254">
        <v>0</v>
      </c>
      <c r="O254" t="s">
        <v>1232</v>
      </c>
      <c r="P254" t="s">
        <v>69</v>
      </c>
      <c r="Q254">
        <v>2020</v>
      </c>
      <c r="R254" t="s">
        <v>86</v>
      </c>
      <c r="S254" t="s">
        <v>87</v>
      </c>
      <c r="T254" t="s">
        <v>1230</v>
      </c>
      <c r="U254" t="s">
        <v>1230</v>
      </c>
      <c r="V254" t="s">
        <v>1230</v>
      </c>
      <c r="W254" t="s">
        <v>1230</v>
      </c>
      <c r="X254">
        <v>70</v>
      </c>
      <c r="Y254">
        <v>1</v>
      </c>
      <c r="Z254">
        <v>7000</v>
      </c>
      <c r="AA254" t="s">
        <v>1231</v>
      </c>
      <c r="AB254" t="s">
        <v>1231</v>
      </c>
      <c r="AC254">
        <v>10</v>
      </c>
      <c r="AD254">
        <v>1</v>
      </c>
      <c r="AE254">
        <v>60</v>
      </c>
      <c r="AF254">
        <v>10</v>
      </c>
      <c r="AG254">
        <v>1000</v>
      </c>
      <c r="AH254">
        <v>1</v>
      </c>
      <c r="AI254" t="s">
        <v>1232</v>
      </c>
      <c r="AJ254" t="s">
        <v>1232</v>
      </c>
      <c r="AZ254">
        <v>10</v>
      </c>
      <c r="BA254">
        <v>1</v>
      </c>
      <c r="BB254">
        <v>60</v>
      </c>
    </row>
    <row r="255" spans="1:54" x14ac:dyDescent="0.25">
      <c r="A255">
        <v>2</v>
      </c>
      <c r="B255" s="1">
        <v>44928</v>
      </c>
      <c r="C255" s="1">
        <v>44995</v>
      </c>
      <c r="D255">
        <v>33</v>
      </c>
      <c r="E255" t="s">
        <v>994</v>
      </c>
      <c r="F255">
        <v>254</v>
      </c>
      <c r="G255" t="s">
        <v>998</v>
      </c>
      <c r="H255" t="s">
        <v>66</v>
      </c>
      <c r="I255" t="s">
        <v>999</v>
      </c>
      <c r="J255" t="s">
        <v>1000</v>
      </c>
      <c r="K255">
        <v>2</v>
      </c>
      <c r="L255">
        <v>2</v>
      </c>
      <c r="M255">
        <v>0</v>
      </c>
      <c r="N255">
        <v>0</v>
      </c>
      <c r="O255" t="s">
        <v>1232</v>
      </c>
      <c r="P255" t="s">
        <v>69</v>
      </c>
      <c r="Q255" t="s">
        <v>1230</v>
      </c>
      <c r="R255" t="s">
        <v>165</v>
      </c>
      <c r="S255" t="s">
        <v>99</v>
      </c>
      <c r="T255">
        <v>-1</v>
      </c>
      <c r="U255">
        <v>11</v>
      </c>
      <c r="V255" t="s">
        <v>1230</v>
      </c>
      <c r="W255" t="s">
        <v>1230</v>
      </c>
      <c r="X255">
        <v>50</v>
      </c>
      <c r="Y255">
        <v>5</v>
      </c>
      <c r="Z255">
        <v>1000</v>
      </c>
      <c r="AA255" t="s">
        <v>1231</v>
      </c>
      <c r="AB255" t="s">
        <v>1231</v>
      </c>
      <c r="AC255">
        <v>50</v>
      </c>
      <c r="AD255">
        <v>5</v>
      </c>
      <c r="AG255">
        <v>1000</v>
      </c>
      <c r="AH255">
        <v>2</v>
      </c>
      <c r="AI255" t="s">
        <v>1232</v>
      </c>
      <c r="AJ255" t="s">
        <v>1232</v>
      </c>
      <c r="AW255">
        <v>25</v>
      </c>
      <c r="AX255">
        <v>2.5</v>
      </c>
      <c r="AZ255">
        <v>25</v>
      </c>
      <c r="BA255">
        <v>2.5</v>
      </c>
    </row>
    <row r="256" spans="1:54" x14ac:dyDescent="0.25">
      <c r="A256">
        <v>2</v>
      </c>
      <c r="B256" s="1">
        <v>44928</v>
      </c>
      <c r="C256" s="1">
        <v>44995</v>
      </c>
      <c r="D256">
        <v>33</v>
      </c>
      <c r="E256" t="s">
        <v>994</v>
      </c>
      <c r="F256">
        <v>255</v>
      </c>
      <c r="G256" t="s">
        <v>1001</v>
      </c>
      <c r="H256" t="s">
        <v>79</v>
      </c>
      <c r="I256" t="s">
        <v>1002</v>
      </c>
      <c r="J256" t="s">
        <v>1003</v>
      </c>
      <c r="K256">
        <v>2</v>
      </c>
      <c r="L256">
        <v>2</v>
      </c>
      <c r="M256">
        <v>0</v>
      </c>
      <c r="N256">
        <v>0</v>
      </c>
      <c r="O256" t="s">
        <v>1232</v>
      </c>
      <c r="P256" t="s">
        <v>69</v>
      </c>
      <c r="Q256" t="s">
        <v>1230</v>
      </c>
      <c r="R256" t="s">
        <v>134</v>
      </c>
      <c r="S256" t="s">
        <v>99</v>
      </c>
      <c r="T256">
        <v>-1</v>
      </c>
      <c r="U256" t="s">
        <v>1230</v>
      </c>
      <c r="V256">
        <v>63</v>
      </c>
      <c r="W256" t="s">
        <v>1230</v>
      </c>
      <c r="X256">
        <v>70</v>
      </c>
      <c r="Y256">
        <v>1</v>
      </c>
      <c r="Z256">
        <v>7000</v>
      </c>
      <c r="AA256" t="s">
        <v>1231</v>
      </c>
      <c r="AB256" t="s">
        <v>1231</v>
      </c>
      <c r="AC256">
        <v>50</v>
      </c>
      <c r="AD256">
        <v>2.5</v>
      </c>
      <c r="AE256">
        <v>20</v>
      </c>
      <c r="AF256">
        <v>12</v>
      </c>
      <c r="AG256">
        <v>2000</v>
      </c>
      <c r="AH256">
        <v>1</v>
      </c>
      <c r="AI256" t="s">
        <v>894</v>
      </c>
      <c r="AJ256" t="s">
        <v>1232</v>
      </c>
      <c r="AT256">
        <v>50</v>
      </c>
      <c r="AU256">
        <v>2.5</v>
      </c>
      <c r="AV256">
        <v>20</v>
      </c>
    </row>
    <row r="257" spans="1:59" x14ac:dyDescent="0.25">
      <c r="A257">
        <v>2</v>
      </c>
      <c r="B257" s="1">
        <v>44928</v>
      </c>
      <c r="C257" s="1">
        <v>44995</v>
      </c>
      <c r="D257">
        <v>34</v>
      </c>
      <c r="E257" t="s">
        <v>1004</v>
      </c>
      <c r="F257">
        <v>256</v>
      </c>
      <c r="G257" t="s">
        <v>1005</v>
      </c>
      <c r="H257" t="s">
        <v>725</v>
      </c>
      <c r="I257" t="s">
        <v>1006</v>
      </c>
      <c r="J257" t="s">
        <v>1007</v>
      </c>
      <c r="K257">
        <v>2</v>
      </c>
      <c r="L257">
        <v>2</v>
      </c>
      <c r="M257">
        <v>0</v>
      </c>
      <c r="N257">
        <v>0</v>
      </c>
      <c r="O257" t="s">
        <v>1232</v>
      </c>
      <c r="P257" t="s">
        <v>75</v>
      </c>
      <c r="Q257" t="s">
        <v>1230</v>
      </c>
      <c r="R257" t="s">
        <v>1008</v>
      </c>
      <c r="S257" t="s">
        <v>1009</v>
      </c>
      <c r="T257">
        <v>-1</v>
      </c>
      <c r="U257" t="s">
        <v>1230</v>
      </c>
      <c r="V257">
        <v>57</v>
      </c>
      <c r="W257" t="s">
        <v>1230</v>
      </c>
      <c r="X257">
        <v>80</v>
      </c>
      <c r="Y257">
        <v>1</v>
      </c>
      <c r="Z257">
        <v>8000</v>
      </c>
      <c r="AA257" t="s">
        <v>1231</v>
      </c>
      <c r="AB257" t="s">
        <v>1231</v>
      </c>
      <c r="AC257">
        <v>80</v>
      </c>
      <c r="AD257">
        <v>2.5</v>
      </c>
      <c r="AG257">
        <v>3200</v>
      </c>
      <c r="AH257">
        <v>3</v>
      </c>
      <c r="AI257" t="s">
        <v>1232</v>
      </c>
      <c r="AJ257" t="s">
        <v>1232</v>
      </c>
      <c r="AN257">
        <v>26.66</v>
      </c>
      <c r="AO257">
        <v>0.83299999999999996</v>
      </c>
      <c r="AT257">
        <v>26.66</v>
      </c>
      <c r="AU257">
        <v>0.83299999999999996</v>
      </c>
      <c r="AZ257">
        <v>26.66</v>
      </c>
      <c r="BA257">
        <v>0.83299999999999996</v>
      </c>
    </row>
    <row r="258" spans="1:59" x14ac:dyDescent="0.25">
      <c r="A258">
        <v>2</v>
      </c>
      <c r="B258" s="1">
        <v>44928</v>
      </c>
      <c r="C258" s="1">
        <v>44995</v>
      </c>
      <c r="D258">
        <v>34</v>
      </c>
      <c r="E258" t="s">
        <v>1004</v>
      </c>
      <c r="F258">
        <v>257</v>
      </c>
      <c r="G258" t="s">
        <v>1010</v>
      </c>
      <c r="H258" t="s">
        <v>79</v>
      </c>
      <c r="I258" t="s">
        <v>1011</v>
      </c>
      <c r="J258" t="s">
        <v>1012</v>
      </c>
      <c r="K258">
        <v>2</v>
      </c>
      <c r="L258">
        <v>0</v>
      </c>
      <c r="M258">
        <v>2</v>
      </c>
      <c r="N258">
        <v>0</v>
      </c>
      <c r="O258" t="s">
        <v>1232</v>
      </c>
      <c r="P258" t="s">
        <v>69</v>
      </c>
      <c r="Q258">
        <v>2017</v>
      </c>
      <c r="R258" t="s">
        <v>155</v>
      </c>
      <c r="S258" t="s">
        <v>156</v>
      </c>
      <c r="T258">
        <v>180</v>
      </c>
      <c r="U258" t="s">
        <v>1230</v>
      </c>
      <c r="V258">
        <v>83</v>
      </c>
      <c r="W258">
        <v>20</v>
      </c>
      <c r="X258">
        <v>75</v>
      </c>
      <c r="Y258">
        <v>6</v>
      </c>
      <c r="Z258">
        <v>1250</v>
      </c>
      <c r="AA258" t="s">
        <v>1231</v>
      </c>
      <c r="AB258" t="s">
        <v>1232</v>
      </c>
    </row>
    <row r="259" spans="1:59" x14ac:dyDescent="0.25">
      <c r="A259">
        <v>2</v>
      </c>
      <c r="B259" s="1">
        <v>44928</v>
      </c>
      <c r="C259" s="1">
        <v>44995</v>
      </c>
      <c r="D259">
        <v>34</v>
      </c>
      <c r="E259" t="s">
        <v>1004</v>
      </c>
      <c r="F259">
        <v>258</v>
      </c>
      <c r="G259" t="s">
        <v>1013</v>
      </c>
      <c r="H259" t="s">
        <v>173</v>
      </c>
      <c r="I259" t="s">
        <v>1014</v>
      </c>
      <c r="J259" t="s">
        <v>1015</v>
      </c>
      <c r="K259">
        <v>3</v>
      </c>
      <c r="L259">
        <v>3</v>
      </c>
      <c r="M259">
        <v>0</v>
      </c>
      <c r="N259">
        <v>0</v>
      </c>
      <c r="O259" t="s">
        <v>1232</v>
      </c>
      <c r="P259" t="s">
        <v>69</v>
      </c>
      <c r="Q259">
        <v>2019</v>
      </c>
      <c r="R259" t="s">
        <v>155</v>
      </c>
      <c r="S259" t="s">
        <v>156</v>
      </c>
      <c r="T259">
        <v>0</v>
      </c>
      <c r="U259">
        <v>264</v>
      </c>
      <c r="V259" t="s">
        <v>1230</v>
      </c>
      <c r="W259" t="s">
        <v>1230</v>
      </c>
      <c r="X259">
        <v>40</v>
      </c>
      <c r="Y259">
        <v>5</v>
      </c>
      <c r="Z259">
        <v>800</v>
      </c>
      <c r="AA259" t="s">
        <v>1231</v>
      </c>
      <c r="AB259" t="s">
        <v>1231</v>
      </c>
      <c r="AC259">
        <v>50</v>
      </c>
      <c r="AD259">
        <v>10</v>
      </c>
      <c r="AG259">
        <v>500</v>
      </c>
      <c r="AH259">
        <v>1</v>
      </c>
      <c r="AI259" t="s">
        <v>1232</v>
      </c>
      <c r="AJ259" t="s">
        <v>1232</v>
      </c>
      <c r="AZ259">
        <v>50</v>
      </c>
      <c r="BA259">
        <v>10</v>
      </c>
    </row>
    <row r="260" spans="1:59" x14ac:dyDescent="0.25">
      <c r="A260">
        <v>2</v>
      </c>
      <c r="B260" s="1">
        <v>44928</v>
      </c>
      <c r="C260" s="1">
        <v>44995</v>
      </c>
      <c r="D260">
        <v>35</v>
      </c>
      <c r="E260" t="s">
        <v>1016</v>
      </c>
      <c r="F260">
        <v>259</v>
      </c>
      <c r="G260" t="s">
        <v>1017</v>
      </c>
      <c r="H260" t="s">
        <v>173</v>
      </c>
      <c r="I260" t="s">
        <v>1018</v>
      </c>
      <c r="J260" t="s">
        <v>1019</v>
      </c>
      <c r="K260">
        <v>2</v>
      </c>
      <c r="L260">
        <v>2</v>
      </c>
      <c r="M260">
        <v>0</v>
      </c>
      <c r="N260">
        <v>0</v>
      </c>
      <c r="O260" t="s">
        <v>1232</v>
      </c>
      <c r="P260" t="s">
        <v>69</v>
      </c>
      <c r="Q260" t="s">
        <v>1230</v>
      </c>
      <c r="R260" t="s">
        <v>70</v>
      </c>
      <c r="S260" t="s">
        <v>70</v>
      </c>
      <c r="T260">
        <v>240</v>
      </c>
      <c r="U260" t="s">
        <v>1230</v>
      </c>
      <c r="V260" t="s">
        <v>1230</v>
      </c>
      <c r="W260">
        <v>24</v>
      </c>
      <c r="X260">
        <v>200</v>
      </c>
      <c r="Y260">
        <v>1</v>
      </c>
      <c r="Z260">
        <v>20000</v>
      </c>
      <c r="AA260" t="s">
        <v>1231</v>
      </c>
      <c r="AB260" t="s">
        <v>1231</v>
      </c>
      <c r="AC260">
        <v>200</v>
      </c>
      <c r="AD260">
        <v>2</v>
      </c>
      <c r="AG260">
        <v>10000</v>
      </c>
      <c r="AH260">
        <v>3</v>
      </c>
      <c r="AI260" t="s">
        <v>1232</v>
      </c>
      <c r="AJ260" t="s">
        <v>1232</v>
      </c>
      <c r="AN260">
        <v>66.66</v>
      </c>
      <c r="AO260">
        <v>0.66600000000000004</v>
      </c>
      <c r="AW260">
        <v>66.66</v>
      </c>
      <c r="AX260">
        <v>0.66600000000000004</v>
      </c>
      <c r="AZ260">
        <v>66.66</v>
      </c>
      <c r="BA260">
        <v>0.66600000000000004</v>
      </c>
    </row>
    <row r="261" spans="1:59" x14ac:dyDescent="0.25">
      <c r="A261">
        <v>2</v>
      </c>
      <c r="B261" s="1">
        <v>44928</v>
      </c>
      <c r="C261" s="1">
        <v>44995</v>
      </c>
      <c r="D261">
        <v>35</v>
      </c>
      <c r="E261" t="s">
        <v>1016</v>
      </c>
      <c r="F261">
        <v>260</v>
      </c>
      <c r="G261" t="s">
        <v>1020</v>
      </c>
      <c r="H261" t="s">
        <v>66</v>
      </c>
      <c r="I261" t="s">
        <v>1021</v>
      </c>
      <c r="K261">
        <v>2</v>
      </c>
      <c r="L261">
        <v>0</v>
      </c>
      <c r="M261">
        <v>2</v>
      </c>
      <c r="N261">
        <v>0</v>
      </c>
      <c r="O261" t="s">
        <v>1232</v>
      </c>
      <c r="P261" t="s">
        <v>69</v>
      </c>
      <c r="Q261" t="s">
        <v>1230</v>
      </c>
      <c r="R261" t="s">
        <v>185</v>
      </c>
      <c r="S261" t="s">
        <v>186</v>
      </c>
      <c r="T261" t="s">
        <v>1230</v>
      </c>
      <c r="U261">
        <v>3</v>
      </c>
      <c r="V261">
        <v>60</v>
      </c>
      <c r="W261">
        <v>40</v>
      </c>
      <c r="X261">
        <v>25</v>
      </c>
      <c r="Y261">
        <v>5</v>
      </c>
      <c r="Z261">
        <v>500</v>
      </c>
      <c r="AA261" t="s">
        <v>1231</v>
      </c>
      <c r="AB261" t="s">
        <v>1231</v>
      </c>
      <c r="AC261">
        <v>25</v>
      </c>
      <c r="AD261">
        <v>20</v>
      </c>
      <c r="AG261">
        <v>125</v>
      </c>
      <c r="AH261">
        <v>1</v>
      </c>
      <c r="AI261" t="s">
        <v>1232</v>
      </c>
      <c r="AJ261" t="s">
        <v>1232</v>
      </c>
      <c r="BF261">
        <v>25</v>
      </c>
      <c r="BG261">
        <v>20</v>
      </c>
    </row>
    <row r="262" spans="1:59" x14ac:dyDescent="0.25">
      <c r="A262">
        <v>2</v>
      </c>
      <c r="B262" s="1">
        <v>44928</v>
      </c>
      <c r="C262" s="1">
        <v>44995</v>
      </c>
      <c r="D262">
        <v>35</v>
      </c>
      <c r="E262" t="s">
        <v>1016</v>
      </c>
      <c r="F262">
        <v>261</v>
      </c>
      <c r="G262" t="s">
        <v>1022</v>
      </c>
      <c r="H262" t="s">
        <v>448</v>
      </c>
      <c r="I262" t="s">
        <v>1023</v>
      </c>
      <c r="J262" t="s">
        <v>1024</v>
      </c>
      <c r="K262">
        <v>2</v>
      </c>
      <c r="L262">
        <v>2</v>
      </c>
      <c r="M262">
        <v>0</v>
      </c>
      <c r="N262">
        <v>0</v>
      </c>
      <c r="O262" t="s">
        <v>1232</v>
      </c>
      <c r="P262" t="s">
        <v>69</v>
      </c>
      <c r="Q262" t="s">
        <v>1230</v>
      </c>
      <c r="R262" t="s">
        <v>134</v>
      </c>
      <c r="S262" t="s">
        <v>99</v>
      </c>
      <c r="T262" t="s">
        <v>1230</v>
      </c>
      <c r="U262" t="s">
        <v>1230</v>
      </c>
      <c r="V262" t="s">
        <v>1230</v>
      </c>
      <c r="W262" t="s">
        <v>1230</v>
      </c>
      <c r="X262">
        <v>80</v>
      </c>
      <c r="Y262">
        <v>1</v>
      </c>
      <c r="Z262">
        <v>8000</v>
      </c>
      <c r="AA262" t="s">
        <v>1232</v>
      </c>
    </row>
    <row r="263" spans="1:59" x14ac:dyDescent="0.25">
      <c r="A263">
        <v>2</v>
      </c>
      <c r="B263" s="1">
        <v>44928</v>
      </c>
      <c r="C263" s="1">
        <v>44995</v>
      </c>
      <c r="D263">
        <v>35</v>
      </c>
      <c r="E263" t="s">
        <v>1016</v>
      </c>
      <c r="F263">
        <v>262</v>
      </c>
      <c r="G263" t="s">
        <v>1025</v>
      </c>
      <c r="H263" t="s">
        <v>182</v>
      </c>
      <c r="I263" t="s">
        <v>1026</v>
      </c>
      <c r="J263" t="s">
        <v>1027</v>
      </c>
      <c r="K263">
        <v>1</v>
      </c>
      <c r="L263">
        <v>1</v>
      </c>
      <c r="M263">
        <v>0</v>
      </c>
      <c r="N263">
        <v>0</v>
      </c>
      <c r="O263" t="s">
        <v>1232</v>
      </c>
      <c r="P263" t="s">
        <v>69</v>
      </c>
      <c r="Q263" t="s">
        <v>1230</v>
      </c>
      <c r="R263" t="s">
        <v>1028</v>
      </c>
      <c r="S263" t="s">
        <v>93</v>
      </c>
      <c r="T263">
        <v>4500</v>
      </c>
      <c r="U263">
        <v>450</v>
      </c>
      <c r="V263" t="s">
        <v>1230</v>
      </c>
      <c r="W263">
        <v>15</v>
      </c>
      <c r="X263">
        <v>125</v>
      </c>
      <c r="Y263">
        <v>0.5</v>
      </c>
      <c r="Z263">
        <v>25000</v>
      </c>
      <c r="AA263" t="s">
        <v>1232</v>
      </c>
    </row>
    <row r="264" spans="1:59" x14ac:dyDescent="0.25">
      <c r="A264">
        <v>2</v>
      </c>
      <c r="B264" s="1">
        <v>44928</v>
      </c>
      <c r="C264" s="1">
        <v>44995</v>
      </c>
      <c r="D264">
        <v>36</v>
      </c>
      <c r="E264" t="s">
        <v>1029</v>
      </c>
      <c r="F264">
        <v>263</v>
      </c>
      <c r="G264" t="s">
        <v>1030</v>
      </c>
      <c r="H264" t="s">
        <v>173</v>
      </c>
      <c r="I264" t="s">
        <v>1031</v>
      </c>
      <c r="J264" t="s">
        <v>1032</v>
      </c>
      <c r="K264">
        <v>2</v>
      </c>
      <c r="L264">
        <v>1</v>
      </c>
      <c r="M264">
        <v>1</v>
      </c>
      <c r="N264">
        <v>0</v>
      </c>
      <c r="O264" t="s">
        <v>1231</v>
      </c>
      <c r="P264" t="s">
        <v>75</v>
      </c>
      <c r="Q264">
        <v>2022</v>
      </c>
      <c r="R264" t="s">
        <v>417</v>
      </c>
      <c r="S264" t="s">
        <v>345</v>
      </c>
      <c r="T264">
        <v>-1</v>
      </c>
      <c r="U264" t="s">
        <v>1230</v>
      </c>
      <c r="V264" t="s">
        <v>1230</v>
      </c>
      <c r="W264" t="s">
        <v>1230</v>
      </c>
      <c r="X264">
        <v>100</v>
      </c>
      <c r="Y264">
        <v>2</v>
      </c>
      <c r="Z264">
        <v>5000</v>
      </c>
      <c r="AA264" t="s">
        <v>1231</v>
      </c>
      <c r="AB264" t="s">
        <v>1231</v>
      </c>
      <c r="AC264">
        <v>100</v>
      </c>
      <c r="AD264">
        <v>5.4</v>
      </c>
      <c r="AG264">
        <v>1851.851852</v>
      </c>
      <c r="AH264">
        <v>2</v>
      </c>
      <c r="AI264" t="s">
        <v>1232</v>
      </c>
      <c r="AJ264" t="s">
        <v>1232</v>
      </c>
      <c r="AW264">
        <v>50</v>
      </c>
      <c r="AX264">
        <v>2.7</v>
      </c>
      <c r="AZ264">
        <v>50</v>
      </c>
      <c r="BA264">
        <v>2.7</v>
      </c>
    </row>
    <row r="265" spans="1:59" x14ac:dyDescent="0.25">
      <c r="A265">
        <v>2</v>
      </c>
      <c r="B265" s="1">
        <v>44928</v>
      </c>
      <c r="C265" s="1">
        <v>44995</v>
      </c>
      <c r="D265">
        <v>36</v>
      </c>
      <c r="E265" t="s">
        <v>1029</v>
      </c>
      <c r="F265">
        <v>264</v>
      </c>
      <c r="G265" t="s">
        <v>1033</v>
      </c>
      <c r="H265" t="s">
        <v>66</v>
      </c>
      <c r="I265" t="s">
        <v>1034</v>
      </c>
      <c r="J265" t="s">
        <v>1035</v>
      </c>
      <c r="K265">
        <v>3</v>
      </c>
      <c r="L265">
        <v>2</v>
      </c>
      <c r="M265">
        <v>1</v>
      </c>
      <c r="N265">
        <v>0</v>
      </c>
      <c r="O265" t="s">
        <v>1232</v>
      </c>
      <c r="P265" t="s">
        <v>69</v>
      </c>
      <c r="Q265">
        <v>2017</v>
      </c>
      <c r="R265" t="s">
        <v>1036</v>
      </c>
      <c r="S265" t="s">
        <v>236</v>
      </c>
      <c r="T265">
        <v>110</v>
      </c>
      <c r="U265" t="s">
        <v>1230</v>
      </c>
      <c r="V265" t="s">
        <v>1230</v>
      </c>
      <c r="W265" t="s">
        <v>1230</v>
      </c>
      <c r="X265">
        <v>50</v>
      </c>
      <c r="Y265">
        <v>2</v>
      </c>
      <c r="Z265">
        <v>2500</v>
      </c>
      <c r="AA265" t="s">
        <v>1232</v>
      </c>
    </row>
    <row r="266" spans="1:59" x14ac:dyDescent="0.25">
      <c r="A266">
        <v>2</v>
      </c>
      <c r="B266" s="1">
        <v>44928</v>
      </c>
      <c r="C266" s="1">
        <v>44995</v>
      </c>
      <c r="D266">
        <v>36</v>
      </c>
      <c r="E266" t="s">
        <v>1029</v>
      </c>
      <c r="F266">
        <v>265</v>
      </c>
      <c r="G266" t="s">
        <v>1037</v>
      </c>
      <c r="H266" t="s">
        <v>225</v>
      </c>
      <c r="I266" t="s">
        <v>1038</v>
      </c>
      <c r="J266" t="s">
        <v>1039</v>
      </c>
      <c r="K266">
        <v>2</v>
      </c>
      <c r="L266">
        <v>2</v>
      </c>
      <c r="M266">
        <v>0</v>
      </c>
      <c r="N266">
        <v>0</v>
      </c>
      <c r="O266" t="s">
        <v>1232</v>
      </c>
      <c r="P266" t="s">
        <v>69</v>
      </c>
      <c r="Q266" t="s">
        <v>1230</v>
      </c>
      <c r="R266" t="s">
        <v>1028</v>
      </c>
      <c r="S266" t="s">
        <v>93</v>
      </c>
      <c r="T266">
        <v>0</v>
      </c>
      <c r="U266" t="s">
        <v>1230</v>
      </c>
      <c r="V266" t="s">
        <v>1230</v>
      </c>
      <c r="W266" t="s">
        <v>1230</v>
      </c>
      <c r="X266">
        <v>45</v>
      </c>
      <c r="Y266">
        <v>10</v>
      </c>
      <c r="Z266">
        <v>450</v>
      </c>
      <c r="AA266" t="s">
        <v>1231</v>
      </c>
      <c r="AB266" t="s">
        <v>1231</v>
      </c>
      <c r="AC266">
        <v>45</v>
      </c>
      <c r="AD266">
        <v>25</v>
      </c>
      <c r="AG266">
        <v>180</v>
      </c>
      <c r="AH266">
        <v>1</v>
      </c>
      <c r="AI266" t="s">
        <v>894</v>
      </c>
      <c r="AJ266" t="s">
        <v>1232</v>
      </c>
      <c r="AN266">
        <v>45</v>
      </c>
      <c r="AO266">
        <v>25</v>
      </c>
    </row>
    <row r="267" spans="1:59" x14ac:dyDescent="0.25">
      <c r="A267">
        <v>2</v>
      </c>
      <c r="B267" s="1">
        <v>44928</v>
      </c>
      <c r="C267" s="1">
        <v>44995</v>
      </c>
      <c r="D267">
        <v>37</v>
      </c>
      <c r="E267" t="s">
        <v>1040</v>
      </c>
      <c r="F267">
        <v>266</v>
      </c>
      <c r="G267" t="s">
        <v>1041</v>
      </c>
      <c r="H267" t="s">
        <v>66</v>
      </c>
      <c r="I267" t="s">
        <v>1042</v>
      </c>
      <c r="J267" t="s">
        <v>1043</v>
      </c>
      <c r="K267">
        <v>2</v>
      </c>
      <c r="L267">
        <v>1</v>
      </c>
      <c r="M267">
        <v>1</v>
      </c>
      <c r="N267">
        <v>0</v>
      </c>
      <c r="O267" t="s">
        <v>1231</v>
      </c>
      <c r="P267" t="s">
        <v>69</v>
      </c>
      <c r="Q267" t="s">
        <v>1230</v>
      </c>
      <c r="R267" t="s">
        <v>155</v>
      </c>
      <c r="S267" t="s">
        <v>156</v>
      </c>
      <c r="T267">
        <v>120</v>
      </c>
      <c r="U267" t="s">
        <v>1230</v>
      </c>
      <c r="V267" t="s">
        <v>1230</v>
      </c>
      <c r="W267" t="s">
        <v>1230</v>
      </c>
      <c r="X267">
        <v>75</v>
      </c>
      <c r="Y267">
        <v>5</v>
      </c>
      <c r="Z267">
        <v>1500</v>
      </c>
      <c r="AA267" t="s">
        <v>1232</v>
      </c>
    </row>
    <row r="268" spans="1:59" x14ac:dyDescent="0.25">
      <c r="A268">
        <v>2</v>
      </c>
      <c r="B268" s="1">
        <v>44928</v>
      </c>
      <c r="C268" s="1">
        <v>44995</v>
      </c>
      <c r="D268">
        <v>37</v>
      </c>
      <c r="E268" t="s">
        <v>1040</v>
      </c>
      <c r="F268">
        <v>267</v>
      </c>
      <c r="G268" t="s">
        <v>1044</v>
      </c>
      <c r="H268" t="s">
        <v>72</v>
      </c>
      <c r="I268" t="s">
        <v>1045</v>
      </c>
      <c r="J268" t="s">
        <v>1046</v>
      </c>
      <c r="K268">
        <v>2</v>
      </c>
      <c r="L268">
        <v>2</v>
      </c>
      <c r="M268">
        <v>0</v>
      </c>
      <c r="N268">
        <v>0</v>
      </c>
      <c r="O268" t="s">
        <v>1232</v>
      </c>
      <c r="P268" t="s">
        <v>69</v>
      </c>
      <c r="Q268" t="s">
        <v>1230</v>
      </c>
      <c r="R268" t="s">
        <v>143</v>
      </c>
      <c r="S268" t="s">
        <v>144</v>
      </c>
      <c r="T268" t="s">
        <v>1230</v>
      </c>
      <c r="U268" t="s">
        <v>1230</v>
      </c>
      <c r="V268" t="s">
        <v>1230</v>
      </c>
      <c r="W268" t="s">
        <v>1230</v>
      </c>
      <c r="X268">
        <v>50</v>
      </c>
      <c r="Y268">
        <v>1</v>
      </c>
      <c r="Z268">
        <v>5000</v>
      </c>
      <c r="AA268" t="s">
        <v>1231</v>
      </c>
      <c r="AB268" t="s">
        <v>1231</v>
      </c>
      <c r="AC268">
        <v>50</v>
      </c>
      <c r="AD268">
        <v>2.5</v>
      </c>
      <c r="AG268">
        <v>2000</v>
      </c>
      <c r="AH268">
        <v>1</v>
      </c>
      <c r="AI268" t="s">
        <v>894</v>
      </c>
      <c r="AJ268" t="s">
        <v>1231</v>
      </c>
      <c r="BF268">
        <v>50</v>
      </c>
      <c r="BG268">
        <v>2.5</v>
      </c>
    </row>
    <row r="269" spans="1:59" x14ac:dyDescent="0.25">
      <c r="A269">
        <v>2</v>
      </c>
      <c r="B269" s="1">
        <v>44928</v>
      </c>
      <c r="C269" s="1">
        <v>44995</v>
      </c>
      <c r="D269">
        <v>37</v>
      </c>
      <c r="E269" t="s">
        <v>1040</v>
      </c>
      <c r="F269">
        <v>268</v>
      </c>
      <c r="G269" t="s">
        <v>1047</v>
      </c>
      <c r="H269" t="s">
        <v>565</v>
      </c>
      <c r="I269" t="s">
        <v>1048</v>
      </c>
      <c r="J269" t="s">
        <v>1049</v>
      </c>
      <c r="K269">
        <v>2</v>
      </c>
      <c r="L269">
        <v>2</v>
      </c>
      <c r="M269">
        <v>0</v>
      </c>
      <c r="N269">
        <v>0</v>
      </c>
      <c r="O269" t="s">
        <v>1232</v>
      </c>
      <c r="P269" t="s">
        <v>69</v>
      </c>
      <c r="Q269" t="s">
        <v>1230</v>
      </c>
      <c r="R269" t="s">
        <v>134</v>
      </c>
      <c r="S269" t="s">
        <v>99</v>
      </c>
      <c r="T269">
        <v>270</v>
      </c>
      <c r="U269">
        <v>42</v>
      </c>
      <c r="V269">
        <v>56</v>
      </c>
      <c r="W269">
        <v>13</v>
      </c>
      <c r="X269">
        <v>50</v>
      </c>
      <c r="Y269">
        <v>1</v>
      </c>
      <c r="Z269">
        <v>5000</v>
      </c>
      <c r="AA269" t="s">
        <v>1231</v>
      </c>
      <c r="AB269" t="s">
        <v>1231</v>
      </c>
      <c r="AC269">
        <v>50</v>
      </c>
      <c r="AD269">
        <v>3</v>
      </c>
      <c r="AG269">
        <v>1666.666667</v>
      </c>
      <c r="AH269">
        <v>2</v>
      </c>
      <c r="AI269" t="s">
        <v>1232</v>
      </c>
      <c r="AJ269" t="s">
        <v>1232</v>
      </c>
      <c r="AW269">
        <v>25</v>
      </c>
      <c r="AX269">
        <v>1.5</v>
      </c>
      <c r="AZ269">
        <v>25</v>
      </c>
      <c r="BA269">
        <v>1.5</v>
      </c>
    </row>
    <row r="270" spans="1:59" x14ac:dyDescent="0.25">
      <c r="A270">
        <v>2</v>
      </c>
      <c r="B270" s="1">
        <v>44928</v>
      </c>
      <c r="C270" s="1">
        <v>44995</v>
      </c>
      <c r="D270">
        <v>37</v>
      </c>
      <c r="E270" t="s">
        <v>1040</v>
      </c>
      <c r="F270">
        <v>269</v>
      </c>
      <c r="G270" t="s">
        <v>1050</v>
      </c>
      <c r="H270" t="s">
        <v>182</v>
      </c>
      <c r="I270" t="s">
        <v>1051</v>
      </c>
      <c r="J270" t="s">
        <v>1052</v>
      </c>
      <c r="K270">
        <v>1</v>
      </c>
      <c r="L270">
        <v>1</v>
      </c>
      <c r="M270">
        <v>0</v>
      </c>
      <c r="N270">
        <v>0</v>
      </c>
      <c r="O270" t="s">
        <v>1232</v>
      </c>
      <c r="P270" t="s">
        <v>69</v>
      </c>
      <c r="Q270">
        <v>2017</v>
      </c>
      <c r="R270" t="s">
        <v>1053</v>
      </c>
      <c r="S270" t="s">
        <v>196</v>
      </c>
      <c r="T270">
        <v>110</v>
      </c>
      <c r="U270">
        <v>5</v>
      </c>
      <c r="V270" t="s">
        <v>1230</v>
      </c>
      <c r="W270" t="s">
        <v>1230</v>
      </c>
      <c r="X270">
        <v>80</v>
      </c>
      <c r="Y270">
        <v>2</v>
      </c>
      <c r="Z270">
        <v>4000</v>
      </c>
      <c r="AA270" t="s">
        <v>1232</v>
      </c>
    </row>
    <row r="271" spans="1:59" x14ac:dyDescent="0.25">
      <c r="A271">
        <v>2</v>
      </c>
      <c r="B271" s="1">
        <v>44928</v>
      </c>
      <c r="C271" s="1">
        <v>44995</v>
      </c>
      <c r="D271">
        <v>38</v>
      </c>
      <c r="E271" t="s">
        <v>1054</v>
      </c>
      <c r="F271">
        <v>270</v>
      </c>
      <c r="G271" t="s">
        <v>1055</v>
      </c>
      <c r="H271" t="s">
        <v>565</v>
      </c>
      <c r="I271" t="s">
        <v>1056</v>
      </c>
      <c r="K271">
        <v>2</v>
      </c>
      <c r="L271">
        <v>2</v>
      </c>
      <c r="M271">
        <v>0</v>
      </c>
      <c r="N271">
        <v>0</v>
      </c>
      <c r="O271" t="s">
        <v>1232</v>
      </c>
      <c r="P271" t="s">
        <v>69</v>
      </c>
      <c r="Q271" t="s">
        <v>1230</v>
      </c>
      <c r="R271" t="s">
        <v>436</v>
      </c>
      <c r="S271" t="s">
        <v>436</v>
      </c>
      <c r="T271">
        <v>1200</v>
      </c>
      <c r="U271">
        <v>125</v>
      </c>
      <c r="V271" t="s">
        <v>1230</v>
      </c>
      <c r="W271" t="s">
        <v>1230</v>
      </c>
      <c r="X271">
        <v>100</v>
      </c>
      <c r="Y271">
        <v>1</v>
      </c>
      <c r="Z271">
        <v>10000</v>
      </c>
      <c r="AA271" t="s">
        <v>1232</v>
      </c>
    </row>
    <row r="272" spans="1:59" x14ac:dyDescent="0.25">
      <c r="A272">
        <v>2</v>
      </c>
      <c r="B272" s="1">
        <v>44928</v>
      </c>
      <c r="C272" s="1">
        <v>44995</v>
      </c>
      <c r="D272">
        <v>38</v>
      </c>
      <c r="E272" t="s">
        <v>1054</v>
      </c>
      <c r="F272">
        <v>271</v>
      </c>
      <c r="G272" t="s">
        <v>1057</v>
      </c>
      <c r="H272" t="s">
        <v>66</v>
      </c>
      <c r="I272" t="s">
        <v>1058</v>
      </c>
      <c r="J272" t="s">
        <v>1059</v>
      </c>
      <c r="K272">
        <v>1</v>
      </c>
      <c r="L272">
        <v>1</v>
      </c>
      <c r="M272">
        <v>0</v>
      </c>
      <c r="N272">
        <v>0</v>
      </c>
      <c r="O272" t="s">
        <v>1232</v>
      </c>
      <c r="P272" t="s">
        <v>69</v>
      </c>
      <c r="Q272" t="s">
        <v>1230</v>
      </c>
      <c r="R272" t="s">
        <v>134</v>
      </c>
      <c r="S272" t="s">
        <v>99</v>
      </c>
      <c r="T272" t="s">
        <v>1230</v>
      </c>
      <c r="U272">
        <v>62</v>
      </c>
      <c r="V272" t="s">
        <v>1230</v>
      </c>
      <c r="W272" t="s">
        <v>1230</v>
      </c>
      <c r="X272">
        <v>90</v>
      </c>
      <c r="Y272">
        <v>1.5</v>
      </c>
      <c r="Z272">
        <v>6000</v>
      </c>
      <c r="AA272" t="s">
        <v>1232</v>
      </c>
    </row>
    <row r="273" spans="1:59" x14ac:dyDescent="0.25">
      <c r="A273">
        <v>2</v>
      </c>
      <c r="B273" s="1">
        <v>44928</v>
      </c>
      <c r="C273" s="1">
        <v>44995</v>
      </c>
      <c r="D273">
        <v>38</v>
      </c>
      <c r="E273" t="s">
        <v>1054</v>
      </c>
      <c r="F273">
        <v>272</v>
      </c>
      <c r="G273" t="s">
        <v>1060</v>
      </c>
      <c r="H273" t="s">
        <v>286</v>
      </c>
      <c r="I273" t="s">
        <v>1061</v>
      </c>
      <c r="J273" t="s">
        <v>1062</v>
      </c>
      <c r="K273">
        <v>3</v>
      </c>
      <c r="L273">
        <v>3</v>
      </c>
      <c r="M273">
        <v>0</v>
      </c>
      <c r="N273">
        <v>0</v>
      </c>
      <c r="O273" t="s">
        <v>1232</v>
      </c>
      <c r="P273" t="s">
        <v>75</v>
      </c>
      <c r="Q273" t="s">
        <v>1230</v>
      </c>
      <c r="R273" t="s">
        <v>417</v>
      </c>
      <c r="S273" t="s">
        <v>345</v>
      </c>
      <c r="T273" t="s">
        <v>1230</v>
      </c>
      <c r="U273" t="s">
        <v>1230</v>
      </c>
      <c r="V273" t="s">
        <v>1230</v>
      </c>
      <c r="W273" t="s">
        <v>1230</v>
      </c>
      <c r="X273">
        <v>67</v>
      </c>
      <c r="Y273">
        <v>2</v>
      </c>
      <c r="Z273">
        <v>3350</v>
      </c>
      <c r="AA273" t="s">
        <v>1231</v>
      </c>
      <c r="AB273" t="s">
        <v>1231</v>
      </c>
      <c r="AC273">
        <v>67</v>
      </c>
      <c r="AD273">
        <v>3</v>
      </c>
      <c r="AG273">
        <v>2233.333333</v>
      </c>
      <c r="AH273">
        <v>2</v>
      </c>
      <c r="AI273" t="s">
        <v>1232</v>
      </c>
      <c r="AJ273" t="s">
        <v>1232</v>
      </c>
      <c r="AW273">
        <v>33.5</v>
      </c>
      <c r="AX273">
        <v>1.5</v>
      </c>
      <c r="BF273">
        <v>33.5</v>
      </c>
      <c r="BG273">
        <v>1.5</v>
      </c>
    </row>
    <row r="274" spans="1:59" x14ac:dyDescent="0.25">
      <c r="A274">
        <v>2</v>
      </c>
      <c r="B274" s="1">
        <v>44928</v>
      </c>
      <c r="C274" s="1">
        <v>44995</v>
      </c>
      <c r="D274">
        <v>38</v>
      </c>
      <c r="E274" t="s">
        <v>1054</v>
      </c>
      <c r="F274">
        <v>273</v>
      </c>
      <c r="G274" t="s">
        <v>1063</v>
      </c>
      <c r="H274" t="s">
        <v>72</v>
      </c>
      <c r="I274" t="s">
        <v>1064</v>
      </c>
      <c r="J274" t="s">
        <v>1065</v>
      </c>
      <c r="K274">
        <v>1</v>
      </c>
      <c r="L274">
        <v>1</v>
      </c>
      <c r="M274">
        <v>0</v>
      </c>
      <c r="N274">
        <v>0</v>
      </c>
      <c r="O274" t="s">
        <v>1232</v>
      </c>
      <c r="P274" t="s">
        <v>69</v>
      </c>
      <c r="Q274" t="s">
        <v>1230</v>
      </c>
      <c r="R274" t="s">
        <v>86</v>
      </c>
      <c r="S274" t="s">
        <v>87</v>
      </c>
      <c r="T274" t="s">
        <v>1230</v>
      </c>
      <c r="U274" t="s">
        <v>1230</v>
      </c>
      <c r="V274" t="s">
        <v>1230</v>
      </c>
      <c r="W274" t="s">
        <v>1230</v>
      </c>
      <c r="X274">
        <v>50</v>
      </c>
      <c r="Y274">
        <v>3</v>
      </c>
      <c r="Z274">
        <v>1666.666667</v>
      </c>
      <c r="AA274" t="s">
        <v>1232</v>
      </c>
    </row>
    <row r="275" spans="1:59" x14ac:dyDescent="0.25">
      <c r="A275">
        <v>2</v>
      </c>
      <c r="B275" s="1">
        <v>44928</v>
      </c>
      <c r="C275" s="1">
        <v>44995</v>
      </c>
      <c r="D275">
        <v>39</v>
      </c>
      <c r="E275" t="s">
        <v>1066</v>
      </c>
      <c r="F275">
        <v>274</v>
      </c>
      <c r="G275" t="s">
        <v>1067</v>
      </c>
      <c r="H275" t="s">
        <v>66</v>
      </c>
      <c r="I275" t="s">
        <v>1068</v>
      </c>
      <c r="J275" t="s">
        <v>1069</v>
      </c>
      <c r="K275">
        <v>2</v>
      </c>
      <c r="L275">
        <v>1</v>
      </c>
      <c r="M275">
        <v>1</v>
      </c>
      <c r="N275">
        <v>0</v>
      </c>
      <c r="O275" t="s">
        <v>1232</v>
      </c>
      <c r="P275" t="s">
        <v>69</v>
      </c>
      <c r="Q275">
        <v>2022</v>
      </c>
      <c r="R275" t="s">
        <v>195</v>
      </c>
      <c r="S275" t="s">
        <v>196</v>
      </c>
      <c r="T275">
        <v>-1</v>
      </c>
      <c r="U275">
        <v>24</v>
      </c>
      <c r="V275" t="s">
        <v>1230</v>
      </c>
      <c r="W275" t="s">
        <v>1230</v>
      </c>
      <c r="X275">
        <v>50</v>
      </c>
      <c r="Y275">
        <v>2</v>
      </c>
      <c r="Z275">
        <v>2500</v>
      </c>
      <c r="AA275" t="s">
        <v>1231</v>
      </c>
      <c r="AB275" t="s">
        <v>1231</v>
      </c>
      <c r="AC275">
        <v>50</v>
      </c>
      <c r="AD275">
        <v>3.5</v>
      </c>
      <c r="AG275">
        <v>1428.5714290000001</v>
      </c>
      <c r="AH275">
        <v>3</v>
      </c>
      <c r="AI275" t="s">
        <v>1232</v>
      </c>
      <c r="AJ275" t="s">
        <v>1232</v>
      </c>
      <c r="AN275">
        <v>16.66</v>
      </c>
      <c r="AO275">
        <v>1.1666000000000001</v>
      </c>
      <c r="AW275">
        <v>16.66</v>
      </c>
      <c r="AX275">
        <v>1.1666000000000001</v>
      </c>
      <c r="BF275">
        <v>16.66</v>
      </c>
      <c r="BG275">
        <v>1.1666000000000001</v>
      </c>
    </row>
    <row r="276" spans="1:59" x14ac:dyDescent="0.25">
      <c r="A276">
        <v>2</v>
      </c>
      <c r="B276" s="1">
        <v>44928</v>
      </c>
      <c r="C276" s="1">
        <v>44995</v>
      </c>
      <c r="D276">
        <v>39</v>
      </c>
      <c r="E276" t="s">
        <v>1066</v>
      </c>
      <c r="F276">
        <v>275</v>
      </c>
      <c r="G276" t="s">
        <v>1070</v>
      </c>
      <c r="H276" t="s">
        <v>173</v>
      </c>
      <c r="I276" t="s">
        <v>1071</v>
      </c>
      <c r="J276" t="s">
        <v>1072</v>
      </c>
      <c r="K276">
        <v>3</v>
      </c>
      <c r="L276">
        <v>3</v>
      </c>
      <c r="M276">
        <v>0</v>
      </c>
      <c r="N276">
        <v>0</v>
      </c>
      <c r="O276" t="s">
        <v>1232</v>
      </c>
      <c r="P276" t="s">
        <v>69</v>
      </c>
      <c r="Q276">
        <v>2022</v>
      </c>
      <c r="R276" t="s">
        <v>86</v>
      </c>
      <c r="S276" t="s">
        <v>87</v>
      </c>
      <c r="T276" t="s">
        <v>1230</v>
      </c>
      <c r="U276">
        <v>24</v>
      </c>
      <c r="V276" t="s">
        <v>1230</v>
      </c>
      <c r="W276" t="s">
        <v>1230</v>
      </c>
      <c r="X276">
        <v>100</v>
      </c>
      <c r="Y276">
        <v>1.5</v>
      </c>
      <c r="Z276">
        <v>6666.6666670000004</v>
      </c>
      <c r="AA276" t="s">
        <v>1231</v>
      </c>
      <c r="AB276" t="s">
        <v>1231</v>
      </c>
      <c r="AC276">
        <v>200</v>
      </c>
      <c r="AD276">
        <v>5</v>
      </c>
      <c r="AG276">
        <v>4000</v>
      </c>
      <c r="AH276">
        <v>5</v>
      </c>
      <c r="AI276" t="s">
        <v>1232</v>
      </c>
      <c r="AJ276" t="s">
        <v>1232</v>
      </c>
      <c r="AN276">
        <v>40</v>
      </c>
      <c r="AO276">
        <v>1</v>
      </c>
      <c r="AQ276">
        <v>40</v>
      </c>
      <c r="AR276">
        <v>1</v>
      </c>
      <c r="AW276">
        <v>40</v>
      </c>
      <c r="AX276">
        <v>1</v>
      </c>
      <c r="AZ276">
        <v>40</v>
      </c>
      <c r="BA276">
        <v>1</v>
      </c>
      <c r="BF276">
        <v>40</v>
      </c>
      <c r="BG276">
        <v>1</v>
      </c>
    </row>
    <row r="277" spans="1:59" x14ac:dyDescent="0.25">
      <c r="A277">
        <v>2</v>
      </c>
      <c r="B277" s="1">
        <v>44928</v>
      </c>
      <c r="C277" s="1">
        <v>44995</v>
      </c>
      <c r="D277">
        <v>39</v>
      </c>
      <c r="E277" t="s">
        <v>1066</v>
      </c>
      <c r="F277">
        <v>276</v>
      </c>
      <c r="G277" t="s">
        <v>1073</v>
      </c>
      <c r="H277" t="s">
        <v>66</v>
      </c>
      <c r="I277" t="s">
        <v>1074</v>
      </c>
      <c r="J277" t="s">
        <v>1075</v>
      </c>
      <c r="K277">
        <v>2</v>
      </c>
      <c r="L277">
        <v>2</v>
      </c>
      <c r="M277">
        <v>0</v>
      </c>
      <c r="N277">
        <v>0</v>
      </c>
      <c r="O277" t="s">
        <v>1232</v>
      </c>
      <c r="P277" t="s">
        <v>69</v>
      </c>
      <c r="Q277">
        <v>2020</v>
      </c>
      <c r="R277" t="s">
        <v>185</v>
      </c>
      <c r="S277" t="s">
        <v>186</v>
      </c>
      <c r="T277">
        <v>256</v>
      </c>
      <c r="U277">
        <v>20</v>
      </c>
      <c r="V277">
        <v>70</v>
      </c>
      <c r="W277">
        <v>3</v>
      </c>
      <c r="X277">
        <v>65</v>
      </c>
      <c r="Y277">
        <v>3</v>
      </c>
      <c r="Z277">
        <v>2166.666667</v>
      </c>
      <c r="AA277" t="s">
        <v>1232</v>
      </c>
    </row>
    <row r="278" spans="1:59" x14ac:dyDescent="0.25">
      <c r="A278">
        <v>2</v>
      </c>
      <c r="B278" s="1">
        <v>44928</v>
      </c>
      <c r="C278" s="1">
        <v>44995</v>
      </c>
      <c r="D278">
        <v>39</v>
      </c>
      <c r="E278" t="s">
        <v>1066</v>
      </c>
      <c r="F278">
        <v>277</v>
      </c>
      <c r="G278" t="s">
        <v>1076</v>
      </c>
      <c r="H278" t="s">
        <v>725</v>
      </c>
      <c r="I278" t="s">
        <v>1077</v>
      </c>
      <c r="J278" t="s">
        <v>1078</v>
      </c>
      <c r="K278">
        <v>1</v>
      </c>
      <c r="L278">
        <v>1</v>
      </c>
      <c r="M278">
        <v>0</v>
      </c>
      <c r="N278">
        <v>0</v>
      </c>
      <c r="O278" t="s">
        <v>1232</v>
      </c>
      <c r="P278" t="s">
        <v>69</v>
      </c>
      <c r="Q278" t="s">
        <v>1230</v>
      </c>
      <c r="R278" t="s">
        <v>134</v>
      </c>
      <c r="S278" t="s">
        <v>99</v>
      </c>
      <c r="T278" t="s">
        <v>1230</v>
      </c>
      <c r="U278" t="s">
        <v>1230</v>
      </c>
      <c r="V278">
        <v>56</v>
      </c>
      <c r="W278">
        <v>35</v>
      </c>
      <c r="X278">
        <v>100</v>
      </c>
      <c r="Y278">
        <v>10</v>
      </c>
      <c r="Z278">
        <v>1000</v>
      </c>
      <c r="AA278" t="s">
        <v>1232</v>
      </c>
    </row>
    <row r="279" spans="1:59" x14ac:dyDescent="0.25">
      <c r="A279">
        <v>2</v>
      </c>
      <c r="B279" s="1">
        <v>44928</v>
      </c>
      <c r="C279" s="1">
        <v>44995</v>
      </c>
      <c r="D279">
        <v>40</v>
      </c>
      <c r="E279" t="s">
        <v>1079</v>
      </c>
      <c r="F279">
        <v>278</v>
      </c>
      <c r="G279" t="s">
        <v>1080</v>
      </c>
      <c r="H279" t="s">
        <v>225</v>
      </c>
      <c r="I279" t="s">
        <v>1081</v>
      </c>
      <c r="J279" t="s">
        <v>1082</v>
      </c>
      <c r="K279">
        <v>3</v>
      </c>
      <c r="L279">
        <v>3</v>
      </c>
      <c r="M279">
        <v>0</v>
      </c>
      <c r="N279">
        <v>0</v>
      </c>
      <c r="O279" t="s">
        <v>1232</v>
      </c>
      <c r="P279" t="s">
        <v>69</v>
      </c>
      <c r="Q279">
        <v>2022</v>
      </c>
      <c r="R279" t="s">
        <v>155</v>
      </c>
      <c r="S279" t="s">
        <v>156</v>
      </c>
      <c r="T279">
        <v>0</v>
      </c>
      <c r="U279" t="s">
        <v>1230</v>
      </c>
      <c r="V279" t="s">
        <v>1230</v>
      </c>
      <c r="W279" t="s">
        <v>1230</v>
      </c>
      <c r="X279">
        <v>120</v>
      </c>
      <c r="Y279">
        <v>0.2</v>
      </c>
      <c r="Z279">
        <v>60000</v>
      </c>
      <c r="AA279" t="s">
        <v>1231</v>
      </c>
      <c r="AB279" t="s">
        <v>1231</v>
      </c>
      <c r="AC279">
        <v>60</v>
      </c>
      <c r="AD279">
        <v>0.54</v>
      </c>
      <c r="AE279">
        <v>60</v>
      </c>
      <c r="AF279">
        <v>12</v>
      </c>
      <c r="AG279">
        <v>11111.11111</v>
      </c>
      <c r="AH279">
        <v>2</v>
      </c>
      <c r="AI279" t="s">
        <v>1232</v>
      </c>
      <c r="AJ279" t="s">
        <v>1232</v>
      </c>
      <c r="AW279">
        <v>30</v>
      </c>
      <c r="AX279">
        <v>0.27</v>
      </c>
      <c r="AY279">
        <v>30</v>
      </c>
      <c r="AZ279">
        <v>30</v>
      </c>
      <c r="BA279">
        <v>0.27</v>
      </c>
      <c r="BB279">
        <v>30</v>
      </c>
    </row>
    <row r="280" spans="1:59" x14ac:dyDescent="0.25">
      <c r="A280">
        <v>2</v>
      </c>
      <c r="B280" s="1">
        <v>44928</v>
      </c>
      <c r="C280" s="1">
        <v>44995</v>
      </c>
      <c r="D280">
        <v>40</v>
      </c>
      <c r="E280" t="s">
        <v>1079</v>
      </c>
      <c r="F280">
        <v>279</v>
      </c>
      <c r="G280" t="s">
        <v>1083</v>
      </c>
      <c r="H280" t="s">
        <v>66</v>
      </c>
      <c r="I280" t="s">
        <v>1084</v>
      </c>
      <c r="J280" t="s">
        <v>1085</v>
      </c>
      <c r="K280">
        <v>2</v>
      </c>
      <c r="L280">
        <v>2</v>
      </c>
      <c r="M280">
        <v>0</v>
      </c>
      <c r="N280">
        <v>0</v>
      </c>
      <c r="O280" t="s">
        <v>1232</v>
      </c>
      <c r="P280" t="s">
        <v>75</v>
      </c>
      <c r="Q280" t="s">
        <v>1230</v>
      </c>
      <c r="R280" t="s">
        <v>70</v>
      </c>
      <c r="S280" t="s">
        <v>70</v>
      </c>
      <c r="T280" t="s">
        <v>1230</v>
      </c>
      <c r="U280" t="s">
        <v>1230</v>
      </c>
      <c r="V280" t="s">
        <v>1230</v>
      </c>
      <c r="W280">
        <v>40</v>
      </c>
      <c r="X280">
        <v>100</v>
      </c>
      <c r="Y280">
        <v>2.5</v>
      </c>
      <c r="Z280">
        <v>4000</v>
      </c>
      <c r="AA280" t="s">
        <v>1231</v>
      </c>
      <c r="AB280" t="s">
        <v>1232</v>
      </c>
    </row>
    <row r="281" spans="1:59" x14ac:dyDescent="0.25">
      <c r="A281">
        <v>2</v>
      </c>
      <c r="B281" s="1">
        <v>44928</v>
      </c>
      <c r="C281" s="1">
        <v>44995</v>
      </c>
      <c r="D281">
        <v>40</v>
      </c>
      <c r="E281" t="s">
        <v>1079</v>
      </c>
      <c r="F281">
        <v>280</v>
      </c>
      <c r="G281" t="s">
        <v>1086</v>
      </c>
      <c r="H281" t="s">
        <v>95</v>
      </c>
      <c r="I281" t="s">
        <v>1087</v>
      </c>
      <c r="J281" t="s">
        <v>1088</v>
      </c>
      <c r="K281">
        <v>2</v>
      </c>
      <c r="L281">
        <v>2</v>
      </c>
      <c r="M281">
        <v>0</v>
      </c>
      <c r="N281">
        <v>0</v>
      </c>
      <c r="O281" t="s">
        <v>1232</v>
      </c>
      <c r="P281" t="s">
        <v>69</v>
      </c>
      <c r="Q281" t="s">
        <v>1230</v>
      </c>
      <c r="R281" t="s">
        <v>394</v>
      </c>
      <c r="S281" t="s">
        <v>77</v>
      </c>
      <c r="T281">
        <v>-1</v>
      </c>
      <c r="U281" t="s">
        <v>1230</v>
      </c>
      <c r="V281">
        <v>22</v>
      </c>
      <c r="W281" t="s">
        <v>1230</v>
      </c>
      <c r="X281">
        <v>100</v>
      </c>
      <c r="Y281">
        <v>1</v>
      </c>
      <c r="Z281">
        <v>10000</v>
      </c>
      <c r="AA281" t="s">
        <v>1231</v>
      </c>
      <c r="AB281" t="s">
        <v>1231</v>
      </c>
      <c r="AC281">
        <v>50</v>
      </c>
      <c r="AD281">
        <v>1</v>
      </c>
      <c r="AE281">
        <v>50</v>
      </c>
      <c r="AF281">
        <v>10</v>
      </c>
      <c r="AG281">
        <v>5000</v>
      </c>
      <c r="AH281">
        <v>2</v>
      </c>
      <c r="AI281" t="s">
        <v>1232</v>
      </c>
      <c r="AJ281" t="s">
        <v>1232</v>
      </c>
      <c r="AN281">
        <v>25</v>
      </c>
      <c r="AO281">
        <v>0.5</v>
      </c>
      <c r="AP281">
        <v>25</v>
      </c>
      <c r="AZ281">
        <v>25</v>
      </c>
      <c r="BA281">
        <v>0.5</v>
      </c>
      <c r="BB281">
        <v>25</v>
      </c>
    </row>
    <row r="282" spans="1:59" x14ac:dyDescent="0.25">
      <c r="A282">
        <v>2</v>
      </c>
      <c r="B282" s="1">
        <v>44928</v>
      </c>
      <c r="C282" s="1">
        <v>44995</v>
      </c>
      <c r="D282">
        <v>41</v>
      </c>
      <c r="E282" t="s">
        <v>1089</v>
      </c>
      <c r="F282">
        <v>281</v>
      </c>
      <c r="G282" t="s">
        <v>1090</v>
      </c>
      <c r="H282" t="s">
        <v>66</v>
      </c>
      <c r="I282" t="s">
        <v>1091</v>
      </c>
      <c r="J282" t="s">
        <v>1092</v>
      </c>
      <c r="K282">
        <v>4</v>
      </c>
      <c r="L282">
        <v>4</v>
      </c>
      <c r="M282">
        <v>0</v>
      </c>
      <c r="N282">
        <v>0</v>
      </c>
      <c r="O282" t="s">
        <v>1232</v>
      </c>
      <c r="P282" t="s">
        <v>75</v>
      </c>
      <c r="Q282">
        <v>2018</v>
      </c>
      <c r="R282" t="s">
        <v>1093</v>
      </c>
      <c r="S282" t="s">
        <v>77</v>
      </c>
      <c r="T282" t="s">
        <v>1230</v>
      </c>
      <c r="U282">
        <v>2.5</v>
      </c>
      <c r="V282">
        <v>40</v>
      </c>
      <c r="W282" t="s">
        <v>1230</v>
      </c>
      <c r="X282">
        <v>200</v>
      </c>
      <c r="Y282">
        <v>2</v>
      </c>
      <c r="Z282">
        <v>10000</v>
      </c>
      <c r="AA282" t="s">
        <v>1232</v>
      </c>
    </row>
    <row r="283" spans="1:59" x14ac:dyDescent="0.25">
      <c r="A283">
        <v>2</v>
      </c>
      <c r="B283" s="1">
        <v>44928</v>
      </c>
      <c r="C283" s="1">
        <v>44995</v>
      </c>
      <c r="D283">
        <v>41</v>
      </c>
      <c r="E283" t="s">
        <v>1089</v>
      </c>
      <c r="F283">
        <v>282</v>
      </c>
      <c r="G283" t="s">
        <v>1094</v>
      </c>
      <c r="H283" t="s">
        <v>173</v>
      </c>
      <c r="I283" t="s">
        <v>1095</v>
      </c>
      <c r="J283" t="s">
        <v>1096</v>
      </c>
      <c r="K283">
        <v>2</v>
      </c>
      <c r="L283">
        <v>2</v>
      </c>
      <c r="M283">
        <v>0</v>
      </c>
      <c r="N283">
        <v>0</v>
      </c>
      <c r="O283" t="s">
        <v>1232</v>
      </c>
      <c r="P283" t="s">
        <v>69</v>
      </c>
      <c r="Q283" t="s">
        <v>1230</v>
      </c>
      <c r="R283" t="s">
        <v>190</v>
      </c>
      <c r="S283" t="s">
        <v>191</v>
      </c>
      <c r="T283" t="s">
        <v>1230</v>
      </c>
      <c r="U283" t="s">
        <v>1230</v>
      </c>
      <c r="V283" t="s">
        <v>1230</v>
      </c>
      <c r="W283" t="s">
        <v>1230</v>
      </c>
      <c r="X283">
        <v>150</v>
      </c>
      <c r="Y283">
        <v>1</v>
      </c>
      <c r="Z283">
        <v>15000</v>
      </c>
      <c r="AA283" t="s">
        <v>1231</v>
      </c>
      <c r="AB283" t="s">
        <v>1231</v>
      </c>
      <c r="AC283">
        <v>150</v>
      </c>
      <c r="AD283">
        <v>2</v>
      </c>
      <c r="AG283">
        <v>7500</v>
      </c>
      <c r="AH283">
        <v>4</v>
      </c>
      <c r="AI283" t="s">
        <v>1232</v>
      </c>
      <c r="AJ283" t="s">
        <v>1231</v>
      </c>
      <c r="AQ283">
        <v>37.5</v>
      </c>
      <c r="AR283">
        <v>0.5</v>
      </c>
      <c r="AT283">
        <v>37.5</v>
      </c>
      <c r="AU283">
        <v>0.5</v>
      </c>
      <c r="AW283">
        <v>37.5</v>
      </c>
      <c r="AX283">
        <v>0.5</v>
      </c>
      <c r="AZ283">
        <v>37.5</v>
      </c>
      <c r="BA283">
        <v>0.5</v>
      </c>
    </row>
    <row r="284" spans="1:59" x14ac:dyDescent="0.25">
      <c r="A284">
        <v>2</v>
      </c>
      <c r="B284" s="1">
        <v>44928</v>
      </c>
      <c r="C284" s="1">
        <v>44995</v>
      </c>
      <c r="D284">
        <v>41</v>
      </c>
      <c r="E284" t="s">
        <v>1089</v>
      </c>
      <c r="F284">
        <v>283</v>
      </c>
      <c r="G284" t="s">
        <v>1097</v>
      </c>
      <c r="H284" t="s">
        <v>182</v>
      </c>
      <c r="I284" t="s">
        <v>1098</v>
      </c>
      <c r="J284" t="s">
        <v>1099</v>
      </c>
      <c r="K284">
        <v>4</v>
      </c>
      <c r="L284">
        <v>2</v>
      </c>
      <c r="M284">
        <v>2</v>
      </c>
      <c r="N284">
        <v>0</v>
      </c>
      <c r="O284" t="s">
        <v>1231</v>
      </c>
      <c r="P284" t="s">
        <v>69</v>
      </c>
      <c r="Q284">
        <v>2016</v>
      </c>
      <c r="R284" t="s">
        <v>134</v>
      </c>
      <c r="S284" t="s">
        <v>99</v>
      </c>
      <c r="T284" t="s">
        <v>1230</v>
      </c>
      <c r="U284" t="s">
        <v>1230</v>
      </c>
      <c r="V284">
        <v>30</v>
      </c>
      <c r="W284" t="s">
        <v>1230</v>
      </c>
      <c r="X284">
        <v>150</v>
      </c>
      <c r="Y284">
        <v>1</v>
      </c>
      <c r="Z284">
        <v>15000</v>
      </c>
      <c r="AA284" t="s">
        <v>1231</v>
      </c>
      <c r="AB284" t="s">
        <v>1231</v>
      </c>
      <c r="AC284">
        <v>80</v>
      </c>
      <c r="AD284">
        <v>2</v>
      </c>
      <c r="AE284">
        <v>70</v>
      </c>
      <c r="AG284">
        <v>4000</v>
      </c>
      <c r="AH284">
        <v>1</v>
      </c>
      <c r="AI284" t="s">
        <v>1232</v>
      </c>
      <c r="AJ284" t="s">
        <v>1232</v>
      </c>
      <c r="AW284">
        <v>80</v>
      </c>
      <c r="AX284">
        <v>2</v>
      </c>
      <c r="AY284">
        <v>70</v>
      </c>
    </row>
    <row r="285" spans="1:59" x14ac:dyDescent="0.25">
      <c r="A285">
        <v>2</v>
      </c>
      <c r="B285" s="1">
        <v>44928</v>
      </c>
      <c r="C285" s="1">
        <v>44995</v>
      </c>
      <c r="D285">
        <v>41</v>
      </c>
      <c r="E285" t="s">
        <v>1089</v>
      </c>
      <c r="F285">
        <v>284</v>
      </c>
      <c r="G285" t="s">
        <v>1100</v>
      </c>
      <c r="H285" t="s">
        <v>66</v>
      </c>
      <c r="I285" t="s">
        <v>1101</v>
      </c>
      <c r="J285" t="s">
        <v>1102</v>
      </c>
      <c r="K285">
        <v>2</v>
      </c>
      <c r="L285">
        <v>1</v>
      </c>
      <c r="M285">
        <v>1</v>
      </c>
      <c r="N285">
        <v>0</v>
      </c>
      <c r="O285" t="s">
        <v>1232</v>
      </c>
      <c r="P285" t="s">
        <v>69</v>
      </c>
      <c r="Q285" t="s">
        <v>1230</v>
      </c>
      <c r="R285" t="s">
        <v>185</v>
      </c>
      <c r="S285" t="s">
        <v>186</v>
      </c>
      <c r="T285" t="s">
        <v>1230</v>
      </c>
      <c r="U285">
        <v>30</v>
      </c>
      <c r="V285" t="s">
        <v>1230</v>
      </c>
      <c r="W285" t="s">
        <v>1230</v>
      </c>
      <c r="X285">
        <v>50</v>
      </c>
      <c r="Y285">
        <v>3</v>
      </c>
      <c r="Z285">
        <v>1666.666667</v>
      </c>
      <c r="AA285" t="s">
        <v>1231</v>
      </c>
      <c r="AB285" t="s">
        <v>1231</v>
      </c>
      <c r="AC285">
        <v>60</v>
      </c>
      <c r="AD285">
        <v>4.76</v>
      </c>
      <c r="AG285">
        <v>1260.5042020000001</v>
      </c>
      <c r="AH285">
        <v>3</v>
      </c>
      <c r="AI285" t="s">
        <v>1232</v>
      </c>
      <c r="AJ285" t="s">
        <v>1232</v>
      </c>
      <c r="AQ285">
        <v>20</v>
      </c>
      <c r="AR285">
        <v>1.5860000000000001</v>
      </c>
      <c r="AT285">
        <v>20</v>
      </c>
      <c r="AU285">
        <v>1.5860000000000001</v>
      </c>
      <c r="AW285">
        <v>20</v>
      </c>
      <c r="AX285">
        <v>1.5860000000000001</v>
      </c>
    </row>
    <row r="286" spans="1:59" x14ac:dyDescent="0.25">
      <c r="A286">
        <v>2</v>
      </c>
      <c r="B286" s="1">
        <v>44928</v>
      </c>
      <c r="C286" s="1">
        <v>44995</v>
      </c>
      <c r="D286">
        <v>42</v>
      </c>
      <c r="E286" t="s">
        <v>1103</v>
      </c>
      <c r="F286">
        <v>285</v>
      </c>
      <c r="G286" t="s">
        <v>1104</v>
      </c>
      <c r="H286" t="s">
        <v>565</v>
      </c>
      <c r="I286" t="s">
        <v>1105</v>
      </c>
      <c r="J286" t="s">
        <v>1106</v>
      </c>
      <c r="K286">
        <v>2</v>
      </c>
      <c r="L286">
        <v>2</v>
      </c>
      <c r="M286">
        <v>0</v>
      </c>
      <c r="N286">
        <v>0</v>
      </c>
      <c r="O286" t="s">
        <v>1232</v>
      </c>
      <c r="P286" t="s">
        <v>69</v>
      </c>
      <c r="Q286">
        <v>2018</v>
      </c>
      <c r="R286" t="s">
        <v>70</v>
      </c>
      <c r="S286" t="s">
        <v>70</v>
      </c>
      <c r="T286">
        <v>-1</v>
      </c>
      <c r="U286" t="s">
        <v>1230</v>
      </c>
      <c r="V286" t="s">
        <v>1230</v>
      </c>
      <c r="W286" t="s">
        <v>1230</v>
      </c>
      <c r="X286">
        <v>100</v>
      </c>
      <c r="Y286">
        <v>0.75</v>
      </c>
      <c r="Z286">
        <v>13333.333329999999</v>
      </c>
      <c r="AA286" t="s">
        <v>1232</v>
      </c>
    </row>
    <row r="287" spans="1:59" x14ac:dyDescent="0.25">
      <c r="A287">
        <v>2</v>
      </c>
      <c r="B287" s="1">
        <v>44928</v>
      </c>
      <c r="C287" s="1">
        <v>44995</v>
      </c>
      <c r="D287">
        <v>42</v>
      </c>
      <c r="E287" t="s">
        <v>1103</v>
      </c>
      <c r="F287">
        <v>286</v>
      </c>
      <c r="G287" t="s">
        <v>1107</v>
      </c>
      <c r="H287" t="s">
        <v>565</v>
      </c>
      <c r="I287" t="s">
        <v>1108</v>
      </c>
      <c r="J287" t="s">
        <v>1109</v>
      </c>
      <c r="K287">
        <v>2</v>
      </c>
      <c r="L287">
        <v>2</v>
      </c>
      <c r="M287">
        <v>0</v>
      </c>
      <c r="N287">
        <v>0</v>
      </c>
      <c r="O287" t="s">
        <v>1232</v>
      </c>
      <c r="P287" t="s">
        <v>69</v>
      </c>
      <c r="Q287">
        <v>2017</v>
      </c>
      <c r="R287" t="s">
        <v>86</v>
      </c>
      <c r="S287" t="s">
        <v>87</v>
      </c>
      <c r="T287">
        <v>75</v>
      </c>
      <c r="U287" t="s">
        <v>1230</v>
      </c>
      <c r="V287">
        <v>45</v>
      </c>
      <c r="W287">
        <v>35</v>
      </c>
      <c r="X287">
        <v>80</v>
      </c>
      <c r="Y287">
        <v>15</v>
      </c>
      <c r="Z287">
        <v>533.33333330000005</v>
      </c>
      <c r="AA287" t="s">
        <v>1232</v>
      </c>
    </row>
    <row r="288" spans="1:59" x14ac:dyDescent="0.25">
      <c r="A288">
        <v>2</v>
      </c>
      <c r="B288" s="1">
        <v>44928</v>
      </c>
      <c r="C288" s="1">
        <v>44995</v>
      </c>
      <c r="D288">
        <v>42</v>
      </c>
      <c r="E288" t="s">
        <v>1103</v>
      </c>
      <c r="F288">
        <v>287</v>
      </c>
      <c r="G288" t="s">
        <v>1110</v>
      </c>
      <c r="H288" t="s">
        <v>72</v>
      </c>
      <c r="I288" t="s">
        <v>1111</v>
      </c>
      <c r="J288" t="s">
        <v>1112</v>
      </c>
      <c r="K288">
        <v>2</v>
      </c>
      <c r="L288">
        <v>2</v>
      </c>
      <c r="M288">
        <v>0</v>
      </c>
      <c r="N288">
        <v>0</v>
      </c>
      <c r="O288" t="s">
        <v>1232</v>
      </c>
      <c r="P288" t="s">
        <v>69</v>
      </c>
      <c r="Q288" t="s">
        <v>1230</v>
      </c>
      <c r="R288" t="s">
        <v>86</v>
      </c>
      <c r="S288" t="s">
        <v>87</v>
      </c>
      <c r="T288">
        <v>54</v>
      </c>
      <c r="U288">
        <v>25</v>
      </c>
      <c r="V288" t="s">
        <v>1230</v>
      </c>
      <c r="W288" t="s">
        <v>1230</v>
      </c>
      <c r="X288">
        <v>75</v>
      </c>
      <c r="Y288">
        <v>1</v>
      </c>
      <c r="Z288">
        <v>7500</v>
      </c>
      <c r="AA288" t="s">
        <v>1232</v>
      </c>
    </row>
    <row r="289" spans="1:60" x14ac:dyDescent="0.25">
      <c r="A289">
        <v>2</v>
      </c>
      <c r="B289" s="1">
        <v>44928</v>
      </c>
      <c r="C289" s="1">
        <v>44995</v>
      </c>
      <c r="D289">
        <v>42</v>
      </c>
      <c r="E289" t="s">
        <v>1103</v>
      </c>
      <c r="F289">
        <v>288</v>
      </c>
      <c r="G289" t="s">
        <v>1113</v>
      </c>
      <c r="H289" t="s">
        <v>225</v>
      </c>
      <c r="I289" t="s">
        <v>1114</v>
      </c>
      <c r="J289" t="s">
        <v>1115</v>
      </c>
      <c r="K289">
        <v>1</v>
      </c>
      <c r="L289">
        <v>1</v>
      </c>
      <c r="M289">
        <v>0</v>
      </c>
      <c r="N289">
        <v>0</v>
      </c>
      <c r="O289" t="s">
        <v>1232</v>
      </c>
      <c r="P289" t="s">
        <v>69</v>
      </c>
      <c r="Q289" t="s">
        <v>1230</v>
      </c>
      <c r="R289" t="s">
        <v>86</v>
      </c>
      <c r="S289" t="s">
        <v>87</v>
      </c>
      <c r="T289">
        <v>120</v>
      </c>
      <c r="U289">
        <v>22</v>
      </c>
      <c r="V289">
        <v>50</v>
      </c>
      <c r="W289">
        <v>8</v>
      </c>
      <c r="X289">
        <v>40</v>
      </c>
      <c r="Y289">
        <v>1</v>
      </c>
      <c r="Z289">
        <v>4000</v>
      </c>
      <c r="AA289" t="s">
        <v>1232</v>
      </c>
    </row>
    <row r="290" spans="1:60" x14ac:dyDescent="0.25">
      <c r="A290">
        <v>2</v>
      </c>
      <c r="B290" s="1">
        <v>44928</v>
      </c>
      <c r="C290" s="1">
        <v>44995</v>
      </c>
      <c r="D290">
        <v>43</v>
      </c>
      <c r="E290" t="s">
        <v>1116</v>
      </c>
      <c r="F290">
        <v>289</v>
      </c>
      <c r="G290" t="s">
        <v>1117</v>
      </c>
      <c r="H290" t="s">
        <v>66</v>
      </c>
      <c r="I290" t="s">
        <v>1118</v>
      </c>
      <c r="K290">
        <v>1</v>
      </c>
      <c r="L290">
        <v>1</v>
      </c>
      <c r="M290">
        <v>0</v>
      </c>
      <c r="N290">
        <v>0</v>
      </c>
      <c r="O290" t="s">
        <v>1232</v>
      </c>
      <c r="P290" t="s">
        <v>69</v>
      </c>
      <c r="Q290" t="s">
        <v>1230</v>
      </c>
      <c r="R290" t="s">
        <v>185</v>
      </c>
      <c r="S290" t="s">
        <v>186</v>
      </c>
      <c r="T290" t="s">
        <v>1230</v>
      </c>
      <c r="U290" t="s">
        <v>1230</v>
      </c>
      <c r="V290" t="s">
        <v>1230</v>
      </c>
      <c r="W290" t="s">
        <v>1230</v>
      </c>
      <c r="X290">
        <v>75</v>
      </c>
      <c r="Y290">
        <v>5</v>
      </c>
      <c r="Z290">
        <v>1500</v>
      </c>
      <c r="AA290" t="s">
        <v>1232</v>
      </c>
    </row>
    <row r="291" spans="1:60" x14ac:dyDescent="0.25">
      <c r="A291">
        <v>2</v>
      </c>
      <c r="B291" s="1">
        <v>44928</v>
      </c>
      <c r="C291" s="1">
        <v>44995</v>
      </c>
      <c r="D291">
        <v>43</v>
      </c>
      <c r="E291" t="s">
        <v>1116</v>
      </c>
      <c r="F291">
        <v>290</v>
      </c>
      <c r="G291" t="s">
        <v>1119</v>
      </c>
      <c r="H291" t="s">
        <v>225</v>
      </c>
      <c r="I291" t="s">
        <v>1120</v>
      </c>
      <c r="J291" t="s">
        <v>1121</v>
      </c>
      <c r="K291">
        <v>3</v>
      </c>
      <c r="L291">
        <v>1</v>
      </c>
      <c r="M291">
        <v>2</v>
      </c>
      <c r="N291">
        <v>0</v>
      </c>
      <c r="O291" t="s">
        <v>1231</v>
      </c>
      <c r="P291" t="s">
        <v>69</v>
      </c>
      <c r="Q291">
        <v>2021</v>
      </c>
      <c r="R291" t="s">
        <v>134</v>
      </c>
      <c r="S291" t="s">
        <v>99</v>
      </c>
      <c r="T291" t="s">
        <v>1230</v>
      </c>
      <c r="U291" t="s">
        <v>1230</v>
      </c>
      <c r="V291" t="s">
        <v>1230</v>
      </c>
      <c r="W291" t="s">
        <v>1230</v>
      </c>
      <c r="X291">
        <v>50</v>
      </c>
      <c r="Y291">
        <v>1.25</v>
      </c>
      <c r="Z291">
        <v>4000</v>
      </c>
      <c r="AA291" t="s">
        <v>1231</v>
      </c>
      <c r="AB291" t="s">
        <v>1231</v>
      </c>
      <c r="AC291">
        <v>50</v>
      </c>
      <c r="AD291">
        <v>4.16</v>
      </c>
      <c r="AG291">
        <v>1201.9230769999999</v>
      </c>
      <c r="AH291">
        <v>2</v>
      </c>
      <c r="AI291" t="s">
        <v>1232</v>
      </c>
      <c r="AJ291" t="s">
        <v>1232</v>
      </c>
      <c r="AN291">
        <v>25</v>
      </c>
      <c r="AO291">
        <v>2.08</v>
      </c>
      <c r="BF291">
        <v>25</v>
      </c>
      <c r="BG291">
        <v>2.08</v>
      </c>
    </row>
    <row r="292" spans="1:60" x14ac:dyDescent="0.25">
      <c r="A292">
        <v>2</v>
      </c>
      <c r="B292" s="1">
        <v>44928</v>
      </c>
      <c r="C292" s="1">
        <v>44995</v>
      </c>
      <c r="D292">
        <v>43</v>
      </c>
      <c r="E292" t="s">
        <v>1116</v>
      </c>
      <c r="F292">
        <v>291</v>
      </c>
      <c r="G292" t="s">
        <v>1122</v>
      </c>
      <c r="H292" t="s">
        <v>66</v>
      </c>
      <c r="I292" t="s">
        <v>1123</v>
      </c>
      <c r="J292" t="s">
        <v>1124</v>
      </c>
      <c r="K292">
        <v>2</v>
      </c>
      <c r="L292">
        <v>2</v>
      </c>
      <c r="M292">
        <v>0</v>
      </c>
      <c r="N292">
        <v>0</v>
      </c>
      <c r="O292" t="s">
        <v>1232</v>
      </c>
      <c r="P292" t="s">
        <v>69</v>
      </c>
      <c r="Q292" t="s">
        <v>1230</v>
      </c>
      <c r="R292" t="s">
        <v>70</v>
      </c>
      <c r="S292" t="s">
        <v>70</v>
      </c>
      <c r="T292">
        <v>720</v>
      </c>
      <c r="U292">
        <v>50</v>
      </c>
      <c r="V292" t="s">
        <v>1230</v>
      </c>
      <c r="W292" t="s">
        <v>1230</v>
      </c>
      <c r="X292">
        <v>60</v>
      </c>
      <c r="Y292">
        <v>1.5</v>
      </c>
      <c r="Z292">
        <v>4000</v>
      </c>
      <c r="AA292" t="s">
        <v>1231</v>
      </c>
      <c r="AB292" t="s">
        <v>1231</v>
      </c>
      <c r="AC292">
        <v>15</v>
      </c>
      <c r="AD292">
        <v>1.5</v>
      </c>
      <c r="AE292">
        <v>45</v>
      </c>
      <c r="AF292">
        <v>12</v>
      </c>
      <c r="AG292">
        <v>1000</v>
      </c>
      <c r="AH292">
        <v>1</v>
      </c>
      <c r="AI292" t="s">
        <v>1232</v>
      </c>
      <c r="AJ292" t="s">
        <v>1232</v>
      </c>
      <c r="BF292">
        <v>15</v>
      </c>
      <c r="BG292">
        <v>1.5</v>
      </c>
      <c r="BH292">
        <v>45</v>
      </c>
    </row>
    <row r="293" spans="1:60" x14ac:dyDescent="0.25">
      <c r="A293">
        <v>2</v>
      </c>
      <c r="B293" s="1">
        <v>44928</v>
      </c>
      <c r="C293" s="1">
        <v>44995</v>
      </c>
      <c r="D293">
        <v>43</v>
      </c>
      <c r="E293" t="s">
        <v>1116</v>
      </c>
      <c r="F293">
        <v>292</v>
      </c>
      <c r="G293" t="s">
        <v>1125</v>
      </c>
      <c r="H293" t="s">
        <v>286</v>
      </c>
      <c r="I293" t="s">
        <v>1126</v>
      </c>
      <c r="J293" t="s">
        <v>1127</v>
      </c>
      <c r="K293">
        <v>2</v>
      </c>
      <c r="L293">
        <v>2</v>
      </c>
      <c r="M293">
        <v>0</v>
      </c>
      <c r="N293">
        <v>0</v>
      </c>
      <c r="O293" t="s">
        <v>1232</v>
      </c>
      <c r="P293" t="s">
        <v>69</v>
      </c>
      <c r="Q293" t="s">
        <v>1230</v>
      </c>
      <c r="R293" t="s">
        <v>143</v>
      </c>
      <c r="S293" t="s">
        <v>144</v>
      </c>
      <c r="T293">
        <v>1005</v>
      </c>
      <c r="U293">
        <v>80</v>
      </c>
      <c r="V293">
        <v>80</v>
      </c>
      <c r="W293" t="s">
        <v>1230</v>
      </c>
      <c r="X293">
        <v>50</v>
      </c>
      <c r="Y293">
        <v>1</v>
      </c>
      <c r="Z293">
        <v>5000</v>
      </c>
      <c r="AA293" t="s">
        <v>1232</v>
      </c>
    </row>
    <row r="294" spans="1:60" x14ac:dyDescent="0.25">
      <c r="A294">
        <v>2</v>
      </c>
      <c r="B294" s="1">
        <v>44928</v>
      </c>
      <c r="C294" s="1">
        <v>44995</v>
      </c>
      <c r="D294">
        <v>44</v>
      </c>
      <c r="E294" t="s">
        <v>1128</v>
      </c>
      <c r="F294">
        <v>293</v>
      </c>
      <c r="G294" t="s">
        <v>1129</v>
      </c>
      <c r="H294" t="s">
        <v>66</v>
      </c>
      <c r="I294" t="s">
        <v>1130</v>
      </c>
      <c r="J294" t="s">
        <v>1131</v>
      </c>
      <c r="K294">
        <v>3</v>
      </c>
      <c r="L294">
        <v>1</v>
      </c>
      <c r="M294">
        <v>2</v>
      </c>
      <c r="N294">
        <v>0</v>
      </c>
      <c r="O294" t="s">
        <v>1231</v>
      </c>
      <c r="P294" t="s">
        <v>69</v>
      </c>
      <c r="Q294">
        <v>2019</v>
      </c>
      <c r="R294" t="s">
        <v>86</v>
      </c>
      <c r="S294" t="s">
        <v>87</v>
      </c>
      <c r="T294">
        <v>-1</v>
      </c>
      <c r="U294">
        <v>20</v>
      </c>
      <c r="V294">
        <v>45</v>
      </c>
      <c r="W294" t="s">
        <v>1230</v>
      </c>
      <c r="X294">
        <v>50</v>
      </c>
      <c r="Y294">
        <v>2</v>
      </c>
      <c r="Z294">
        <v>2500</v>
      </c>
      <c r="AA294" t="s">
        <v>1231</v>
      </c>
      <c r="AB294" t="s">
        <v>1231</v>
      </c>
      <c r="AC294">
        <v>50</v>
      </c>
      <c r="AD294">
        <v>6.5</v>
      </c>
      <c r="AG294">
        <v>769.23076920000005</v>
      </c>
      <c r="AH294">
        <v>1</v>
      </c>
      <c r="AI294" t="s">
        <v>1232</v>
      </c>
      <c r="AJ294" t="s">
        <v>1232</v>
      </c>
      <c r="AT294">
        <v>50</v>
      </c>
      <c r="AU294">
        <v>6.5</v>
      </c>
    </row>
    <row r="295" spans="1:60" x14ac:dyDescent="0.25">
      <c r="A295">
        <v>2</v>
      </c>
      <c r="B295" s="1">
        <v>44928</v>
      </c>
      <c r="C295" s="1">
        <v>44995</v>
      </c>
      <c r="D295">
        <v>44</v>
      </c>
      <c r="E295" t="s">
        <v>1128</v>
      </c>
      <c r="F295">
        <v>294</v>
      </c>
      <c r="G295" t="s">
        <v>1132</v>
      </c>
      <c r="H295" t="s">
        <v>725</v>
      </c>
      <c r="I295" t="s">
        <v>1133</v>
      </c>
      <c r="J295" t="s">
        <v>1134</v>
      </c>
      <c r="K295">
        <v>3</v>
      </c>
      <c r="L295">
        <v>3</v>
      </c>
      <c r="M295">
        <v>0</v>
      </c>
      <c r="N295">
        <v>0</v>
      </c>
      <c r="O295" t="s">
        <v>1232</v>
      </c>
      <c r="P295" t="s">
        <v>69</v>
      </c>
      <c r="Q295">
        <v>2010</v>
      </c>
      <c r="R295" t="s">
        <v>143</v>
      </c>
      <c r="S295" t="s">
        <v>144</v>
      </c>
      <c r="T295" t="s">
        <v>1230</v>
      </c>
      <c r="U295" t="s">
        <v>1230</v>
      </c>
      <c r="V295" t="s">
        <v>1230</v>
      </c>
      <c r="W295" t="s">
        <v>1230</v>
      </c>
      <c r="X295">
        <v>1000</v>
      </c>
      <c r="Y295">
        <v>10</v>
      </c>
      <c r="Z295">
        <v>10000</v>
      </c>
      <c r="AA295" t="s">
        <v>1232</v>
      </c>
    </row>
    <row r="296" spans="1:60" x14ac:dyDescent="0.25">
      <c r="A296">
        <v>2</v>
      </c>
      <c r="B296" s="1">
        <v>44928</v>
      </c>
      <c r="C296" s="1">
        <v>44995</v>
      </c>
      <c r="D296">
        <v>44</v>
      </c>
      <c r="E296" t="s">
        <v>1128</v>
      </c>
      <c r="F296">
        <v>295</v>
      </c>
      <c r="G296" t="s">
        <v>1135</v>
      </c>
      <c r="H296" t="s">
        <v>66</v>
      </c>
      <c r="I296" t="s">
        <v>1136</v>
      </c>
      <c r="J296" t="s">
        <v>1137</v>
      </c>
      <c r="K296">
        <v>2</v>
      </c>
      <c r="L296">
        <v>2</v>
      </c>
      <c r="M296">
        <v>0</v>
      </c>
      <c r="N296">
        <v>0</v>
      </c>
      <c r="O296" t="s">
        <v>1232</v>
      </c>
      <c r="P296" t="s">
        <v>69</v>
      </c>
      <c r="Q296" t="s">
        <v>1230</v>
      </c>
      <c r="R296" t="s">
        <v>134</v>
      </c>
      <c r="S296" t="s">
        <v>99</v>
      </c>
      <c r="T296" t="s">
        <v>1230</v>
      </c>
      <c r="U296" t="s">
        <v>1230</v>
      </c>
      <c r="V296" t="s">
        <v>1230</v>
      </c>
      <c r="W296" t="s">
        <v>1230</v>
      </c>
      <c r="X296">
        <v>75</v>
      </c>
      <c r="Y296">
        <v>5</v>
      </c>
      <c r="Z296">
        <v>1500</v>
      </c>
      <c r="AA296" t="s">
        <v>1231</v>
      </c>
      <c r="AB296" t="s">
        <v>1231</v>
      </c>
      <c r="AC296">
        <v>75</v>
      </c>
      <c r="AD296">
        <v>15</v>
      </c>
      <c r="AG296">
        <v>500</v>
      </c>
      <c r="AH296">
        <v>1</v>
      </c>
      <c r="AI296" t="s">
        <v>1232</v>
      </c>
      <c r="AJ296" t="s">
        <v>1232</v>
      </c>
      <c r="AN296">
        <v>75</v>
      </c>
      <c r="AO296">
        <v>15</v>
      </c>
    </row>
    <row r="297" spans="1:60" x14ac:dyDescent="0.25">
      <c r="A297">
        <v>2</v>
      </c>
      <c r="B297" s="1">
        <v>44928</v>
      </c>
      <c r="C297" s="1">
        <v>44995</v>
      </c>
      <c r="D297">
        <v>44</v>
      </c>
      <c r="E297" t="s">
        <v>1128</v>
      </c>
      <c r="F297">
        <v>296</v>
      </c>
      <c r="G297" t="s">
        <v>1138</v>
      </c>
      <c r="H297" t="s">
        <v>268</v>
      </c>
      <c r="I297" t="s">
        <v>1139</v>
      </c>
      <c r="J297" t="s">
        <v>1140</v>
      </c>
      <c r="K297">
        <v>1</v>
      </c>
      <c r="L297">
        <v>0</v>
      </c>
      <c r="M297">
        <v>1</v>
      </c>
      <c r="N297">
        <v>0</v>
      </c>
      <c r="O297" t="s">
        <v>1232</v>
      </c>
      <c r="P297" t="s">
        <v>69</v>
      </c>
      <c r="Q297" t="s">
        <v>1230</v>
      </c>
      <c r="R297" t="s">
        <v>134</v>
      </c>
      <c r="S297" t="s">
        <v>99</v>
      </c>
      <c r="T297">
        <v>0</v>
      </c>
      <c r="U297">
        <v>1</v>
      </c>
      <c r="V297">
        <v>60</v>
      </c>
      <c r="W297" t="s">
        <v>1230</v>
      </c>
      <c r="X297">
        <v>50</v>
      </c>
      <c r="Y297">
        <v>5</v>
      </c>
      <c r="Z297">
        <v>1000</v>
      </c>
      <c r="AA297" t="s">
        <v>1232</v>
      </c>
    </row>
    <row r="298" spans="1:60" x14ac:dyDescent="0.25">
      <c r="A298">
        <v>2</v>
      </c>
      <c r="B298" s="1">
        <v>44928</v>
      </c>
      <c r="C298" s="1">
        <v>44995</v>
      </c>
      <c r="D298">
        <v>45</v>
      </c>
      <c r="E298" t="s">
        <v>1141</v>
      </c>
      <c r="F298">
        <v>297</v>
      </c>
      <c r="G298" t="s">
        <v>1142</v>
      </c>
      <c r="H298" t="s">
        <v>66</v>
      </c>
      <c r="I298" t="s">
        <v>1143</v>
      </c>
      <c r="J298" t="s">
        <v>1144</v>
      </c>
      <c r="K298">
        <v>2</v>
      </c>
      <c r="L298">
        <v>1</v>
      </c>
      <c r="M298">
        <v>1</v>
      </c>
      <c r="N298">
        <v>0</v>
      </c>
      <c r="O298" t="s">
        <v>1232</v>
      </c>
      <c r="P298" t="s">
        <v>69</v>
      </c>
      <c r="Q298" t="s">
        <v>1230</v>
      </c>
      <c r="R298" t="s">
        <v>1145</v>
      </c>
      <c r="S298" t="s">
        <v>1146</v>
      </c>
      <c r="T298">
        <v>13</v>
      </c>
      <c r="U298" t="s">
        <v>1230</v>
      </c>
      <c r="V298" t="s">
        <v>1230</v>
      </c>
      <c r="W298" t="s">
        <v>1230</v>
      </c>
      <c r="X298">
        <v>100</v>
      </c>
      <c r="Y298">
        <v>2</v>
      </c>
      <c r="Z298">
        <v>5000</v>
      </c>
      <c r="AA298" t="s">
        <v>1231</v>
      </c>
      <c r="AB298" t="s">
        <v>1231</v>
      </c>
      <c r="AC298">
        <v>50</v>
      </c>
      <c r="AD298">
        <v>10</v>
      </c>
      <c r="AE298">
        <v>50</v>
      </c>
      <c r="AF298">
        <v>12</v>
      </c>
      <c r="AG298">
        <v>500</v>
      </c>
      <c r="AH298">
        <v>1</v>
      </c>
      <c r="AI298" t="s">
        <v>1232</v>
      </c>
      <c r="AJ298" t="s">
        <v>1232</v>
      </c>
      <c r="AT298">
        <v>50</v>
      </c>
      <c r="AU298">
        <v>10</v>
      </c>
      <c r="AV298">
        <v>50</v>
      </c>
    </row>
    <row r="299" spans="1:60" x14ac:dyDescent="0.25">
      <c r="A299">
        <v>2</v>
      </c>
      <c r="B299" s="1">
        <v>44928</v>
      </c>
      <c r="C299" s="1">
        <v>44995</v>
      </c>
      <c r="D299">
        <v>45</v>
      </c>
      <c r="E299" t="s">
        <v>1141</v>
      </c>
      <c r="F299">
        <v>298</v>
      </c>
      <c r="G299" t="s">
        <v>1147</v>
      </c>
      <c r="H299" t="s">
        <v>173</v>
      </c>
      <c r="I299" t="s">
        <v>1148</v>
      </c>
      <c r="J299" t="s">
        <v>1149</v>
      </c>
      <c r="K299">
        <v>3</v>
      </c>
      <c r="L299">
        <v>3</v>
      </c>
      <c r="M299">
        <v>0</v>
      </c>
      <c r="N299">
        <v>0</v>
      </c>
      <c r="O299" t="s">
        <v>1232</v>
      </c>
      <c r="P299" t="s">
        <v>69</v>
      </c>
      <c r="Q299" t="s">
        <v>1230</v>
      </c>
      <c r="R299" t="s">
        <v>1150</v>
      </c>
      <c r="S299" t="s">
        <v>1151</v>
      </c>
      <c r="T299" t="s">
        <v>1230</v>
      </c>
      <c r="U299">
        <v>0</v>
      </c>
      <c r="V299" t="s">
        <v>1230</v>
      </c>
      <c r="W299" t="s">
        <v>1230</v>
      </c>
      <c r="X299">
        <v>50</v>
      </c>
      <c r="Y299">
        <v>1</v>
      </c>
      <c r="Z299">
        <v>5000</v>
      </c>
      <c r="AA299" t="s">
        <v>1231</v>
      </c>
      <c r="AB299" t="s">
        <v>1231</v>
      </c>
      <c r="AC299">
        <v>20</v>
      </c>
      <c r="AD299">
        <v>1</v>
      </c>
      <c r="AE299">
        <v>30</v>
      </c>
      <c r="AF299">
        <v>10</v>
      </c>
      <c r="AG299">
        <v>2000</v>
      </c>
      <c r="AH299">
        <v>1</v>
      </c>
      <c r="AI299" t="s">
        <v>1232</v>
      </c>
      <c r="AJ299" t="s">
        <v>1231</v>
      </c>
      <c r="AN299">
        <v>20</v>
      </c>
      <c r="AO299">
        <v>1</v>
      </c>
      <c r="AP299">
        <v>30</v>
      </c>
    </row>
    <row r="300" spans="1:60" x14ac:dyDescent="0.25">
      <c r="A300">
        <v>2</v>
      </c>
      <c r="B300" s="1">
        <v>44928</v>
      </c>
      <c r="C300" s="1">
        <v>44995</v>
      </c>
      <c r="D300">
        <v>45</v>
      </c>
      <c r="E300" t="s">
        <v>1141</v>
      </c>
      <c r="F300">
        <v>299</v>
      </c>
      <c r="G300" t="s">
        <v>1152</v>
      </c>
      <c r="H300" t="s">
        <v>79</v>
      </c>
      <c r="I300" t="s">
        <v>1153</v>
      </c>
      <c r="J300" t="s">
        <v>1154</v>
      </c>
      <c r="K300">
        <v>2</v>
      </c>
      <c r="L300">
        <v>2</v>
      </c>
      <c r="M300">
        <v>0</v>
      </c>
      <c r="N300">
        <v>0</v>
      </c>
      <c r="O300" t="s">
        <v>1232</v>
      </c>
      <c r="P300" t="s">
        <v>69</v>
      </c>
      <c r="Q300">
        <v>2019</v>
      </c>
      <c r="R300" t="s">
        <v>134</v>
      </c>
      <c r="S300" t="s">
        <v>99</v>
      </c>
      <c r="T300" t="s">
        <v>1230</v>
      </c>
      <c r="U300">
        <v>7.5</v>
      </c>
      <c r="V300" t="s">
        <v>1230</v>
      </c>
      <c r="W300" t="s">
        <v>1230</v>
      </c>
      <c r="X300">
        <v>50</v>
      </c>
      <c r="Y300">
        <v>5</v>
      </c>
      <c r="Z300">
        <v>1000</v>
      </c>
      <c r="AA300" t="s">
        <v>1231</v>
      </c>
      <c r="AB300" t="s">
        <v>1231</v>
      </c>
      <c r="AC300">
        <v>50</v>
      </c>
      <c r="AD300">
        <v>10</v>
      </c>
      <c r="AG300">
        <v>500</v>
      </c>
      <c r="AH300">
        <v>1</v>
      </c>
      <c r="AI300" t="s">
        <v>894</v>
      </c>
      <c r="AJ300" t="s">
        <v>1232</v>
      </c>
      <c r="AZ300">
        <v>50</v>
      </c>
      <c r="BA300">
        <v>10</v>
      </c>
    </row>
    <row r="301" spans="1:60" x14ac:dyDescent="0.25">
      <c r="A301">
        <v>2</v>
      </c>
      <c r="B301" s="1">
        <v>44928</v>
      </c>
      <c r="C301" s="1">
        <v>44995</v>
      </c>
      <c r="D301">
        <v>46</v>
      </c>
      <c r="E301" t="s">
        <v>1155</v>
      </c>
      <c r="F301">
        <v>300</v>
      </c>
      <c r="G301" t="s">
        <v>1156</v>
      </c>
      <c r="H301" t="s">
        <v>448</v>
      </c>
      <c r="I301" t="s">
        <v>1157</v>
      </c>
      <c r="J301" t="s">
        <v>1158</v>
      </c>
      <c r="K301">
        <v>2</v>
      </c>
      <c r="L301">
        <v>2</v>
      </c>
      <c r="M301">
        <v>0</v>
      </c>
      <c r="N301">
        <v>0</v>
      </c>
      <c r="O301" t="s">
        <v>1232</v>
      </c>
      <c r="P301" t="s">
        <v>69</v>
      </c>
      <c r="Q301" t="s">
        <v>1230</v>
      </c>
      <c r="R301" t="s">
        <v>134</v>
      </c>
      <c r="S301" t="s">
        <v>99</v>
      </c>
      <c r="T301">
        <v>31</v>
      </c>
      <c r="U301" t="s">
        <v>1230</v>
      </c>
      <c r="V301" t="s">
        <v>1230</v>
      </c>
      <c r="W301" t="s">
        <v>1230</v>
      </c>
      <c r="X301">
        <v>60</v>
      </c>
      <c r="Y301">
        <v>2</v>
      </c>
      <c r="Z301">
        <v>3000</v>
      </c>
      <c r="AA301" t="s">
        <v>1232</v>
      </c>
    </row>
    <row r="302" spans="1:60" x14ac:dyDescent="0.25">
      <c r="A302">
        <v>2</v>
      </c>
      <c r="B302" s="1">
        <v>44928</v>
      </c>
      <c r="C302" s="1">
        <v>44995</v>
      </c>
      <c r="D302">
        <v>46</v>
      </c>
      <c r="E302" t="s">
        <v>1155</v>
      </c>
      <c r="F302">
        <v>301</v>
      </c>
      <c r="G302" t="s">
        <v>1159</v>
      </c>
      <c r="H302" t="s">
        <v>286</v>
      </c>
      <c r="I302" t="s">
        <v>1160</v>
      </c>
      <c r="J302" t="s">
        <v>1161</v>
      </c>
      <c r="K302">
        <v>1</v>
      </c>
      <c r="L302">
        <v>1</v>
      </c>
      <c r="M302">
        <v>0</v>
      </c>
      <c r="N302">
        <v>0</v>
      </c>
      <c r="O302" t="s">
        <v>1232</v>
      </c>
      <c r="P302" t="s">
        <v>69</v>
      </c>
      <c r="Q302" t="s">
        <v>1230</v>
      </c>
      <c r="R302" t="s">
        <v>134</v>
      </c>
      <c r="S302" t="s">
        <v>99</v>
      </c>
      <c r="T302" t="s">
        <v>1230</v>
      </c>
      <c r="U302" t="s">
        <v>1230</v>
      </c>
      <c r="V302" t="s">
        <v>1230</v>
      </c>
      <c r="W302" t="s">
        <v>1230</v>
      </c>
      <c r="X302">
        <v>75</v>
      </c>
      <c r="Y302">
        <v>2</v>
      </c>
      <c r="Z302">
        <v>3750</v>
      </c>
      <c r="AA302" t="s">
        <v>1231</v>
      </c>
      <c r="AB302" t="s">
        <v>1231</v>
      </c>
      <c r="AC302">
        <v>75</v>
      </c>
      <c r="AD302">
        <v>3.75</v>
      </c>
      <c r="AG302">
        <v>2000</v>
      </c>
      <c r="AH302">
        <v>3</v>
      </c>
      <c r="AI302" t="s">
        <v>1232</v>
      </c>
      <c r="AJ302" t="s">
        <v>1232</v>
      </c>
      <c r="AN302">
        <v>25</v>
      </c>
      <c r="AO302">
        <v>1.25</v>
      </c>
      <c r="AT302">
        <v>25</v>
      </c>
      <c r="AU302">
        <v>1.25</v>
      </c>
      <c r="AW302">
        <v>25</v>
      </c>
      <c r="AX302">
        <v>1.25</v>
      </c>
    </row>
    <row r="303" spans="1:60" x14ac:dyDescent="0.25">
      <c r="A303">
        <v>2</v>
      </c>
      <c r="B303" s="1">
        <v>44928</v>
      </c>
      <c r="C303" s="1">
        <v>44995</v>
      </c>
      <c r="D303">
        <v>46</v>
      </c>
      <c r="E303" t="s">
        <v>1155</v>
      </c>
      <c r="F303">
        <v>302</v>
      </c>
      <c r="G303" t="s">
        <v>1162</v>
      </c>
      <c r="H303" t="s">
        <v>286</v>
      </c>
      <c r="I303" t="s">
        <v>1163</v>
      </c>
      <c r="J303" t="s">
        <v>1164</v>
      </c>
      <c r="K303">
        <v>4</v>
      </c>
      <c r="L303">
        <v>4</v>
      </c>
      <c r="M303">
        <v>0</v>
      </c>
      <c r="N303">
        <v>0</v>
      </c>
      <c r="O303" t="s">
        <v>1232</v>
      </c>
      <c r="P303" t="s">
        <v>69</v>
      </c>
      <c r="Q303">
        <v>2017</v>
      </c>
      <c r="R303" t="s">
        <v>436</v>
      </c>
      <c r="S303" t="s">
        <v>436</v>
      </c>
      <c r="T303" t="s">
        <v>1230</v>
      </c>
      <c r="U303">
        <v>15</v>
      </c>
      <c r="V303" t="s">
        <v>1230</v>
      </c>
      <c r="W303" t="s">
        <v>1230</v>
      </c>
      <c r="X303">
        <v>50</v>
      </c>
      <c r="Y303">
        <v>1.5</v>
      </c>
      <c r="Z303">
        <v>3333.333333</v>
      </c>
      <c r="AA303" t="s">
        <v>1232</v>
      </c>
    </row>
    <row r="304" spans="1:60" x14ac:dyDescent="0.25">
      <c r="A304">
        <v>2</v>
      </c>
      <c r="B304" s="1">
        <v>44928</v>
      </c>
      <c r="C304" s="1">
        <v>44995</v>
      </c>
      <c r="D304">
        <v>46</v>
      </c>
      <c r="E304" t="s">
        <v>1155</v>
      </c>
      <c r="F304">
        <v>303</v>
      </c>
      <c r="G304" t="s">
        <v>1165</v>
      </c>
      <c r="H304" t="s">
        <v>66</v>
      </c>
      <c r="I304" t="s">
        <v>1166</v>
      </c>
      <c r="J304" t="s">
        <v>1167</v>
      </c>
      <c r="K304">
        <v>2</v>
      </c>
      <c r="L304">
        <v>2</v>
      </c>
      <c r="M304">
        <v>0</v>
      </c>
      <c r="N304">
        <v>0</v>
      </c>
      <c r="O304" t="s">
        <v>1232</v>
      </c>
      <c r="P304" t="s">
        <v>75</v>
      </c>
      <c r="Q304">
        <v>2018</v>
      </c>
      <c r="R304" t="s">
        <v>134</v>
      </c>
      <c r="S304" t="s">
        <v>99</v>
      </c>
      <c r="T304">
        <v>-1</v>
      </c>
      <c r="U304" t="s">
        <v>1230</v>
      </c>
      <c r="V304">
        <v>56</v>
      </c>
      <c r="W304" t="s">
        <v>1230</v>
      </c>
      <c r="X304">
        <v>75</v>
      </c>
      <c r="Y304">
        <v>2.1</v>
      </c>
      <c r="Z304">
        <v>3571.4285709999999</v>
      </c>
      <c r="AA304" t="s">
        <v>1232</v>
      </c>
    </row>
    <row r="305" spans="1:64" x14ac:dyDescent="0.25">
      <c r="A305">
        <v>2</v>
      </c>
      <c r="B305" s="1">
        <v>44928</v>
      </c>
      <c r="C305" s="1">
        <v>44995</v>
      </c>
      <c r="D305">
        <v>47</v>
      </c>
      <c r="E305" t="s">
        <v>1168</v>
      </c>
      <c r="F305">
        <v>304</v>
      </c>
      <c r="G305" t="s">
        <v>1169</v>
      </c>
      <c r="H305" t="s">
        <v>286</v>
      </c>
      <c r="I305" t="s">
        <v>1170</v>
      </c>
      <c r="J305" t="s">
        <v>1171</v>
      </c>
      <c r="K305">
        <v>5</v>
      </c>
      <c r="L305">
        <v>5</v>
      </c>
      <c r="M305">
        <v>0</v>
      </c>
      <c r="N305">
        <v>0</v>
      </c>
      <c r="O305" t="s">
        <v>1232</v>
      </c>
      <c r="P305" t="s">
        <v>75</v>
      </c>
      <c r="Q305">
        <v>2016</v>
      </c>
      <c r="R305" t="s">
        <v>1172</v>
      </c>
      <c r="S305" t="s">
        <v>1173</v>
      </c>
      <c r="T305" t="s">
        <v>1230</v>
      </c>
      <c r="U305">
        <v>42</v>
      </c>
      <c r="V305" t="s">
        <v>1230</v>
      </c>
      <c r="W305" t="s">
        <v>1230</v>
      </c>
      <c r="X305">
        <v>100</v>
      </c>
      <c r="Y305">
        <v>1.66</v>
      </c>
      <c r="Z305">
        <v>6024.0963860000002</v>
      </c>
      <c r="AA305" t="s">
        <v>1232</v>
      </c>
    </row>
    <row r="306" spans="1:64" x14ac:dyDescent="0.25">
      <c r="A306">
        <v>2</v>
      </c>
      <c r="B306" s="1">
        <v>44928</v>
      </c>
      <c r="C306" s="1">
        <v>44995</v>
      </c>
      <c r="D306">
        <v>47</v>
      </c>
      <c r="E306" t="s">
        <v>1168</v>
      </c>
      <c r="F306">
        <v>305</v>
      </c>
      <c r="G306" t="s">
        <v>1174</v>
      </c>
      <c r="H306" t="s">
        <v>286</v>
      </c>
      <c r="I306" t="s">
        <v>1175</v>
      </c>
      <c r="J306" t="s">
        <v>1176</v>
      </c>
      <c r="K306">
        <v>2</v>
      </c>
      <c r="L306">
        <v>0</v>
      </c>
      <c r="M306">
        <v>2</v>
      </c>
      <c r="N306">
        <v>0</v>
      </c>
      <c r="O306" t="s">
        <v>1232</v>
      </c>
      <c r="P306" t="s">
        <v>69</v>
      </c>
      <c r="Q306" t="s">
        <v>1230</v>
      </c>
      <c r="R306" t="s">
        <v>86</v>
      </c>
      <c r="S306" t="s">
        <v>87</v>
      </c>
      <c r="T306" t="s">
        <v>1230</v>
      </c>
      <c r="U306" t="s">
        <v>1230</v>
      </c>
      <c r="V306" t="s">
        <v>1230</v>
      </c>
      <c r="W306" t="s">
        <v>1230</v>
      </c>
      <c r="X306">
        <v>50</v>
      </c>
      <c r="Y306">
        <v>3</v>
      </c>
      <c r="Z306">
        <v>1666.666667</v>
      </c>
      <c r="AA306" t="s">
        <v>1231</v>
      </c>
      <c r="AB306" t="s">
        <v>1231</v>
      </c>
      <c r="AC306">
        <v>50</v>
      </c>
      <c r="AD306">
        <v>5</v>
      </c>
      <c r="AG306">
        <v>1000</v>
      </c>
      <c r="AH306">
        <v>1</v>
      </c>
      <c r="AI306" t="s">
        <v>1232</v>
      </c>
      <c r="AJ306" t="s">
        <v>1232</v>
      </c>
      <c r="AN306">
        <v>50</v>
      </c>
      <c r="AO306">
        <v>5</v>
      </c>
    </row>
    <row r="307" spans="1:64" x14ac:dyDescent="0.25">
      <c r="A307">
        <v>2</v>
      </c>
      <c r="B307" s="1">
        <v>44928</v>
      </c>
      <c r="C307" s="1">
        <v>44995</v>
      </c>
      <c r="D307">
        <v>47</v>
      </c>
      <c r="E307" t="s">
        <v>1168</v>
      </c>
      <c r="F307">
        <v>306</v>
      </c>
      <c r="G307" t="s">
        <v>1177</v>
      </c>
      <c r="H307" t="s">
        <v>725</v>
      </c>
      <c r="I307" t="s">
        <v>1178</v>
      </c>
      <c r="J307" t="s">
        <v>1179</v>
      </c>
      <c r="K307">
        <v>2</v>
      </c>
      <c r="L307">
        <v>1</v>
      </c>
      <c r="M307">
        <v>1</v>
      </c>
      <c r="N307">
        <v>0</v>
      </c>
      <c r="O307" t="s">
        <v>1232</v>
      </c>
      <c r="P307" t="s">
        <v>69</v>
      </c>
      <c r="Q307" t="s">
        <v>1230</v>
      </c>
      <c r="R307" t="s">
        <v>1180</v>
      </c>
      <c r="S307" t="s">
        <v>122</v>
      </c>
      <c r="T307">
        <v>140</v>
      </c>
      <c r="U307" t="s">
        <v>1230</v>
      </c>
      <c r="V307" t="s">
        <v>1230</v>
      </c>
      <c r="W307" t="s">
        <v>1230</v>
      </c>
      <c r="X307">
        <v>50</v>
      </c>
      <c r="Y307">
        <v>8</v>
      </c>
      <c r="Z307">
        <v>625</v>
      </c>
      <c r="AA307" t="s">
        <v>1232</v>
      </c>
    </row>
    <row r="308" spans="1:64" x14ac:dyDescent="0.25">
      <c r="A308">
        <v>2</v>
      </c>
      <c r="B308" s="1">
        <v>44928</v>
      </c>
      <c r="C308" s="1">
        <v>44995</v>
      </c>
      <c r="D308">
        <v>48</v>
      </c>
      <c r="E308" t="s">
        <v>1181</v>
      </c>
      <c r="F308">
        <v>307</v>
      </c>
      <c r="G308" t="s">
        <v>1182</v>
      </c>
      <c r="H308" t="s">
        <v>79</v>
      </c>
      <c r="I308" t="s">
        <v>1183</v>
      </c>
      <c r="J308" t="s">
        <v>1184</v>
      </c>
      <c r="K308">
        <v>2</v>
      </c>
      <c r="L308">
        <v>1</v>
      </c>
      <c r="M308">
        <v>1</v>
      </c>
      <c r="N308">
        <v>0</v>
      </c>
      <c r="O308" t="s">
        <v>1231</v>
      </c>
      <c r="P308" t="s">
        <v>69</v>
      </c>
      <c r="Q308">
        <v>2014</v>
      </c>
      <c r="R308" t="s">
        <v>86</v>
      </c>
      <c r="S308" t="s">
        <v>87</v>
      </c>
      <c r="T308">
        <v>5100</v>
      </c>
      <c r="U308" t="s">
        <v>1230</v>
      </c>
      <c r="V308" t="s">
        <v>1230</v>
      </c>
      <c r="W308" t="s">
        <v>1230</v>
      </c>
      <c r="X308">
        <v>150</v>
      </c>
      <c r="Y308">
        <v>0.5</v>
      </c>
      <c r="Z308">
        <v>30000</v>
      </c>
      <c r="AA308" t="s">
        <v>1231</v>
      </c>
      <c r="AB308" t="s">
        <v>1231</v>
      </c>
      <c r="AC308">
        <v>100</v>
      </c>
      <c r="AD308">
        <v>1</v>
      </c>
      <c r="AE308">
        <v>50</v>
      </c>
      <c r="AF308">
        <v>12</v>
      </c>
      <c r="AG308">
        <v>10000</v>
      </c>
      <c r="AH308">
        <v>3</v>
      </c>
      <c r="AI308" t="s">
        <v>1232</v>
      </c>
      <c r="AJ308" t="s">
        <v>1232</v>
      </c>
      <c r="AN308">
        <v>33.33</v>
      </c>
      <c r="AO308">
        <v>0.33300000000000002</v>
      </c>
      <c r="AP308">
        <v>16.66</v>
      </c>
      <c r="AT308">
        <v>33.33</v>
      </c>
      <c r="AU308">
        <v>0.33300000000000002</v>
      </c>
      <c r="AV308">
        <v>16.66</v>
      </c>
      <c r="AW308">
        <v>33.33</v>
      </c>
      <c r="AX308">
        <v>0.33300000000000002</v>
      </c>
      <c r="AY308">
        <v>16.66</v>
      </c>
    </row>
    <row r="309" spans="1:64" x14ac:dyDescent="0.25">
      <c r="A309">
        <v>2</v>
      </c>
      <c r="B309" s="1">
        <v>44928</v>
      </c>
      <c r="C309" s="1">
        <v>44995</v>
      </c>
      <c r="D309">
        <v>48</v>
      </c>
      <c r="E309" t="s">
        <v>1181</v>
      </c>
      <c r="F309">
        <v>308</v>
      </c>
      <c r="G309" t="s">
        <v>1185</v>
      </c>
      <c r="H309" t="s">
        <v>225</v>
      </c>
      <c r="I309" t="s">
        <v>1186</v>
      </c>
      <c r="K309">
        <v>1</v>
      </c>
      <c r="L309">
        <v>1</v>
      </c>
      <c r="M309">
        <v>0</v>
      </c>
      <c r="N309">
        <v>0</v>
      </c>
      <c r="O309" t="s">
        <v>1232</v>
      </c>
      <c r="P309" t="s">
        <v>69</v>
      </c>
      <c r="Q309" t="s">
        <v>1230</v>
      </c>
      <c r="R309" t="s">
        <v>1187</v>
      </c>
      <c r="S309" t="s">
        <v>1188</v>
      </c>
      <c r="T309" t="s">
        <v>1230</v>
      </c>
      <c r="U309" t="s">
        <v>1230</v>
      </c>
      <c r="V309" t="s">
        <v>1230</v>
      </c>
      <c r="W309" t="s">
        <v>1230</v>
      </c>
      <c r="X309">
        <v>25</v>
      </c>
      <c r="Y309">
        <v>15</v>
      </c>
      <c r="Z309">
        <v>166.66666670000001</v>
      </c>
      <c r="AA309" t="s">
        <v>1232</v>
      </c>
    </row>
    <row r="310" spans="1:64" x14ac:dyDescent="0.25">
      <c r="A310">
        <v>2</v>
      </c>
      <c r="B310" s="1">
        <v>44928</v>
      </c>
      <c r="C310" s="1">
        <v>44995</v>
      </c>
      <c r="D310">
        <v>48</v>
      </c>
      <c r="E310" t="s">
        <v>1181</v>
      </c>
      <c r="F310">
        <v>309</v>
      </c>
      <c r="G310" t="s">
        <v>1189</v>
      </c>
      <c r="H310" t="s">
        <v>725</v>
      </c>
      <c r="I310" t="s">
        <v>1190</v>
      </c>
      <c r="J310" t="s">
        <v>1191</v>
      </c>
      <c r="K310">
        <v>2</v>
      </c>
      <c r="L310">
        <v>1</v>
      </c>
      <c r="M310">
        <v>1</v>
      </c>
      <c r="N310">
        <v>0</v>
      </c>
      <c r="O310" t="s">
        <v>1231</v>
      </c>
      <c r="P310" t="s">
        <v>69</v>
      </c>
      <c r="Q310" t="s">
        <v>1230</v>
      </c>
      <c r="R310" t="s">
        <v>76</v>
      </c>
      <c r="S310" t="s">
        <v>77</v>
      </c>
      <c r="T310" t="s">
        <v>1230</v>
      </c>
      <c r="U310">
        <v>2</v>
      </c>
      <c r="V310" t="s">
        <v>1230</v>
      </c>
      <c r="W310" t="s">
        <v>1230</v>
      </c>
      <c r="X310">
        <v>35</v>
      </c>
      <c r="Y310">
        <v>5</v>
      </c>
      <c r="Z310">
        <v>700</v>
      </c>
      <c r="AA310" t="s">
        <v>1232</v>
      </c>
    </row>
    <row r="311" spans="1:64" x14ac:dyDescent="0.25">
      <c r="A311">
        <v>2</v>
      </c>
      <c r="B311" s="1">
        <v>44928</v>
      </c>
      <c r="C311" s="1">
        <v>44995</v>
      </c>
      <c r="D311">
        <v>48</v>
      </c>
      <c r="E311" t="s">
        <v>1181</v>
      </c>
      <c r="F311">
        <v>310</v>
      </c>
      <c r="G311" t="s">
        <v>1192</v>
      </c>
      <c r="H311" t="s">
        <v>66</v>
      </c>
      <c r="I311" t="s">
        <v>275</v>
      </c>
      <c r="J311" t="s">
        <v>1193</v>
      </c>
      <c r="K311">
        <v>2</v>
      </c>
      <c r="L311">
        <v>2</v>
      </c>
      <c r="M311">
        <v>0</v>
      </c>
      <c r="N311">
        <v>0</v>
      </c>
      <c r="O311" t="s">
        <v>1232</v>
      </c>
      <c r="P311" t="s">
        <v>69</v>
      </c>
      <c r="Q311">
        <v>2020</v>
      </c>
      <c r="R311" t="s">
        <v>86</v>
      </c>
      <c r="S311" t="s">
        <v>87</v>
      </c>
      <c r="T311">
        <v>-1</v>
      </c>
      <c r="U311">
        <v>145</v>
      </c>
      <c r="V311">
        <v>65</v>
      </c>
      <c r="W311" t="s">
        <v>1230</v>
      </c>
      <c r="X311">
        <v>100</v>
      </c>
      <c r="Y311">
        <v>1</v>
      </c>
      <c r="Z311">
        <v>10000</v>
      </c>
      <c r="AA311" t="s">
        <v>1231</v>
      </c>
      <c r="AB311" t="s">
        <v>1231</v>
      </c>
      <c r="AC311">
        <v>50</v>
      </c>
      <c r="AD311">
        <v>1</v>
      </c>
      <c r="AE311">
        <v>50</v>
      </c>
      <c r="AF311">
        <v>10</v>
      </c>
      <c r="AG311">
        <v>5000</v>
      </c>
      <c r="AH311">
        <v>1</v>
      </c>
      <c r="AI311" t="s">
        <v>1232</v>
      </c>
      <c r="AJ311" t="s">
        <v>1232</v>
      </c>
      <c r="AZ311">
        <v>50</v>
      </c>
      <c r="BA311">
        <v>1</v>
      </c>
      <c r="BB311">
        <v>50</v>
      </c>
    </row>
    <row r="312" spans="1:64" x14ac:dyDescent="0.25">
      <c r="A312">
        <v>2</v>
      </c>
      <c r="B312" s="1">
        <v>44928</v>
      </c>
      <c r="C312" s="1">
        <v>44995</v>
      </c>
      <c r="D312">
        <v>49</v>
      </c>
      <c r="E312" t="s">
        <v>1194</v>
      </c>
      <c r="F312">
        <v>311</v>
      </c>
      <c r="G312" t="s">
        <v>1195</v>
      </c>
      <c r="H312" t="s">
        <v>79</v>
      </c>
      <c r="I312" t="s">
        <v>1196</v>
      </c>
      <c r="J312" t="s">
        <v>1197</v>
      </c>
      <c r="K312">
        <v>1</v>
      </c>
      <c r="L312">
        <v>0</v>
      </c>
      <c r="M312">
        <v>1</v>
      </c>
      <c r="N312">
        <v>0</v>
      </c>
      <c r="O312" t="s">
        <v>1232</v>
      </c>
      <c r="P312" t="s">
        <v>75</v>
      </c>
      <c r="Q312">
        <v>2021</v>
      </c>
      <c r="R312" t="s">
        <v>1198</v>
      </c>
      <c r="S312" t="s">
        <v>99</v>
      </c>
      <c r="T312" t="s">
        <v>1230</v>
      </c>
      <c r="U312">
        <v>4.2</v>
      </c>
      <c r="V312" t="s">
        <v>1230</v>
      </c>
      <c r="W312" t="s">
        <v>1230</v>
      </c>
      <c r="X312">
        <v>20</v>
      </c>
      <c r="Y312">
        <v>10</v>
      </c>
      <c r="Z312">
        <v>200</v>
      </c>
      <c r="AA312" t="s">
        <v>1231</v>
      </c>
      <c r="AB312" t="s">
        <v>1231</v>
      </c>
      <c r="AC312">
        <v>20</v>
      </c>
      <c r="AD312">
        <v>20</v>
      </c>
      <c r="AG312">
        <v>100</v>
      </c>
      <c r="AH312">
        <v>4</v>
      </c>
      <c r="AI312" t="s">
        <v>1232</v>
      </c>
      <c r="AJ312" t="s">
        <v>1232</v>
      </c>
      <c r="AN312">
        <v>5</v>
      </c>
      <c r="AO312">
        <v>5</v>
      </c>
      <c r="AQ312">
        <v>5</v>
      </c>
      <c r="AR312">
        <v>5</v>
      </c>
      <c r="AT312">
        <v>5</v>
      </c>
      <c r="AU312">
        <v>5</v>
      </c>
      <c r="BF312">
        <v>5</v>
      </c>
      <c r="BG312">
        <v>5</v>
      </c>
    </row>
    <row r="313" spans="1:64" x14ac:dyDescent="0.25">
      <c r="A313">
        <v>2</v>
      </c>
      <c r="B313" s="1">
        <v>44928</v>
      </c>
      <c r="C313" s="1">
        <v>44995</v>
      </c>
      <c r="D313">
        <v>49</v>
      </c>
      <c r="E313" t="s">
        <v>1194</v>
      </c>
      <c r="F313">
        <v>312</v>
      </c>
      <c r="G313" t="s">
        <v>1199</v>
      </c>
      <c r="H313" t="s">
        <v>173</v>
      </c>
      <c r="I313" t="s">
        <v>1200</v>
      </c>
      <c r="J313" t="s">
        <v>1201</v>
      </c>
      <c r="K313">
        <v>1</v>
      </c>
      <c r="L313">
        <v>0</v>
      </c>
      <c r="M313">
        <v>1</v>
      </c>
      <c r="N313">
        <v>0</v>
      </c>
      <c r="O313" t="s">
        <v>1232</v>
      </c>
      <c r="P313" t="s">
        <v>75</v>
      </c>
      <c r="Q313">
        <v>2022</v>
      </c>
      <c r="R313" t="s">
        <v>472</v>
      </c>
      <c r="S313" t="s">
        <v>191</v>
      </c>
      <c r="T313" t="s">
        <v>1230</v>
      </c>
      <c r="U313" t="s">
        <v>1230</v>
      </c>
      <c r="V313" t="s">
        <v>1230</v>
      </c>
      <c r="W313" t="s">
        <v>1230</v>
      </c>
      <c r="X313">
        <v>100</v>
      </c>
      <c r="Y313">
        <v>10</v>
      </c>
      <c r="Z313">
        <v>1000</v>
      </c>
      <c r="AA313" t="s">
        <v>1231</v>
      </c>
      <c r="AB313" t="s">
        <v>1231</v>
      </c>
      <c r="AC313">
        <v>100</v>
      </c>
      <c r="AD313">
        <v>10</v>
      </c>
      <c r="AG313">
        <v>1000</v>
      </c>
      <c r="AH313">
        <v>5</v>
      </c>
      <c r="AI313" t="s">
        <v>1232</v>
      </c>
      <c r="AJ313" t="s">
        <v>1231</v>
      </c>
      <c r="AN313">
        <v>20</v>
      </c>
      <c r="AO313">
        <v>2</v>
      </c>
      <c r="AQ313">
        <v>20</v>
      </c>
      <c r="AR313">
        <v>2</v>
      </c>
      <c r="AW313">
        <v>20</v>
      </c>
      <c r="AX313">
        <v>2</v>
      </c>
      <c r="AZ313">
        <v>20</v>
      </c>
      <c r="BA313">
        <v>2</v>
      </c>
      <c r="BF313">
        <v>20</v>
      </c>
      <c r="BG313">
        <v>2</v>
      </c>
    </row>
    <row r="314" spans="1:64" x14ac:dyDescent="0.25">
      <c r="A314">
        <v>2</v>
      </c>
      <c r="B314" s="1">
        <v>44928</v>
      </c>
      <c r="C314" s="1">
        <v>44995</v>
      </c>
      <c r="D314">
        <v>49</v>
      </c>
      <c r="E314" t="s">
        <v>1194</v>
      </c>
      <c r="F314">
        <v>313</v>
      </c>
      <c r="G314" t="s">
        <v>1202</v>
      </c>
      <c r="H314" t="s">
        <v>66</v>
      </c>
      <c r="I314" t="s">
        <v>1203</v>
      </c>
      <c r="J314" t="s">
        <v>1204</v>
      </c>
      <c r="K314">
        <v>3</v>
      </c>
      <c r="L314">
        <v>3</v>
      </c>
      <c r="M314">
        <v>0</v>
      </c>
      <c r="N314">
        <v>0</v>
      </c>
      <c r="O314" t="s">
        <v>1232</v>
      </c>
      <c r="P314" t="s">
        <v>69</v>
      </c>
      <c r="Q314">
        <v>2021</v>
      </c>
      <c r="R314" t="s">
        <v>134</v>
      </c>
      <c r="S314" t="s">
        <v>99</v>
      </c>
      <c r="T314">
        <v>-1</v>
      </c>
      <c r="U314" t="s">
        <v>1230</v>
      </c>
      <c r="V314" t="s">
        <v>1230</v>
      </c>
      <c r="W314" t="s">
        <v>1230</v>
      </c>
      <c r="X314">
        <v>50</v>
      </c>
      <c r="Y314">
        <v>1</v>
      </c>
      <c r="Z314">
        <v>5000</v>
      </c>
      <c r="AA314" t="s">
        <v>1232</v>
      </c>
    </row>
    <row r="315" spans="1:64" x14ac:dyDescent="0.25">
      <c r="A315">
        <v>2</v>
      </c>
      <c r="B315" s="1">
        <v>44928</v>
      </c>
      <c r="C315" s="1">
        <v>44995</v>
      </c>
      <c r="D315">
        <v>49</v>
      </c>
      <c r="E315" t="s">
        <v>1194</v>
      </c>
      <c r="F315">
        <v>314</v>
      </c>
      <c r="G315" t="s">
        <v>1205</v>
      </c>
      <c r="H315" t="s">
        <v>79</v>
      </c>
      <c r="I315" t="s">
        <v>1206</v>
      </c>
      <c r="J315" t="s">
        <v>1207</v>
      </c>
      <c r="K315">
        <v>3</v>
      </c>
      <c r="L315">
        <v>2</v>
      </c>
      <c r="M315">
        <v>1</v>
      </c>
      <c r="N315">
        <v>0</v>
      </c>
      <c r="O315" t="s">
        <v>1232</v>
      </c>
      <c r="P315" t="s">
        <v>69</v>
      </c>
      <c r="Q315">
        <v>2018</v>
      </c>
      <c r="R315" t="s">
        <v>76</v>
      </c>
      <c r="S315" t="s">
        <v>77</v>
      </c>
      <c r="T315" t="s">
        <v>1230</v>
      </c>
      <c r="U315" t="s">
        <v>1230</v>
      </c>
      <c r="V315" t="s">
        <v>1230</v>
      </c>
      <c r="W315" t="s">
        <v>1230</v>
      </c>
      <c r="X315">
        <v>75</v>
      </c>
      <c r="Y315">
        <v>3</v>
      </c>
      <c r="Z315">
        <v>2500</v>
      </c>
      <c r="AA315" t="s">
        <v>1231</v>
      </c>
      <c r="AB315" t="s">
        <v>1231</v>
      </c>
      <c r="AC315">
        <v>10</v>
      </c>
      <c r="AD315">
        <v>1</v>
      </c>
      <c r="AE315">
        <v>65</v>
      </c>
      <c r="AF315">
        <v>18</v>
      </c>
      <c r="AG315">
        <v>1000</v>
      </c>
      <c r="AH315">
        <v>1</v>
      </c>
      <c r="AI315" t="s">
        <v>1232</v>
      </c>
      <c r="AJ315" t="s">
        <v>1232</v>
      </c>
      <c r="BF315">
        <v>10</v>
      </c>
      <c r="BG315">
        <v>1</v>
      </c>
      <c r="BH315">
        <v>65</v>
      </c>
    </row>
    <row r="316" spans="1:64" x14ac:dyDescent="0.25">
      <c r="A316">
        <v>2</v>
      </c>
      <c r="B316" s="1">
        <v>44928</v>
      </c>
      <c r="C316" s="1">
        <v>44995</v>
      </c>
      <c r="D316">
        <v>50</v>
      </c>
      <c r="E316" t="s">
        <v>1208</v>
      </c>
      <c r="F316">
        <v>315</v>
      </c>
      <c r="G316" t="s">
        <v>1209</v>
      </c>
      <c r="H316" t="s">
        <v>79</v>
      </c>
      <c r="I316" t="s">
        <v>1210</v>
      </c>
      <c r="J316" t="s">
        <v>1211</v>
      </c>
      <c r="K316">
        <v>1</v>
      </c>
      <c r="L316">
        <v>0</v>
      </c>
      <c r="M316">
        <v>1</v>
      </c>
      <c r="N316">
        <v>0</v>
      </c>
      <c r="O316" t="s">
        <v>1232</v>
      </c>
      <c r="P316" t="s">
        <v>69</v>
      </c>
      <c r="Q316">
        <v>2017</v>
      </c>
      <c r="R316" t="s">
        <v>134</v>
      </c>
      <c r="S316" t="s">
        <v>99</v>
      </c>
      <c r="T316">
        <v>670</v>
      </c>
      <c r="U316">
        <v>80</v>
      </c>
      <c r="V316" t="s">
        <v>1230</v>
      </c>
      <c r="W316">
        <v>30</v>
      </c>
      <c r="X316">
        <v>100</v>
      </c>
      <c r="Y316">
        <v>2</v>
      </c>
      <c r="Z316">
        <v>5000</v>
      </c>
      <c r="AA316" t="s">
        <v>1231</v>
      </c>
      <c r="AB316" t="s">
        <v>1231</v>
      </c>
      <c r="AC316">
        <v>100</v>
      </c>
      <c r="AD316">
        <v>2</v>
      </c>
      <c r="AG316">
        <v>5000</v>
      </c>
      <c r="AH316">
        <v>1</v>
      </c>
      <c r="AI316" t="s">
        <v>1232</v>
      </c>
      <c r="AJ316" t="s">
        <v>1232</v>
      </c>
      <c r="BF316">
        <v>100</v>
      </c>
      <c r="BG316">
        <v>2</v>
      </c>
    </row>
    <row r="317" spans="1:64" x14ac:dyDescent="0.25">
      <c r="A317">
        <v>2</v>
      </c>
      <c r="B317" s="1">
        <v>44928</v>
      </c>
      <c r="C317" s="1">
        <v>44995</v>
      </c>
      <c r="D317">
        <v>50</v>
      </c>
      <c r="E317" t="s">
        <v>1208</v>
      </c>
      <c r="F317">
        <v>316</v>
      </c>
      <c r="G317" t="s">
        <v>1212</v>
      </c>
      <c r="H317" t="s">
        <v>72</v>
      </c>
      <c r="I317" t="s">
        <v>1213</v>
      </c>
      <c r="J317" t="s">
        <v>1214</v>
      </c>
      <c r="K317">
        <v>1</v>
      </c>
      <c r="L317">
        <v>1</v>
      </c>
      <c r="M317">
        <v>0</v>
      </c>
      <c r="N317">
        <v>0</v>
      </c>
      <c r="O317" t="s">
        <v>1232</v>
      </c>
      <c r="P317" t="s">
        <v>69</v>
      </c>
      <c r="Q317" t="s">
        <v>1230</v>
      </c>
      <c r="R317" t="s">
        <v>76</v>
      </c>
      <c r="S317" t="s">
        <v>77</v>
      </c>
      <c r="T317">
        <v>-1</v>
      </c>
      <c r="U317" t="s">
        <v>1230</v>
      </c>
      <c r="V317" t="s">
        <v>1230</v>
      </c>
      <c r="W317" t="s">
        <v>1230</v>
      </c>
      <c r="X317">
        <v>200</v>
      </c>
      <c r="Y317">
        <v>1</v>
      </c>
      <c r="Z317">
        <v>20000</v>
      </c>
      <c r="AA317" t="s">
        <v>1232</v>
      </c>
    </row>
    <row r="318" spans="1:64" x14ac:dyDescent="0.25">
      <c r="A318">
        <v>2</v>
      </c>
      <c r="B318" s="1">
        <v>44928</v>
      </c>
      <c r="C318" s="1">
        <v>44995</v>
      </c>
      <c r="D318">
        <v>51</v>
      </c>
      <c r="E318" t="s">
        <v>526</v>
      </c>
      <c r="F318">
        <v>317</v>
      </c>
      <c r="G318" t="s">
        <v>1215</v>
      </c>
      <c r="H318" t="s">
        <v>66</v>
      </c>
      <c r="I318" t="s">
        <v>1216</v>
      </c>
      <c r="J318" t="s">
        <v>1217</v>
      </c>
      <c r="K318">
        <v>2</v>
      </c>
      <c r="L318">
        <v>1</v>
      </c>
      <c r="M318">
        <v>1</v>
      </c>
      <c r="N318">
        <v>0</v>
      </c>
      <c r="O318" t="s">
        <v>1232</v>
      </c>
      <c r="P318" t="s">
        <v>69</v>
      </c>
      <c r="Q318" t="s">
        <v>1230</v>
      </c>
      <c r="R318" t="s">
        <v>86</v>
      </c>
      <c r="S318" t="s">
        <v>87</v>
      </c>
      <c r="T318">
        <v>-1</v>
      </c>
      <c r="U318">
        <v>270</v>
      </c>
      <c r="V318" t="s">
        <v>1230</v>
      </c>
      <c r="W318" t="s">
        <v>1230</v>
      </c>
      <c r="X318">
        <v>90</v>
      </c>
      <c r="Y318">
        <v>0.5</v>
      </c>
      <c r="Z318">
        <v>18000</v>
      </c>
      <c r="AA318" t="s">
        <v>1231</v>
      </c>
      <c r="AB318" t="s">
        <v>1232</v>
      </c>
    </row>
    <row r="319" spans="1:64" x14ac:dyDescent="0.25">
      <c r="A319">
        <v>2</v>
      </c>
      <c r="B319" s="1">
        <v>44928</v>
      </c>
      <c r="C319" s="1">
        <v>44995</v>
      </c>
      <c r="D319">
        <v>51</v>
      </c>
      <c r="E319" t="s">
        <v>526</v>
      </c>
      <c r="F319">
        <v>318</v>
      </c>
      <c r="G319" t="s">
        <v>1218</v>
      </c>
      <c r="H319" t="s">
        <v>79</v>
      </c>
      <c r="I319" t="s">
        <v>1219</v>
      </c>
      <c r="J319" t="s">
        <v>1220</v>
      </c>
      <c r="K319">
        <v>2</v>
      </c>
      <c r="L319">
        <v>1</v>
      </c>
      <c r="M319">
        <v>1</v>
      </c>
      <c r="N319">
        <v>0</v>
      </c>
      <c r="O319" t="s">
        <v>1231</v>
      </c>
      <c r="P319" t="s">
        <v>69</v>
      </c>
      <c r="Q319" t="s">
        <v>1230</v>
      </c>
      <c r="R319" t="s">
        <v>134</v>
      </c>
      <c r="S319" t="s">
        <v>99</v>
      </c>
      <c r="T319">
        <v>-1</v>
      </c>
      <c r="U319" t="s">
        <v>1230</v>
      </c>
      <c r="V319" t="s">
        <v>1230</v>
      </c>
      <c r="W319" t="s">
        <v>1230</v>
      </c>
      <c r="X319">
        <v>150</v>
      </c>
      <c r="Y319">
        <v>0.5</v>
      </c>
      <c r="Z319">
        <v>30000</v>
      </c>
      <c r="AA319" t="s">
        <v>1231</v>
      </c>
      <c r="AB319" t="s">
        <v>1231</v>
      </c>
      <c r="AC319">
        <v>81</v>
      </c>
      <c r="AD319">
        <v>1</v>
      </c>
      <c r="AE319">
        <v>69</v>
      </c>
      <c r="AF319">
        <v>12</v>
      </c>
      <c r="AG319">
        <v>8100</v>
      </c>
      <c r="AH319">
        <v>2</v>
      </c>
      <c r="AI319" t="s">
        <v>1232</v>
      </c>
      <c r="AJ319" t="s">
        <v>1232</v>
      </c>
      <c r="AW319">
        <v>40.5</v>
      </c>
      <c r="AX319">
        <v>0.5</v>
      </c>
      <c r="AY319">
        <v>34.5</v>
      </c>
      <c r="BI319">
        <v>40.5</v>
      </c>
      <c r="BJ319">
        <v>0.5</v>
      </c>
      <c r="BK319">
        <v>34.5</v>
      </c>
      <c r="BL319" t="s">
        <v>1221</v>
      </c>
    </row>
    <row r="320" spans="1:64" x14ac:dyDescent="0.25">
      <c r="A320">
        <v>2</v>
      </c>
      <c r="B320" s="1">
        <v>44928</v>
      </c>
      <c r="C320" s="1">
        <v>44995</v>
      </c>
      <c r="D320">
        <v>51</v>
      </c>
      <c r="E320" t="s">
        <v>526</v>
      </c>
      <c r="F320">
        <v>319</v>
      </c>
      <c r="G320" t="s">
        <v>1222</v>
      </c>
      <c r="H320" t="s">
        <v>565</v>
      </c>
      <c r="I320" t="s">
        <v>1223</v>
      </c>
      <c r="J320" t="s">
        <v>1224</v>
      </c>
      <c r="K320">
        <v>2</v>
      </c>
      <c r="L320">
        <v>1</v>
      </c>
      <c r="M320">
        <v>1</v>
      </c>
      <c r="N320">
        <v>0</v>
      </c>
      <c r="O320" t="s">
        <v>1231</v>
      </c>
      <c r="P320" t="s">
        <v>69</v>
      </c>
      <c r="Q320">
        <v>2017</v>
      </c>
      <c r="R320" t="s">
        <v>1225</v>
      </c>
      <c r="S320" t="s">
        <v>1226</v>
      </c>
      <c r="T320" t="s">
        <v>1230</v>
      </c>
      <c r="U320" t="s">
        <v>1230</v>
      </c>
      <c r="V320">
        <v>50</v>
      </c>
      <c r="W320">
        <v>18</v>
      </c>
      <c r="X320">
        <v>75</v>
      </c>
      <c r="Y320">
        <v>2.5</v>
      </c>
      <c r="Z320">
        <v>3000</v>
      </c>
      <c r="AA320" t="s">
        <v>1231</v>
      </c>
      <c r="AB320" t="s">
        <v>1231</v>
      </c>
      <c r="AC320">
        <v>50</v>
      </c>
      <c r="AD320">
        <v>5</v>
      </c>
      <c r="AE320">
        <v>25</v>
      </c>
      <c r="AF320">
        <v>10</v>
      </c>
      <c r="AG320">
        <v>1000</v>
      </c>
      <c r="AH320">
        <v>2</v>
      </c>
      <c r="AI320" t="s">
        <v>1232</v>
      </c>
      <c r="AJ320" t="s">
        <v>1232</v>
      </c>
      <c r="AT320">
        <v>25</v>
      </c>
      <c r="AU320">
        <v>2.5</v>
      </c>
      <c r="AV320">
        <v>12.5</v>
      </c>
      <c r="BI320">
        <v>25</v>
      </c>
      <c r="BJ320">
        <v>2.5</v>
      </c>
      <c r="BK320">
        <v>12.5</v>
      </c>
      <c r="BL320" t="s">
        <v>1221</v>
      </c>
    </row>
    <row r="321" spans="1:59" x14ac:dyDescent="0.25">
      <c r="A321">
        <v>2</v>
      </c>
      <c r="B321" s="1">
        <v>44928</v>
      </c>
      <c r="C321" s="1">
        <v>44995</v>
      </c>
      <c r="D321">
        <v>51</v>
      </c>
      <c r="E321" t="s">
        <v>526</v>
      </c>
      <c r="F321">
        <v>320</v>
      </c>
      <c r="G321" t="s">
        <v>1227</v>
      </c>
      <c r="H321" t="s">
        <v>79</v>
      </c>
      <c r="I321" t="s">
        <v>1228</v>
      </c>
      <c r="J321" t="s">
        <v>1229</v>
      </c>
      <c r="K321">
        <v>2</v>
      </c>
      <c r="L321">
        <v>1</v>
      </c>
      <c r="M321">
        <v>1</v>
      </c>
      <c r="N321">
        <v>0</v>
      </c>
      <c r="O321" t="s">
        <v>1232</v>
      </c>
      <c r="P321" t="s">
        <v>69</v>
      </c>
      <c r="Q321" t="s">
        <v>1230</v>
      </c>
      <c r="R321" t="s">
        <v>70</v>
      </c>
      <c r="S321" t="s">
        <v>70</v>
      </c>
      <c r="T321">
        <v>1400</v>
      </c>
      <c r="U321">
        <v>46</v>
      </c>
      <c r="V321" t="s">
        <v>1230</v>
      </c>
      <c r="W321">
        <v>18</v>
      </c>
      <c r="X321">
        <v>80</v>
      </c>
      <c r="Y321">
        <v>2</v>
      </c>
      <c r="Z321">
        <v>4000</v>
      </c>
      <c r="AA321" t="s">
        <v>1231</v>
      </c>
      <c r="AB321" t="s">
        <v>1231</v>
      </c>
      <c r="AC321">
        <v>80</v>
      </c>
      <c r="AD321">
        <v>10</v>
      </c>
      <c r="AG321">
        <v>800</v>
      </c>
      <c r="AH321">
        <v>1</v>
      </c>
      <c r="AI321" t="s">
        <v>1232</v>
      </c>
      <c r="AJ321" t="s">
        <v>1232</v>
      </c>
      <c r="BF321">
        <v>80</v>
      </c>
      <c r="BG3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M376"/>
  <sheetViews>
    <sheetView topLeftCell="AD1" workbookViewId="0">
      <pane ySplit="1" topLeftCell="A132" activePane="bottomLeft" state="frozen"/>
      <selection pane="bottomLeft" activeCell="V1" sqref="V1:V1048576"/>
    </sheetView>
  </sheetViews>
  <sheetFormatPr defaultRowHeight="15" x14ac:dyDescent="0.25"/>
  <cols>
    <col min="1" max="1" width="15.140625" bestFit="1" customWidth="1"/>
    <col min="2" max="2" width="11.85546875" bestFit="1" customWidth="1"/>
    <col min="3" max="3" width="11" bestFit="1" customWidth="1"/>
    <col min="4" max="4" width="15.85546875" bestFit="1" customWidth="1"/>
    <col min="5" max="5" width="34.7109375" bestFit="1" customWidth="1"/>
    <col min="6" max="6" width="13.28515625" bestFit="1" customWidth="1"/>
    <col min="7" max="7" width="24.140625" bestFit="1" customWidth="1"/>
    <col min="8" max="8" width="26" bestFit="1" customWidth="1"/>
    <col min="9" max="9" width="83.7109375" bestFit="1" customWidth="1"/>
    <col min="10" max="10" width="45.140625" bestFit="1" customWidth="1"/>
    <col min="11" max="11" width="20.85546875" bestFit="1" customWidth="1"/>
    <col min="12" max="12" width="15.7109375" bestFit="1" customWidth="1"/>
    <col min="13" max="13" width="17.85546875" bestFit="1" customWidth="1"/>
    <col min="14" max="14" width="22.42578125" bestFit="1" customWidth="1"/>
    <col min="15" max="15" width="17.5703125" bestFit="1" customWidth="1"/>
    <col min="16" max="16" width="20" bestFit="1" customWidth="1"/>
    <col min="17" max="17" width="10.28515625" bestFit="1" customWidth="1"/>
    <col min="18" max="18" width="19.7109375" bestFit="1" customWidth="1"/>
    <col min="19" max="19" width="21.7109375" bestFit="1" customWidth="1"/>
    <col min="20" max="20" width="15" bestFit="1" customWidth="1"/>
    <col min="21" max="21" width="13.7109375" bestFit="1" customWidth="1"/>
    <col min="22" max="22" width="12.7109375" bestFit="1" customWidth="1"/>
    <col min="23" max="23" width="11" bestFit="1" customWidth="1"/>
    <col min="24" max="24" width="19.42578125" bestFit="1" customWidth="1"/>
    <col min="25" max="25" width="21.85546875" bestFit="1" customWidth="1"/>
    <col min="26" max="26" width="19.85546875" bestFit="1" customWidth="1"/>
    <col min="27" max="27" width="14.42578125" bestFit="1" customWidth="1"/>
    <col min="28" max="28" width="14.5703125" bestFit="1" customWidth="1"/>
    <col min="29" max="29" width="17.7109375" bestFit="1" customWidth="1"/>
    <col min="30" max="30" width="16" bestFit="1" customWidth="1"/>
    <col min="31" max="31" width="14.7109375" bestFit="1" customWidth="1"/>
    <col min="32" max="32" width="12.7109375" bestFit="1" customWidth="1"/>
    <col min="33" max="33" width="14.140625" bestFit="1" customWidth="1"/>
    <col min="34" max="34" width="14.140625" customWidth="1"/>
    <col min="35" max="35" width="23.42578125" bestFit="1" customWidth="1"/>
    <col min="36" max="36" width="18.42578125" bestFit="1" customWidth="1"/>
    <col min="37" max="37" width="11.28515625" bestFit="1" customWidth="1"/>
    <col min="38" max="38" width="27.140625" bestFit="1" customWidth="1"/>
    <col min="39" max="39" width="25.5703125" bestFit="1" customWidth="1"/>
    <col min="40" max="40" width="21" bestFit="1" customWidth="1"/>
    <col min="41" max="41" width="26.140625" bestFit="1" customWidth="1"/>
    <col min="42" max="42" width="24.42578125" bestFit="1" customWidth="1"/>
    <col min="43" max="43" width="20" bestFit="1" customWidth="1"/>
    <col min="44" max="44" width="27.140625" bestFit="1" customWidth="1"/>
    <col min="45" max="45" width="25.5703125" bestFit="1" customWidth="1"/>
    <col min="46" max="46" width="21" bestFit="1" customWidth="1"/>
    <col min="47" max="47" width="26.7109375" bestFit="1" customWidth="1"/>
    <col min="48" max="48" width="25" bestFit="1" customWidth="1"/>
    <col min="49" max="49" width="20.5703125" bestFit="1" customWidth="1"/>
    <col min="50" max="50" width="24.7109375" bestFit="1" customWidth="1"/>
    <col min="51" max="51" width="23.140625" bestFit="1" customWidth="1"/>
    <col min="52" max="52" width="18.7109375" bestFit="1" customWidth="1"/>
    <col min="53" max="53" width="26.140625" bestFit="1" customWidth="1"/>
    <col min="54" max="54" width="24.42578125" bestFit="1" customWidth="1"/>
    <col min="55" max="55" width="20" bestFit="1" customWidth="1"/>
    <col min="56" max="56" width="25.7109375" bestFit="1" customWidth="1"/>
    <col min="57" max="57" width="24" bestFit="1" customWidth="1"/>
    <col min="58" max="58" width="19.5703125" bestFit="1" customWidth="1"/>
    <col min="59" max="59" width="23.85546875" bestFit="1" customWidth="1"/>
    <col min="60" max="60" width="22.28515625" bestFit="1" customWidth="1"/>
    <col min="61" max="61" width="17.85546875" bestFit="1" customWidth="1"/>
    <col min="62" max="62" width="24.85546875" bestFit="1" customWidth="1"/>
    <col min="63" max="63" width="23.28515625" bestFit="1" customWidth="1"/>
    <col min="64" max="64" width="18.85546875" bestFit="1" customWidth="1"/>
    <col min="65" max="65" width="12" bestFit="1" customWidth="1"/>
  </cols>
  <sheetData>
    <row r="1" spans="1:65" s="11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1292</v>
      </c>
      <c r="Y1" s="11" t="s">
        <v>1293</v>
      </c>
      <c r="Z1" s="11" t="s">
        <v>1294</v>
      </c>
      <c r="AA1" s="11" t="s">
        <v>26</v>
      </c>
      <c r="AB1" s="11" t="s">
        <v>27</v>
      </c>
      <c r="AC1" s="11" t="s">
        <v>1295</v>
      </c>
      <c r="AD1" s="11" t="s">
        <v>1296</v>
      </c>
      <c r="AE1" s="11" t="s">
        <v>1297</v>
      </c>
      <c r="AF1" s="11" t="s">
        <v>1298</v>
      </c>
      <c r="AG1" s="11" t="s">
        <v>1299</v>
      </c>
      <c r="AH1" s="11" t="s">
        <v>1355</v>
      </c>
      <c r="AI1" s="11" t="s">
        <v>33</v>
      </c>
      <c r="AJ1" s="11" t="s">
        <v>34</v>
      </c>
      <c r="AK1" s="11" t="s">
        <v>35</v>
      </c>
      <c r="AL1" s="11" t="s">
        <v>1300</v>
      </c>
      <c r="AM1" s="11" t="s">
        <v>1302</v>
      </c>
      <c r="AN1" s="11" t="s">
        <v>1301</v>
      </c>
      <c r="AO1" s="11" t="s">
        <v>1303</v>
      </c>
      <c r="AP1" s="11" t="s">
        <v>1304</v>
      </c>
      <c r="AQ1" s="11" t="s">
        <v>1305</v>
      </c>
      <c r="AR1" s="11" t="s">
        <v>1306</v>
      </c>
      <c r="AS1" s="11" t="s">
        <v>1307</v>
      </c>
      <c r="AT1" s="11" t="s">
        <v>1308</v>
      </c>
      <c r="AU1" s="11" t="s">
        <v>1309</v>
      </c>
      <c r="AV1" s="11" t="s">
        <v>1310</v>
      </c>
      <c r="AW1" s="11" t="s">
        <v>1311</v>
      </c>
      <c r="AX1" s="11" t="s">
        <v>1312</v>
      </c>
      <c r="AY1" s="11" t="s">
        <v>1313</v>
      </c>
      <c r="AZ1" s="11" t="s">
        <v>1314</v>
      </c>
      <c r="BA1" s="11" t="s">
        <v>1315</v>
      </c>
      <c r="BB1" s="11" t="s">
        <v>1316</v>
      </c>
      <c r="BC1" s="11" t="s">
        <v>1317</v>
      </c>
      <c r="BD1" s="11" t="s">
        <v>1318</v>
      </c>
      <c r="BE1" s="11" t="s">
        <v>1319</v>
      </c>
      <c r="BF1" s="11" t="s">
        <v>1320</v>
      </c>
      <c r="BG1" s="11" t="s">
        <v>1321</v>
      </c>
      <c r="BH1" s="11" t="s">
        <v>1322</v>
      </c>
      <c r="BI1" s="11" t="s">
        <v>1323</v>
      </c>
      <c r="BJ1" s="11" t="s">
        <v>1324</v>
      </c>
      <c r="BK1" s="11" t="s">
        <v>1325</v>
      </c>
      <c r="BL1" s="11" t="s">
        <v>1326</v>
      </c>
      <c r="BM1" s="11" t="s">
        <v>63</v>
      </c>
    </row>
    <row r="2" spans="1:65" x14ac:dyDescent="0.25">
      <c r="A2">
        <v>1</v>
      </c>
      <c r="B2" s="1">
        <v>44550</v>
      </c>
      <c r="C2" s="1">
        <v>44596</v>
      </c>
      <c r="D2">
        <v>1</v>
      </c>
      <c r="E2" t="s">
        <v>64</v>
      </c>
      <c r="F2">
        <v>1</v>
      </c>
      <c r="G2" t="s">
        <v>65</v>
      </c>
      <c r="H2" t="s">
        <v>66</v>
      </c>
      <c r="I2" t="s">
        <v>67</v>
      </c>
      <c r="J2" t="s">
        <v>68</v>
      </c>
      <c r="K2">
        <v>3</v>
      </c>
      <c r="L2">
        <v>2</v>
      </c>
      <c r="M2">
        <v>1</v>
      </c>
      <c r="N2">
        <v>0</v>
      </c>
      <c r="O2" t="s">
        <v>1232</v>
      </c>
      <c r="P2" t="s">
        <v>69</v>
      </c>
      <c r="Q2">
        <v>2016</v>
      </c>
      <c r="R2" t="s">
        <v>70</v>
      </c>
      <c r="S2" t="s">
        <v>122</v>
      </c>
      <c r="T2">
        <v>95</v>
      </c>
      <c r="U2">
        <v>8</v>
      </c>
      <c r="V2" t="b">
        <v>0</v>
      </c>
      <c r="W2" t="b">
        <v>0</v>
      </c>
      <c r="X2">
        <v>50</v>
      </c>
      <c r="Y2">
        <v>5</v>
      </c>
      <c r="Z2">
        <v>1000</v>
      </c>
      <c r="AA2" t="s">
        <v>1231</v>
      </c>
      <c r="AB2" t="s">
        <v>1231</v>
      </c>
      <c r="AC2">
        <v>75</v>
      </c>
      <c r="AD2">
        <v>16</v>
      </c>
      <c r="AE2" t="b">
        <v>0</v>
      </c>
      <c r="AF2" t="b">
        <v>0</v>
      </c>
      <c r="AG2">
        <v>469</v>
      </c>
      <c r="AH2" t="b">
        <v>0</v>
      </c>
      <c r="AI2">
        <v>3</v>
      </c>
      <c r="AJ2" t="s">
        <v>1232</v>
      </c>
      <c r="AK2" t="s">
        <v>1232</v>
      </c>
      <c r="AL2">
        <v>25</v>
      </c>
      <c r="AM2">
        <v>5.33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  <c r="AT2" t="b">
        <v>0</v>
      </c>
      <c r="AU2">
        <v>25</v>
      </c>
      <c r="AV2">
        <v>5.33</v>
      </c>
      <c r="AW2" t="b">
        <v>0</v>
      </c>
      <c r="AX2">
        <v>25</v>
      </c>
      <c r="AY2">
        <v>5.33</v>
      </c>
      <c r="AZ2" t="b">
        <v>0</v>
      </c>
      <c r="BA2" t="b">
        <v>0</v>
      </c>
      <c r="BB2" t="b">
        <v>0</v>
      </c>
      <c r="BC2" t="b">
        <v>0</v>
      </c>
      <c r="BD2" t="b">
        <v>0</v>
      </c>
      <c r="BE2" t="b">
        <v>0</v>
      </c>
      <c r="BF2" t="b">
        <v>0</v>
      </c>
      <c r="BG2" t="b">
        <v>0</v>
      </c>
      <c r="BH2" t="b">
        <v>0</v>
      </c>
      <c r="BI2" t="b">
        <v>0</v>
      </c>
      <c r="BJ2" t="b">
        <v>0</v>
      </c>
      <c r="BK2" t="b">
        <v>0</v>
      </c>
      <c r="BL2" t="b">
        <v>0</v>
      </c>
      <c r="BM2" t="b">
        <v>0</v>
      </c>
    </row>
    <row r="3" spans="1:65" x14ac:dyDescent="0.25">
      <c r="A3">
        <v>1</v>
      </c>
      <c r="B3" s="1">
        <v>44550</v>
      </c>
      <c r="C3" s="1">
        <v>44596</v>
      </c>
      <c r="D3">
        <v>1</v>
      </c>
      <c r="E3" t="s">
        <v>64</v>
      </c>
      <c r="F3">
        <v>2</v>
      </c>
      <c r="G3" t="s">
        <v>71</v>
      </c>
      <c r="H3" t="s">
        <v>72</v>
      </c>
      <c r="I3" t="s">
        <v>73</v>
      </c>
      <c r="J3" t="s">
        <v>74</v>
      </c>
      <c r="K3">
        <v>1</v>
      </c>
      <c r="L3">
        <v>1</v>
      </c>
      <c r="M3">
        <v>0</v>
      </c>
      <c r="N3">
        <v>0</v>
      </c>
      <c r="O3" t="s">
        <v>1232</v>
      </c>
      <c r="P3" t="s">
        <v>75</v>
      </c>
      <c r="Q3">
        <v>2017</v>
      </c>
      <c r="R3" t="s">
        <v>76</v>
      </c>
      <c r="S3" t="s">
        <v>122</v>
      </c>
      <c r="T3">
        <v>4</v>
      </c>
      <c r="U3">
        <v>0.4</v>
      </c>
      <c r="V3" t="b">
        <v>0</v>
      </c>
      <c r="W3" t="b">
        <v>0</v>
      </c>
      <c r="X3">
        <v>40</v>
      </c>
      <c r="Y3">
        <v>15</v>
      </c>
      <c r="Z3">
        <v>267</v>
      </c>
      <c r="AA3" t="s">
        <v>1231</v>
      </c>
      <c r="AB3" t="s">
        <v>1231</v>
      </c>
      <c r="AC3">
        <v>40</v>
      </c>
      <c r="AD3">
        <v>50</v>
      </c>
      <c r="AE3" t="b">
        <v>0</v>
      </c>
      <c r="AF3" t="b">
        <v>0</v>
      </c>
      <c r="AG3">
        <v>80</v>
      </c>
      <c r="AH3">
        <f t="shared" ref="AH3:AH66" si="0">IF(AB:AB="Yes",(AG3-Z3))</f>
        <v>-187</v>
      </c>
      <c r="AI3">
        <v>2</v>
      </c>
      <c r="AJ3" t="s">
        <v>1232</v>
      </c>
      <c r="AK3" t="s">
        <v>1232</v>
      </c>
      <c r="AL3">
        <v>20</v>
      </c>
      <c r="AM3">
        <v>25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0</v>
      </c>
      <c r="AU3">
        <v>20</v>
      </c>
      <c r="AV3">
        <v>25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0</v>
      </c>
      <c r="BL3" t="b">
        <v>0</v>
      </c>
      <c r="BM3" t="b">
        <v>0</v>
      </c>
    </row>
    <row r="4" spans="1:65" x14ac:dyDescent="0.25">
      <c r="A4">
        <v>1</v>
      </c>
      <c r="B4" s="1">
        <v>44550</v>
      </c>
      <c r="C4" s="1">
        <v>44596</v>
      </c>
      <c r="D4">
        <v>1</v>
      </c>
      <c r="E4" t="s">
        <v>64</v>
      </c>
      <c r="F4">
        <v>3</v>
      </c>
      <c r="G4" t="s">
        <v>78</v>
      </c>
      <c r="H4" t="s">
        <v>79</v>
      </c>
      <c r="I4" t="s">
        <v>80</v>
      </c>
      <c r="J4" t="s">
        <v>81</v>
      </c>
      <c r="K4">
        <v>1</v>
      </c>
      <c r="L4">
        <v>0</v>
      </c>
      <c r="M4">
        <v>1</v>
      </c>
      <c r="N4">
        <v>0</v>
      </c>
      <c r="O4" t="s">
        <v>1232</v>
      </c>
      <c r="P4" t="s">
        <v>75</v>
      </c>
      <c r="Q4">
        <v>2021</v>
      </c>
      <c r="R4" t="s">
        <v>70</v>
      </c>
      <c r="S4" t="s">
        <v>122</v>
      </c>
      <c r="T4" t="b">
        <v>0</v>
      </c>
      <c r="U4">
        <v>2</v>
      </c>
      <c r="V4" t="b">
        <v>0</v>
      </c>
      <c r="W4" t="b">
        <v>0</v>
      </c>
      <c r="X4">
        <v>25</v>
      </c>
      <c r="Y4">
        <v>10</v>
      </c>
      <c r="Z4">
        <v>250</v>
      </c>
      <c r="AA4" t="s">
        <v>1231</v>
      </c>
      <c r="AB4" t="s">
        <v>1231</v>
      </c>
      <c r="AC4">
        <v>25</v>
      </c>
      <c r="AD4">
        <v>30</v>
      </c>
      <c r="AE4" t="b">
        <v>0</v>
      </c>
      <c r="AF4" t="b">
        <v>0</v>
      </c>
      <c r="AG4">
        <v>83</v>
      </c>
      <c r="AH4">
        <f t="shared" si="0"/>
        <v>-167</v>
      </c>
      <c r="AI4">
        <v>2</v>
      </c>
      <c r="AJ4" t="s">
        <v>1232</v>
      </c>
      <c r="AK4" t="s">
        <v>1232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>
        <v>12.5</v>
      </c>
      <c r="AS4">
        <v>15</v>
      </c>
      <c r="AT4" t="b">
        <v>0</v>
      </c>
      <c r="AU4">
        <v>12.5</v>
      </c>
      <c r="AV4">
        <v>15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0</v>
      </c>
      <c r="BK4" t="b">
        <v>0</v>
      </c>
      <c r="BL4" t="b">
        <v>0</v>
      </c>
      <c r="BM4" t="b">
        <v>0</v>
      </c>
    </row>
    <row r="5" spans="1:65" x14ac:dyDescent="0.25">
      <c r="A5">
        <v>1</v>
      </c>
      <c r="B5" s="1">
        <v>44550</v>
      </c>
      <c r="C5" s="1">
        <v>44596</v>
      </c>
      <c r="D5">
        <v>2</v>
      </c>
      <c r="E5" t="s">
        <v>82</v>
      </c>
      <c r="F5">
        <v>4</v>
      </c>
      <c r="G5" t="s">
        <v>83</v>
      </c>
      <c r="H5" t="s">
        <v>66</v>
      </c>
      <c r="I5" t="s">
        <v>84</v>
      </c>
      <c r="J5" t="s">
        <v>85</v>
      </c>
      <c r="K5">
        <v>2</v>
      </c>
      <c r="L5">
        <v>2</v>
      </c>
      <c r="M5">
        <v>0</v>
      </c>
      <c r="N5">
        <v>0</v>
      </c>
      <c r="O5" t="s">
        <v>1232</v>
      </c>
      <c r="P5" t="s">
        <v>69</v>
      </c>
      <c r="Q5">
        <v>2019</v>
      </c>
      <c r="R5" t="s">
        <v>86</v>
      </c>
      <c r="S5" s="3" t="s">
        <v>70</v>
      </c>
      <c r="T5">
        <v>700</v>
      </c>
      <c r="U5" t="b">
        <v>0</v>
      </c>
      <c r="V5">
        <v>48</v>
      </c>
      <c r="W5" t="b">
        <v>0</v>
      </c>
      <c r="X5">
        <v>70</v>
      </c>
      <c r="Y5">
        <v>1</v>
      </c>
      <c r="Z5">
        <v>7000</v>
      </c>
      <c r="AA5" t="s">
        <v>1231</v>
      </c>
      <c r="AB5" t="s">
        <v>1231</v>
      </c>
      <c r="AC5">
        <v>70</v>
      </c>
      <c r="AD5">
        <v>2.75</v>
      </c>
      <c r="AE5" t="b">
        <v>0</v>
      </c>
      <c r="AF5" t="b">
        <v>0</v>
      </c>
      <c r="AG5">
        <v>2545</v>
      </c>
      <c r="AH5">
        <f t="shared" si="0"/>
        <v>-4455</v>
      </c>
      <c r="AI5">
        <v>1</v>
      </c>
      <c r="AJ5" t="s">
        <v>1232</v>
      </c>
      <c r="AK5" t="s">
        <v>1232</v>
      </c>
      <c r="AL5">
        <v>70</v>
      </c>
      <c r="AM5">
        <v>2.75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0</v>
      </c>
      <c r="BK5" t="b">
        <v>0</v>
      </c>
      <c r="BL5" t="b">
        <v>0</v>
      </c>
      <c r="BM5" t="b">
        <v>0</v>
      </c>
    </row>
    <row r="6" spans="1:65" x14ac:dyDescent="0.25">
      <c r="A6">
        <v>1</v>
      </c>
      <c r="B6" s="1">
        <v>44550</v>
      </c>
      <c r="C6" s="1">
        <v>44596</v>
      </c>
      <c r="D6">
        <v>2</v>
      </c>
      <c r="E6" t="s">
        <v>82</v>
      </c>
      <c r="F6">
        <v>5</v>
      </c>
      <c r="G6" t="s">
        <v>88</v>
      </c>
      <c r="H6" t="s">
        <v>89</v>
      </c>
      <c r="I6" t="s">
        <v>90</v>
      </c>
      <c r="J6" t="s">
        <v>91</v>
      </c>
      <c r="K6">
        <v>4</v>
      </c>
      <c r="L6">
        <v>1</v>
      </c>
      <c r="M6">
        <v>3</v>
      </c>
      <c r="N6">
        <v>0</v>
      </c>
      <c r="O6" t="s">
        <v>1231</v>
      </c>
      <c r="P6" t="s">
        <v>69</v>
      </c>
      <c r="Q6">
        <v>2015</v>
      </c>
      <c r="R6" t="s">
        <v>92</v>
      </c>
      <c r="S6" t="s">
        <v>70</v>
      </c>
      <c r="T6">
        <v>30</v>
      </c>
      <c r="U6" t="b">
        <v>0</v>
      </c>
      <c r="V6" t="b">
        <v>0</v>
      </c>
      <c r="W6" t="b">
        <v>0</v>
      </c>
      <c r="X6">
        <v>50</v>
      </c>
      <c r="Y6">
        <v>5</v>
      </c>
      <c r="Z6">
        <v>1000</v>
      </c>
      <c r="AA6" t="s">
        <v>1232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 t="b">
        <f t="shared" si="0"/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0</v>
      </c>
      <c r="AW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0</v>
      </c>
      <c r="BD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0</v>
      </c>
      <c r="BJ6" t="b">
        <v>0</v>
      </c>
      <c r="BK6" t="b">
        <v>0</v>
      </c>
      <c r="BL6" t="b">
        <v>0</v>
      </c>
      <c r="BM6" t="b">
        <v>0</v>
      </c>
    </row>
    <row r="7" spans="1:65" x14ac:dyDescent="0.25">
      <c r="A7">
        <v>1</v>
      </c>
      <c r="B7" s="1">
        <v>44550</v>
      </c>
      <c r="C7" s="1">
        <v>44596</v>
      </c>
      <c r="D7">
        <v>2</v>
      </c>
      <c r="E7" t="s">
        <v>82</v>
      </c>
      <c r="F7">
        <v>6</v>
      </c>
      <c r="G7" t="s">
        <v>94</v>
      </c>
      <c r="H7" t="s">
        <v>95</v>
      </c>
      <c r="I7" t="s">
        <v>96</v>
      </c>
      <c r="J7" t="s">
        <v>97</v>
      </c>
      <c r="K7">
        <v>2</v>
      </c>
      <c r="L7">
        <v>1</v>
      </c>
      <c r="M7">
        <v>1</v>
      </c>
      <c r="N7">
        <v>0</v>
      </c>
      <c r="O7" t="s">
        <v>1231</v>
      </c>
      <c r="P7" t="s">
        <v>69</v>
      </c>
      <c r="Q7">
        <v>2005</v>
      </c>
      <c r="R7" t="s">
        <v>98</v>
      </c>
      <c r="S7" t="s">
        <v>70</v>
      </c>
      <c r="T7">
        <v>79</v>
      </c>
      <c r="U7" t="b">
        <v>0</v>
      </c>
      <c r="V7" t="b">
        <v>0</v>
      </c>
      <c r="W7" t="b">
        <v>0</v>
      </c>
      <c r="X7">
        <v>50</v>
      </c>
      <c r="Y7">
        <v>5</v>
      </c>
      <c r="Z7">
        <v>1000</v>
      </c>
      <c r="AA7" t="s">
        <v>1232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f t="shared" si="0"/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0</v>
      </c>
      <c r="BK7" t="b">
        <v>0</v>
      </c>
      <c r="BL7" t="b">
        <v>0</v>
      </c>
      <c r="BM7" t="b">
        <v>0</v>
      </c>
    </row>
    <row r="8" spans="1:65" x14ac:dyDescent="0.25">
      <c r="A8">
        <v>1</v>
      </c>
      <c r="B8" s="1">
        <v>44550</v>
      </c>
      <c r="C8" s="1">
        <v>44596</v>
      </c>
      <c r="D8">
        <v>3</v>
      </c>
      <c r="E8" t="s">
        <v>100</v>
      </c>
      <c r="F8">
        <v>7</v>
      </c>
      <c r="G8" t="s">
        <v>101</v>
      </c>
      <c r="H8" t="s">
        <v>66</v>
      </c>
      <c r="I8" t="s">
        <v>102</v>
      </c>
      <c r="J8" t="s">
        <v>103</v>
      </c>
      <c r="K8">
        <v>2</v>
      </c>
      <c r="L8">
        <v>0</v>
      </c>
      <c r="M8">
        <v>2</v>
      </c>
      <c r="N8">
        <v>0</v>
      </c>
      <c r="O8" t="s">
        <v>1232</v>
      </c>
      <c r="P8" t="s">
        <v>69</v>
      </c>
      <c r="Q8">
        <v>2020</v>
      </c>
      <c r="R8" t="s">
        <v>104</v>
      </c>
      <c r="S8" t="s">
        <v>70</v>
      </c>
      <c r="T8">
        <v>25</v>
      </c>
      <c r="U8" t="b">
        <v>0</v>
      </c>
      <c r="V8" t="b">
        <v>0</v>
      </c>
      <c r="W8" t="b">
        <v>0</v>
      </c>
      <c r="X8">
        <v>100</v>
      </c>
      <c r="Y8">
        <v>0.25</v>
      </c>
      <c r="Z8">
        <v>40000</v>
      </c>
      <c r="AA8" t="s">
        <v>1231</v>
      </c>
      <c r="AB8" t="s">
        <v>1232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f t="shared" si="0"/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0</v>
      </c>
      <c r="AV8" t="b">
        <v>0</v>
      </c>
      <c r="AW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 t="b">
        <v>0</v>
      </c>
      <c r="BL8" t="b">
        <v>0</v>
      </c>
      <c r="BM8" t="b">
        <v>0</v>
      </c>
    </row>
    <row r="9" spans="1:65" x14ac:dyDescent="0.25">
      <c r="A9">
        <v>1</v>
      </c>
      <c r="B9" s="1">
        <v>44550</v>
      </c>
      <c r="C9" s="1">
        <v>44596</v>
      </c>
      <c r="D9">
        <v>3</v>
      </c>
      <c r="E9" t="s">
        <v>100</v>
      </c>
      <c r="F9">
        <v>8</v>
      </c>
      <c r="G9" t="s">
        <v>106</v>
      </c>
      <c r="H9" t="s">
        <v>79</v>
      </c>
      <c r="I9" t="s">
        <v>107</v>
      </c>
      <c r="J9" t="s">
        <v>108</v>
      </c>
      <c r="K9">
        <v>1</v>
      </c>
      <c r="L9">
        <v>1</v>
      </c>
      <c r="M9">
        <v>0</v>
      </c>
      <c r="N9">
        <v>0</v>
      </c>
      <c r="O9" t="s">
        <v>1232</v>
      </c>
      <c r="P9" t="s">
        <v>75</v>
      </c>
      <c r="Q9">
        <v>2019</v>
      </c>
      <c r="R9" t="s">
        <v>109</v>
      </c>
      <c r="S9" t="s">
        <v>70</v>
      </c>
      <c r="T9">
        <v>100</v>
      </c>
      <c r="U9" t="b">
        <v>0</v>
      </c>
      <c r="V9" t="b">
        <v>0</v>
      </c>
      <c r="W9" t="b">
        <v>0</v>
      </c>
      <c r="X9">
        <v>75</v>
      </c>
      <c r="Y9">
        <v>4</v>
      </c>
      <c r="Z9">
        <v>1875</v>
      </c>
      <c r="AA9" t="s">
        <v>1231</v>
      </c>
      <c r="AB9" t="s">
        <v>1231</v>
      </c>
      <c r="AC9">
        <v>75</v>
      </c>
      <c r="AD9">
        <v>6</v>
      </c>
      <c r="AE9" t="b">
        <v>0</v>
      </c>
      <c r="AF9" t="b">
        <v>0</v>
      </c>
      <c r="AG9">
        <v>1250</v>
      </c>
      <c r="AH9">
        <f t="shared" si="0"/>
        <v>-625</v>
      </c>
      <c r="AI9">
        <v>1</v>
      </c>
      <c r="AJ9" t="s">
        <v>1232</v>
      </c>
      <c r="AK9" t="s">
        <v>1232</v>
      </c>
      <c r="AL9" t="b">
        <v>0</v>
      </c>
      <c r="AM9" t="b">
        <v>0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0</v>
      </c>
      <c r="AW9" t="b">
        <v>0</v>
      </c>
      <c r="AX9">
        <v>75</v>
      </c>
      <c r="AY9">
        <v>6</v>
      </c>
      <c r="AZ9" t="b">
        <v>0</v>
      </c>
      <c r="BA9" t="b">
        <v>0</v>
      </c>
      <c r="BB9" t="b">
        <v>0</v>
      </c>
      <c r="BC9" t="b">
        <v>0</v>
      </c>
      <c r="BD9" t="b">
        <v>0</v>
      </c>
      <c r="BE9" t="b">
        <v>0</v>
      </c>
      <c r="BF9" t="b">
        <v>0</v>
      </c>
      <c r="BG9" t="b">
        <v>0</v>
      </c>
      <c r="BH9" t="b">
        <v>0</v>
      </c>
      <c r="BI9" t="b">
        <v>0</v>
      </c>
      <c r="BJ9" t="b">
        <v>0</v>
      </c>
      <c r="BK9" t="b">
        <v>0</v>
      </c>
      <c r="BL9" t="b">
        <v>0</v>
      </c>
      <c r="BM9" t="b">
        <v>0</v>
      </c>
    </row>
    <row r="10" spans="1:65" x14ac:dyDescent="0.25">
      <c r="A10">
        <v>1</v>
      </c>
      <c r="B10" s="1">
        <v>44550</v>
      </c>
      <c r="C10" s="1">
        <v>44596</v>
      </c>
      <c r="D10">
        <v>3</v>
      </c>
      <c r="E10" t="s">
        <v>100</v>
      </c>
      <c r="F10">
        <v>9</v>
      </c>
      <c r="G10" t="s">
        <v>110</v>
      </c>
      <c r="H10" t="s">
        <v>66</v>
      </c>
      <c r="I10" t="s">
        <v>111</v>
      </c>
      <c r="J10" t="s">
        <v>112</v>
      </c>
      <c r="K10">
        <v>2</v>
      </c>
      <c r="L10">
        <v>2</v>
      </c>
      <c r="M10">
        <v>0</v>
      </c>
      <c r="N10">
        <v>0</v>
      </c>
      <c r="O10" t="s">
        <v>1232</v>
      </c>
      <c r="P10" t="s">
        <v>69</v>
      </c>
      <c r="Q10">
        <v>2019</v>
      </c>
      <c r="R10" t="s">
        <v>86</v>
      </c>
      <c r="S10" t="s">
        <v>70</v>
      </c>
      <c r="T10" t="b">
        <v>0</v>
      </c>
      <c r="U10">
        <v>20</v>
      </c>
      <c r="V10" t="b">
        <v>0</v>
      </c>
      <c r="W10" t="b">
        <v>0</v>
      </c>
      <c r="X10">
        <v>50</v>
      </c>
      <c r="Y10">
        <v>2</v>
      </c>
      <c r="Z10">
        <v>2500</v>
      </c>
      <c r="AA10" t="s">
        <v>1231</v>
      </c>
      <c r="AB10" t="s">
        <v>1231</v>
      </c>
      <c r="AC10">
        <v>20</v>
      </c>
      <c r="AD10">
        <v>15</v>
      </c>
      <c r="AE10">
        <v>30</v>
      </c>
      <c r="AF10" t="b">
        <v>0</v>
      </c>
      <c r="AG10">
        <v>133</v>
      </c>
      <c r="AH10">
        <f t="shared" si="0"/>
        <v>-2367</v>
      </c>
      <c r="AI10">
        <v>1</v>
      </c>
      <c r="AJ10" t="s">
        <v>1232</v>
      </c>
      <c r="AK10" t="s">
        <v>1232</v>
      </c>
      <c r="AL10" t="b">
        <v>0</v>
      </c>
      <c r="AM10" t="b">
        <v>0</v>
      </c>
      <c r="AN10" t="b">
        <v>0</v>
      </c>
      <c r="AO10" t="b">
        <v>0</v>
      </c>
      <c r="AP10" t="b">
        <v>0</v>
      </c>
      <c r="AQ10" t="b">
        <v>0</v>
      </c>
      <c r="AR10" t="b">
        <v>0</v>
      </c>
      <c r="AS10" t="b">
        <v>0</v>
      </c>
      <c r="AT10" t="b">
        <v>0</v>
      </c>
      <c r="AU10">
        <v>20</v>
      </c>
      <c r="AV10">
        <v>15</v>
      </c>
      <c r="AW10">
        <v>30</v>
      </c>
      <c r="AX10" t="b">
        <v>0</v>
      </c>
      <c r="AY10" t="b">
        <v>0</v>
      </c>
      <c r="AZ10" t="b">
        <v>0</v>
      </c>
      <c r="BA10" t="b">
        <v>0</v>
      </c>
      <c r="BB10" t="b">
        <v>0</v>
      </c>
      <c r="BC10" t="b">
        <v>0</v>
      </c>
      <c r="BD10" t="b">
        <v>0</v>
      </c>
      <c r="BE10" t="b">
        <v>0</v>
      </c>
      <c r="BF10" t="b">
        <v>0</v>
      </c>
      <c r="BG10" t="b">
        <v>0</v>
      </c>
      <c r="BH10" t="b">
        <v>0</v>
      </c>
      <c r="BI10" t="b">
        <v>0</v>
      </c>
      <c r="BJ10" t="b">
        <v>0</v>
      </c>
      <c r="BK10" t="b">
        <v>0</v>
      </c>
      <c r="BL10" t="b">
        <v>0</v>
      </c>
      <c r="BM10" t="b">
        <v>0</v>
      </c>
    </row>
    <row r="11" spans="1:65" x14ac:dyDescent="0.25">
      <c r="A11">
        <v>1</v>
      </c>
      <c r="B11" s="1">
        <v>44550</v>
      </c>
      <c r="C11" s="1">
        <v>44596</v>
      </c>
      <c r="D11">
        <v>4</v>
      </c>
      <c r="E11" t="s">
        <v>113</v>
      </c>
      <c r="F11">
        <v>10</v>
      </c>
      <c r="G11" t="s">
        <v>114</v>
      </c>
      <c r="H11" t="s">
        <v>79</v>
      </c>
      <c r="I11" t="s">
        <v>115</v>
      </c>
      <c r="J11" t="s">
        <v>116</v>
      </c>
      <c r="K11">
        <v>2</v>
      </c>
      <c r="L11">
        <v>1</v>
      </c>
      <c r="M11">
        <v>1</v>
      </c>
      <c r="N11">
        <v>0</v>
      </c>
      <c r="O11" t="s">
        <v>1231</v>
      </c>
      <c r="P11" t="s">
        <v>69</v>
      </c>
      <c r="Q11">
        <v>2021</v>
      </c>
      <c r="R11" t="s">
        <v>70</v>
      </c>
      <c r="S11" t="s">
        <v>70</v>
      </c>
      <c r="T11" t="b">
        <v>0</v>
      </c>
      <c r="U11">
        <v>4</v>
      </c>
      <c r="V11">
        <v>75</v>
      </c>
      <c r="W11" t="b">
        <v>0</v>
      </c>
      <c r="X11">
        <v>50</v>
      </c>
      <c r="Y11">
        <v>7.5</v>
      </c>
      <c r="Z11">
        <v>667</v>
      </c>
      <c r="AA11" t="s">
        <v>1231</v>
      </c>
      <c r="AB11" t="s">
        <v>1231</v>
      </c>
      <c r="AC11">
        <v>50</v>
      </c>
      <c r="AD11">
        <v>25</v>
      </c>
      <c r="AE11" t="b">
        <v>0</v>
      </c>
      <c r="AF11" t="b">
        <v>0</v>
      </c>
      <c r="AG11">
        <v>200</v>
      </c>
      <c r="AH11">
        <f t="shared" si="0"/>
        <v>-467</v>
      </c>
      <c r="AI11">
        <v>2</v>
      </c>
      <c r="AJ11" t="s">
        <v>1232</v>
      </c>
      <c r="AK11" t="s">
        <v>1232</v>
      </c>
      <c r="AL11" t="b">
        <v>0</v>
      </c>
      <c r="AM11" t="b">
        <v>0</v>
      </c>
      <c r="AN11" t="b">
        <v>0</v>
      </c>
      <c r="AO11" t="b">
        <v>0</v>
      </c>
      <c r="AP11" t="b">
        <v>0</v>
      </c>
      <c r="AQ11" t="b">
        <v>0</v>
      </c>
      <c r="AR11">
        <v>25</v>
      </c>
      <c r="AS11">
        <v>12.5</v>
      </c>
      <c r="AT11" t="b">
        <v>0</v>
      </c>
      <c r="AU11">
        <v>25</v>
      </c>
      <c r="AV11">
        <v>12.5</v>
      </c>
      <c r="AW11" t="b">
        <v>0</v>
      </c>
      <c r="AX11" t="b">
        <v>0</v>
      </c>
      <c r="AY11" t="b">
        <v>0</v>
      </c>
      <c r="AZ11" t="b">
        <v>0</v>
      </c>
      <c r="BA11" t="b">
        <v>0</v>
      </c>
      <c r="BB11" t="b">
        <v>0</v>
      </c>
      <c r="BC11" t="b">
        <v>0</v>
      </c>
      <c r="BD11" t="b">
        <v>0</v>
      </c>
      <c r="BE11" t="b">
        <v>0</v>
      </c>
      <c r="BF11" t="b">
        <v>0</v>
      </c>
      <c r="BG11" t="b">
        <v>0</v>
      </c>
      <c r="BH11" t="b">
        <v>0</v>
      </c>
      <c r="BI11" t="b">
        <v>0</v>
      </c>
      <c r="BJ11" t="b">
        <v>0</v>
      </c>
      <c r="BK11" t="b">
        <v>0</v>
      </c>
      <c r="BL11" t="b">
        <v>0</v>
      </c>
      <c r="BM11" t="b">
        <v>0</v>
      </c>
    </row>
    <row r="12" spans="1:65" x14ac:dyDescent="0.25">
      <c r="A12">
        <v>1</v>
      </c>
      <c r="B12" s="1">
        <v>44550</v>
      </c>
      <c r="C12" s="1">
        <v>44596</v>
      </c>
      <c r="D12">
        <v>4</v>
      </c>
      <c r="E12" t="s">
        <v>113</v>
      </c>
      <c r="F12">
        <v>11</v>
      </c>
      <c r="G12" t="s">
        <v>117</v>
      </c>
      <c r="H12" t="s">
        <v>66</v>
      </c>
      <c r="I12" t="s">
        <v>118</v>
      </c>
      <c r="J12" t="s">
        <v>119</v>
      </c>
      <c r="K12">
        <v>2</v>
      </c>
      <c r="L12">
        <v>0</v>
      </c>
      <c r="M12">
        <v>2</v>
      </c>
      <c r="N12">
        <v>0</v>
      </c>
      <c r="O12" t="s">
        <v>1232</v>
      </c>
      <c r="P12" t="s">
        <v>120</v>
      </c>
      <c r="Q12">
        <v>2021</v>
      </c>
      <c r="R12" t="s">
        <v>121</v>
      </c>
      <c r="S12" t="s">
        <v>70</v>
      </c>
      <c r="T12" t="b">
        <v>0</v>
      </c>
      <c r="U12">
        <v>5</v>
      </c>
      <c r="V12">
        <v>18</v>
      </c>
      <c r="W12" t="b">
        <v>0</v>
      </c>
      <c r="X12">
        <v>50</v>
      </c>
      <c r="Y12">
        <v>10</v>
      </c>
      <c r="Z12">
        <v>500</v>
      </c>
      <c r="AA12" t="s">
        <v>1231</v>
      </c>
      <c r="AB12" t="s">
        <v>1231</v>
      </c>
      <c r="AC12">
        <v>56.6</v>
      </c>
      <c r="AD12">
        <v>5.62</v>
      </c>
      <c r="AE12" t="b">
        <v>0</v>
      </c>
      <c r="AF12" t="b">
        <v>0</v>
      </c>
      <c r="AG12">
        <v>1007</v>
      </c>
      <c r="AH12">
        <f t="shared" si="0"/>
        <v>507</v>
      </c>
      <c r="AI12">
        <v>2</v>
      </c>
      <c r="AJ12" t="s">
        <v>1232</v>
      </c>
      <c r="AK12" t="s">
        <v>1232</v>
      </c>
      <c r="AL12" t="b">
        <v>0</v>
      </c>
      <c r="AM12" t="b">
        <v>0</v>
      </c>
      <c r="AN12" t="b">
        <v>0</v>
      </c>
      <c r="AO12">
        <v>28.3</v>
      </c>
      <c r="AP12">
        <v>2.81</v>
      </c>
      <c r="AQ12" t="b">
        <v>0</v>
      </c>
      <c r="AR12" t="b">
        <v>0</v>
      </c>
      <c r="AS12" t="b">
        <v>0</v>
      </c>
      <c r="AT12" t="b">
        <v>0</v>
      </c>
      <c r="AU12">
        <v>28.3</v>
      </c>
      <c r="AV12">
        <v>2.81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b">
        <v>0</v>
      </c>
      <c r="BG12" t="b">
        <v>0</v>
      </c>
      <c r="BH12" t="b">
        <v>0</v>
      </c>
      <c r="BI12" t="b">
        <v>0</v>
      </c>
      <c r="BJ12" t="b">
        <v>0</v>
      </c>
      <c r="BK12" t="b">
        <v>0</v>
      </c>
      <c r="BL12" t="b">
        <v>0</v>
      </c>
      <c r="BM12" t="b">
        <v>0</v>
      </c>
    </row>
    <row r="13" spans="1:65" x14ac:dyDescent="0.25">
      <c r="A13">
        <v>1</v>
      </c>
      <c r="B13" s="1">
        <v>44550</v>
      </c>
      <c r="C13" s="1">
        <v>44596</v>
      </c>
      <c r="D13">
        <v>4</v>
      </c>
      <c r="E13" t="s">
        <v>113</v>
      </c>
      <c r="F13">
        <v>12</v>
      </c>
      <c r="G13" t="s">
        <v>123</v>
      </c>
      <c r="H13" t="s">
        <v>79</v>
      </c>
      <c r="I13" t="s">
        <v>124</v>
      </c>
      <c r="J13" t="s">
        <v>125</v>
      </c>
      <c r="K13">
        <v>1</v>
      </c>
      <c r="L13">
        <v>1</v>
      </c>
      <c r="M13">
        <v>0</v>
      </c>
      <c r="N13">
        <v>0</v>
      </c>
      <c r="O13" t="s">
        <v>1232</v>
      </c>
      <c r="P13" t="s">
        <v>75</v>
      </c>
      <c r="Q13">
        <v>2020</v>
      </c>
      <c r="R13" t="s">
        <v>76</v>
      </c>
      <c r="S13" t="s">
        <v>70</v>
      </c>
      <c r="T13" t="b">
        <v>0</v>
      </c>
      <c r="U13">
        <v>15</v>
      </c>
      <c r="V13">
        <v>70</v>
      </c>
      <c r="W13" t="b">
        <v>0</v>
      </c>
      <c r="X13">
        <v>75</v>
      </c>
      <c r="Y13">
        <v>4</v>
      </c>
      <c r="Z13">
        <v>1875</v>
      </c>
      <c r="AA13" t="s">
        <v>1231</v>
      </c>
      <c r="AB13" t="s">
        <v>1231</v>
      </c>
      <c r="AC13">
        <v>75</v>
      </c>
      <c r="AD13">
        <v>7.5</v>
      </c>
      <c r="AE13" t="b">
        <v>0</v>
      </c>
      <c r="AF13" t="b">
        <v>0</v>
      </c>
      <c r="AG13">
        <v>1000</v>
      </c>
      <c r="AH13">
        <f t="shared" si="0"/>
        <v>-875</v>
      </c>
      <c r="AI13">
        <v>2</v>
      </c>
      <c r="AJ13" t="s">
        <v>1232</v>
      </c>
      <c r="AK13" t="s">
        <v>1232</v>
      </c>
      <c r="AL13" t="b">
        <v>0</v>
      </c>
      <c r="AM13" t="b">
        <v>0</v>
      </c>
      <c r="AN13" t="b">
        <v>0</v>
      </c>
      <c r="AO13">
        <v>37.5</v>
      </c>
      <c r="AP13">
        <v>3.75</v>
      </c>
      <c r="AQ13" t="b">
        <v>0</v>
      </c>
      <c r="AR13" t="b">
        <v>0</v>
      </c>
      <c r="AS13" t="b">
        <v>0</v>
      </c>
      <c r="AT13" t="b">
        <v>0</v>
      </c>
      <c r="AU13" t="b">
        <v>0</v>
      </c>
      <c r="AV13" t="b">
        <v>0</v>
      </c>
      <c r="AW13" t="b">
        <v>0</v>
      </c>
      <c r="AX13">
        <v>37.5</v>
      </c>
      <c r="AY13">
        <v>3.75</v>
      </c>
      <c r="AZ13" t="b">
        <v>0</v>
      </c>
      <c r="BA13" t="b">
        <v>0</v>
      </c>
      <c r="BB13" t="b">
        <v>0</v>
      </c>
      <c r="BC13" t="b">
        <v>0</v>
      </c>
      <c r="BD13" t="b">
        <v>0</v>
      </c>
      <c r="BE13" t="b">
        <v>0</v>
      </c>
      <c r="BF13" t="b">
        <v>0</v>
      </c>
      <c r="BG13" t="b">
        <v>0</v>
      </c>
      <c r="BH13" t="b">
        <v>0</v>
      </c>
      <c r="BI13" t="b">
        <v>0</v>
      </c>
      <c r="BJ13" t="b">
        <v>0</v>
      </c>
      <c r="BK13" t="b">
        <v>0</v>
      </c>
      <c r="BL13" t="b">
        <v>0</v>
      </c>
      <c r="BM13" t="b">
        <v>0</v>
      </c>
    </row>
    <row r="14" spans="1:65" x14ac:dyDescent="0.25">
      <c r="A14">
        <v>1</v>
      </c>
      <c r="B14" s="1">
        <v>44550</v>
      </c>
      <c r="C14" s="1">
        <v>44596</v>
      </c>
      <c r="D14">
        <v>5</v>
      </c>
      <c r="E14" t="s">
        <v>126</v>
      </c>
      <c r="F14">
        <v>13</v>
      </c>
      <c r="G14" t="s">
        <v>127</v>
      </c>
      <c r="H14" t="s">
        <v>72</v>
      </c>
      <c r="I14" t="s">
        <v>128</v>
      </c>
      <c r="J14" t="s">
        <v>129</v>
      </c>
      <c r="K14">
        <v>3</v>
      </c>
      <c r="L14">
        <v>3</v>
      </c>
      <c r="M14">
        <v>0</v>
      </c>
      <c r="N14">
        <v>0</v>
      </c>
      <c r="O14" t="s">
        <v>1232</v>
      </c>
      <c r="P14" t="s">
        <v>75</v>
      </c>
      <c r="Q14" t="s">
        <v>1230</v>
      </c>
      <c r="R14" t="s">
        <v>130</v>
      </c>
      <c r="S14" t="s">
        <v>70</v>
      </c>
      <c r="T14" t="b">
        <v>0</v>
      </c>
      <c r="U14">
        <v>0.01</v>
      </c>
      <c r="V14" t="b">
        <v>0</v>
      </c>
      <c r="W14" t="b">
        <v>0</v>
      </c>
      <c r="X14">
        <v>100</v>
      </c>
      <c r="Y14">
        <v>1</v>
      </c>
      <c r="Z14">
        <v>10000</v>
      </c>
      <c r="AA14" t="s">
        <v>1231</v>
      </c>
      <c r="AB14" t="s">
        <v>1231</v>
      </c>
      <c r="AC14">
        <v>100</v>
      </c>
      <c r="AD14">
        <v>1.5</v>
      </c>
      <c r="AE14" t="b">
        <v>0</v>
      </c>
      <c r="AF14" t="b">
        <v>0</v>
      </c>
      <c r="AG14">
        <v>6667</v>
      </c>
      <c r="AH14">
        <f t="shared" si="0"/>
        <v>-3333</v>
      </c>
      <c r="AI14">
        <v>2</v>
      </c>
      <c r="AJ14" t="s">
        <v>1232</v>
      </c>
      <c r="AK14" t="s">
        <v>1232</v>
      </c>
      <c r="AL14" t="b">
        <v>0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>
        <v>50</v>
      </c>
      <c r="AS14">
        <v>0.75</v>
      </c>
      <c r="AT14" t="b">
        <v>0</v>
      </c>
      <c r="AU14" t="b">
        <v>0</v>
      </c>
      <c r="AV14" t="b">
        <v>0</v>
      </c>
      <c r="AW14" t="b">
        <v>0</v>
      </c>
      <c r="AX14">
        <v>50</v>
      </c>
      <c r="AY14">
        <v>0.75</v>
      </c>
      <c r="AZ14" t="b">
        <v>0</v>
      </c>
      <c r="BA14" t="b">
        <v>0</v>
      </c>
      <c r="BB14" t="b">
        <v>0</v>
      </c>
      <c r="BC14" t="b">
        <v>0</v>
      </c>
      <c r="BD14" t="b">
        <v>0</v>
      </c>
      <c r="BE14" t="b">
        <v>0</v>
      </c>
      <c r="BF14" t="b">
        <v>0</v>
      </c>
      <c r="BG14" t="b">
        <v>0</v>
      </c>
      <c r="BH14" t="b">
        <v>0</v>
      </c>
      <c r="BI14" t="b">
        <v>0</v>
      </c>
      <c r="BJ14" t="b">
        <v>0</v>
      </c>
      <c r="BK14" t="b">
        <v>0</v>
      </c>
      <c r="BL14" t="b">
        <v>0</v>
      </c>
      <c r="BM14" t="b">
        <v>0</v>
      </c>
    </row>
    <row r="15" spans="1:65" x14ac:dyDescent="0.25">
      <c r="A15">
        <v>1</v>
      </c>
      <c r="B15" s="1">
        <v>44550</v>
      </c>
      <c r="C15" s="1">
        <v>44596</v>
      </c>
      <c r="D15">
        <v>5</v>
      </c>
      <c r="E15" t="s">
        <v>126</v>
      </c>
      <c r="F15">
        <v>14</v>
      </c>
      <c r="G15" t="s">
        <v>131</v>
      </c>
      <c r="H15" t="s">
        <v>66</v>
      </c>
      <c r="I15" t="s">
        <v>132</v>
      </c>
      <c r="J15" t="s">
        <v>133</v>
      </c>
      <c r="K15">
        <v>2</v>
      </c>
      <c r="L15">
        <v>2</v>
      </c>
      <c r="M15">
        <v>0</v>
      </c>
      <c r="N15">
        <v>0</v>
      </c>
      <c r="O15" t="s">
        <v>1232</v>
      </c>
      <c r="P15" t="s">
        <v>69</v>
      </c>
      <c r="Q15">
        <v>2013</v>
      </c>
      <c r="R15" t="s">
        <v>134</v>
      </c>
      <c r="S15" t="s">
        <v>70</v>
      </c>
      <c r="T15" t="b">
        <v>0</v>
      </c>
      <c r="U15">
        <v>5.5</v>
      </c>
      <c r="V15" t="b">
        <v>0</v>
      </c>
      <c r="W15" t="b">
        <v>0</v>
      </c>
      <c r="X15">
        <v>50</v>
      </c>
      <c r="Y15">
        <v>5</v>
      </c>
      <c r="Z15">
        <v>1000</v>
      </c>
      <c r="AA15" t="s">
        <v>1232</v>
      </c>
      <c r="AB15" t="b">
        <v>0</v>
      </c>
      <c r="AC15" t="b">
        <v>0</v>
      </c>
      <c r="AD15" t="b">
        <v>0</v>
      </c>
      <c r="AE15" t="b">
        <v>0</v>
      </c>
      <c r="AF15" t="b">
        <v>0</v>
      </c>
      <c r="AG15" t="b">
        <v>0</v>
      </c>
      <c r="AH15" t="b">
        <f t="shared" si="0"/>
        <v>0</v>
      </c>
      <c r="AI15" t="b">
        <v>0</v>
      </c>
      <c r="AJ15" t="b">
        <v>0</v>
      </c>
      <c r="AK15" t="b">
        <v>0</v>
      </c>
      <c r="AL15" t="b">
        <v>0</v>
      </c>
      <c r="AM15" t="b">
        <v>0</v>
      </c>
      <c r="AN15" t="b">
        <v>0</v>
      </c>
      <c r="AO15" t="b">
        <v>0</v>
      </c>
      <c r="AP15" t="b">
        <v>0</v>
      </c>
      <c r="AQ15" t="b">
        <v>0</v>
      </c>
      <c r="AR15" t="b">
        <v>0</v>
      </c>
      <c r="AS15" t="b">
        <v>0</v>
      </c>
      <c r="AT15" t="b">
        <v>0</v>
      </c>
      <c r="AU15" t="b">
        <v>0</v>
      </c>
      <c r="AV15" t="b">
        <v>0</v>
      </c>
      <c r="AW15" t="b">
        <v>0</v>
      </c>
      <c r="AX15" t="b">
        <v>0</v>
      </c>
      <c r="AY15" t="b">
        <v>0</v>
      </c>
      <c r="AZ15" t="b">
        <v>0</v>
      </c>
      <c r="BA15" t="b">
        <v>0</v>
      </c>
      <c r="BB15" t="b">
        <v>0</v>
      </c>
      <c r="BC15" t="b">
        <v>0</v>
      </c>
      <c r="BD15" t="b">
        <v>0</v>
      </c>
      <c r="BE15" t="b">
        <v>0</v>
      </c>
      <c r="BF15" t="b">
        <v>0</v>
      </c>
      <c r="BG15" t="b">
        <v>0</v>
      </c>
      <c r="BH15" t="b">
        <v>0</v>
      </c>
      <c r="BI15" t="b">
        <v>0</v>
      </c>
      <c r="BJ15" t="b">
        <v>0</v>
      </c>
      <c r="BK15" t="b">
        <v>0</v>
      </c>
      <c r="BL15" t="b">
        <v>0</v>
      </c>
      <c r="BM15" t="b">
        <v>0</v>
      </c>
    </row>
    <row r="16" spans="1:65" x14ac:dyDescent="0.25">
      <c r="A16">
        <v>1</v>
      </c>
      <c r="B16" s="1">
        <v>44550</v>
      </c>
      <c r="C16" s="1">
        <v>44596</v>
      </c>
      <c r="D16">
        <v>5</v>
      </c>
      <c r="E16" t="s">
        <v>126</v>
      </c>
      <c r="F16">
        <v>15</v>
      </c>
      <c r="G16" t="s">
        <v>135</v>
      </c>
      <c r="H16" t="s">
        <v>79</v>
      </c>
      <c r="I16" t="s">
        <v>136</v>
      </c>
      <c r="J16" t="s">
        <v>137</v>
      </c>
      <c r="K16">
        <v>2</v>
      </c>
      <c r="L16">
        <v>1</v>
      </c>
      <c r="M16">
        <v>1</v>
      </c>
      <c r="N16">
        <v>0</v>
      </c>
      <c r="O16" t="s">
        <v>1231</v>
      </c>
      <c r="P16" t="s">
        <v>69</v>
      </c>
      <c r="Q16">
        <v>2019</v>
      </c>
      <c r="R16" t="s">
        <v>138</v>
      </c>
      <c r="S16" t="s">
        <v>70</v>
      </c>
      <c r="T16">
        <v>50</v>
      </c>
      <c r="U16" t="b">
        <v>0</v>
      </c>
      <c r="V16" t="b">
        <v>0</v>
      </c>
      <c r="W16" t="b">
        <v>0</v>
      </c>
      <c r="X16">
        <v>20</v>
      </c>
      <c r="Y16">
        <v>10</v>
      </c>
      <c r="Z16">
        <v>200</v>
      </c>
      <c r="AA16" t="s">
        <v>1232</v>
      </c>
      <c r="AB16" t="b">
        <v>0</v>
      </c>
      <c r="AC16" t="b">
        <v>0</v>
      </c>
      <c r="AD16" t="b">
        <v>0</v>
      </c>
      <c r="AE16" t="b">
        <v>0</v>
      </c>
      <c r="AF16" t="b">
        <v>0</v>
      </c>
      <c r="AG16" t="b">
        <v>0</v>
      </c>
      <c r="AH16" t="b">
        <f t="shared" si="0"/>
        <v>0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b">
        <v>0</v>
      </c>
      <c r="AP16" t="b">
        <v>0</v>
      </c>
      <c r="AQ16" t="b">
        <v>0</v>
      </c>
      <c r="AR16" t="b">
        <v>0</v>
      </c>
      <c r="AS16" t="b">
        <v>0</v>
      </c>
      <c r="AT16" t="b">
        <v>0</v>
      </c>
      <c r="AU16" t="b">
        <v>0</v>
      </c>
      <c r="AV16" t="b">
        <v>0</v>
      </c>
      <c r="AW16" t="b">
        <v>0</v>
      </c>
      <c r="AX16" t="b">
        <v>0</v>
      </c>
      <c r="AY16" t="b">
        <v>0</v>
      </c>
      <c r="AZ16" t="b">
        <v>0</v>
      </c>
      <c r="BA16" t="b">
        <v>0</v>
      </c>
      <c r="BB16" t="b">
        <v>0</v>
      </c>
      <c r="BC16" t="b">
        <v>0</v>
      </c>
      <c r="BD16" t="b">
        <v>0</v>
      </c>
      <c r="BE16" t="b">
        <v>0</v>
      </c>
      <c r="BF16" t="b">
        <v>0</v>
      </c>
      <c r="BG16" t="b">
        <v>0</v>
      </c>
      <c r="BH16" t="b">
        <v>0</v>
      </c>
      <c r="BI16" t="b">
        <v>0</v>
      </c>
      <c r="BJ16" t="b">
        <v>0</v>
      </c>
      <c r="BK16" t="b">
        <v>0</v>
      </c>
      <c r="BL16" t="b">
        <v>0</v>
      </c>
      <c r="BM16" t="b">
        <v>0</v>
      </c>
    </row>
    <row r="17" spans="1:65" x14ac:dyDescent="0.25">
      <c r="A17">
        <v>1</v>
      </c>
      <c r="B17" s="1">
        <v>44550</v>
      </c>
      <c r="C17" s="1">
        <v>44596</v>
      </c>
      <c r="D17">
        <v>6</v>
      </c>
      <c r="E17" t="s">
        <v>139</v>
      </c>
      <c r="F17">
        <v>16</v>
      </c>
      <c r="G17" t="s">
        <v>140</v>
      </c>
      <c r="H17" t="s">
        <v>66</v>
      </c>
      <c r="I17" t="s">
        <v>141</v>
      </c>
      <c r="J17" t="s">
        <v>142</v>
      </c>
      <c r="K17">
        <v>2</v>
      </c>
      <c r="L17">
        <v>1</v>
      </c>
      <c r="M17">
        <v>1</v>
      </c>
      <c r="N17">
        <v>0</v>
      </c>
      <c r="O17" t="s">
        <v>1231</v>
      </c>
      <c r="P17" t="s">
        <v>69</v>
      </c>
      <c r="Q17" t="s">
        <v>1230</v>
      </c>
      <c r="R17" t="s">
        <v>143</v>
      </c>
      <c r="S17" t="s">
        <v>70</v>
      </c>
      <c r="T17" t="b">
        <v>0</v>
      </c>
      <c r="U17">
        <v>6</v>
      </c>
      <c r="V17" t="b">
        <v>0</v>
      </c>
      <c r="W17" t="b">
        <v>0</v>
      </c>
      <c r="X17">
        <v>45</v>
      </c>
      <c r="Y17">
        <v>5</v>
      </c>
      <c r="Z17">
        <v>900</v>
      </c>
      <c r="AA17" t="s">
        <v>1231</v>
      </c>
      <c r="AB17" t="s">
        <v>1231</v>
      </c>
      <c r="AC17">
        <v>100</v>
      </c>
      <c r="AD17">
        <v>15</v>
      </c>
      <c r="AE17" t="b">
        <v>0</v>
      </c>
      <c r="AF17" t="b">
        <v>0</v>
      </c>
      <c r="AG17">
        <v>667</v>
      </c>
      <c r="AH17">
        <f t="shared" si="0"/>
        <v>-233</v>
      </c>
      <c r="AI17">
        <v>5</v>
      </c>
      <c r="AJ17" t="s">
        <v>1232</v>
      </c>
      <c r="AK17" t="s">
        <v>1232</v>
      </c>
      <c r="AL17">
        <v>20</v>
      </c>
      <c r="AM17">
        <v>3</v>
      </c>
      <c r="AN17" t="b">
        <v>0</v>
      </c>
      <c r="AO17">
        <v>20</v>
      </c>
      <c r="AP17">
        <v>3</v>
      </c>
      <c r="AQ17" t="b">
        <v>0</v>
      </c>
      <c r="AR17">
        <v>20</v>
      </c>
      <c r="AS17">
        <v>3</v>
      </c>
      <c r="AT17" t="b">
        <v>0</v>
      </c>
      <c r="AU17">
        <v>20</v>
      </c>
      <c r="AV17">
        <v>3</v>
      </c>
      <c r="AW17" t="b">
        <v>0</v>
      </c>
      <c r="AX17">
        <v>20</v>
      </c>
      <c r="AY17">
        <v>3</v>
      </c>
      <c r="AZ17" t="b">
        <v>0</v>
      </c>
      <c r="BA17" t="b">
        <v>0</v>
      </c>
      <c r="BB17" t="b">
        <v>0</v>
      </c>
      <c r="BC17" t="b">
        <v>0</v>
      </c>
      <c r="BD17" t="b">
        <v>0</v>
      </c>
      <c r="BE17" t="b">
        <v>0</v>
      </c>
      <c r="BF17" t="b">
        <v>0</v>
      </c>
      <c r="BG17" t="b">
        <v>0</v>
      </c>
      <c r="BH17" t="b">
        <v>0</v>
      </c>
      <c r="BI17" t="b">
        <v>0</v>
      </c>
      <c r="BJ17" t="b">
        <v>0</v>
      </c>
      <c r="BK17" t="b">
        <v>0</v>
      </c>
      <c r="BL17" t="b">
        <v>0</v>
      </c>
      <c r="BM17" t="b">
        <v>0</v>
      </c>
    </row>
    <row r="18" spans="1:65" x14ac:dyDescent="0.25">
      <c r="A18">
        <v>1</v>
      </c>
      <c r="B18" s="1">
        <v>44550</v>
      </c>
      <c r="C18" s="1">
        <v>44596</v>
      </c>
      <c r="D18">
        <v>6</v>
      </c>
      <c r="E18" t="s">
        <v>139</v>
      </c>
      <c r="F18">
        <v>17</v>
      </c>
      <c r="G18" t="s">
        <v>145</v>
      </c>
      <c r="H18" t="s">
        <v>89</v>
      </c>
      <c r="I18" t="s">
        <v>146</v>
      </c>
      <c r="J18" t="s">
        <v>147</v>
      </c>
      <c r="K18">
        <v>2</v>
      </c>
      <c r="L18">
        <v>1</v>
      </c>
      <c r="M18">
        <v>1</v>
      </c>
      <c r="N18">
        <v>0</v>
      </c>
      <c r="O18" t="s">
        <v>1231</v>
      </c>
      <c r="P18" t="s">
        <v>69</v>
      </c>
      <c r="Q18" t="s">
        <v>1230</v>
      </c>
      <c r="R18" t="s">
        <v>76</v>
      </c>
      <c r="S18" t="s">
        <v>70</v>
      </c>
      <c r="T18">
        <v>115</v>
      </c>
      <c r="U18" t="b">
        <v>0</v>
      </c>
      <c r="V18" t="b">
        <v>0</v>
      </c>
      <c r="W18" t="b">
        <v>0</v>
      </c>
      <c r="X18">
        <v>50</v>
      </c>
      <c r="Y18">
        <v>10</v>
      </c>
      <c r="Z18">
        <v>500</v>
      </c>
      <c r="AA18" t="s">
        <v>1231</v>
      </c>
      <c r="AB18" t="s">
        <v>1231</v>
      </c>
      <c r="AC18">
        <v>50</v>
      </c>
      <c r="AD18">
        <v>20</v>
      </c>
      <c r="AE18" t="b">
        <v>0</v>
      </c>
      <c r="AF18" t="b">
        <v>0</v>
      </c>
      <c r="AG18">
        <v>250</v>
      </c>
      <c r="AH18">
        <f t="shared" si="0"/>
        <v>-250</v>
      </c>
      <c r="AI18">
        <v>1</v>
      </c>
      <c r="AJ18" t="s">
        <v>1232</v>
      </c>
      <c r="AK18" t="s">
        <v>1232</v>
      </c>
      <c r="AL18" t="b">
        <v>0</v>
      </c>
      <c r="AM18" t="b">
        <v>0</v>
      </c>
      <c r="AN18" t="b">
        <v>0</v>
      </c>
      <c r="AO18">
        <v>50</v>
      </c>
      <c r="AP18">
        <v>20</v>
      </c>
      <c r="AQ18" t="b">
        <v>0</v>
      </c>
      <c r="AR18" t="b">
        <v>0</v>
      </c>
      <c r="AS18" t="b">
        <v>0</v>
      </c>
      <c r="AT18" t="b">
        <v>0</v>
      </c>
      <c r="AU18" t="b">
        <v>0</v>
      </c>
      <c r="AV18" t="b">
        <v>0</v>
      </c>
      <c r="AW18" t="b">
        <v>0</v>
      </c>
      <c r="AX18" t="b">
        <v>0</v>
      </c>
      <c r="AY18" t="b">
        <v>0</v>
      </c>
      <c r="AZ18" t="b">
        <v>0</v>
      </c>
      <c r="BA18" t="b">
        <v>0</v>
      </c>
      <c r="BB18" t="b">
        <v>0</v>
      </c>
      <c r="BC18" t="b">
        <v>0</v>
      </c>
      <c r="BD18" t="b">
        <v>0</v>
      </c>
      <c r="BE18" t="b">
        <v>0</v>
      </c>
      <c r="BF18" t="b">
        <v>0</v>
      </c>
      <c r="BG18" t="b">
        <v>0</v>
      </c>
      <c r="BH18" t="b">
        <v>0</v>
      </c>
      <c r="BI18" t="b">
        <v>0</v>
      </c>
      <c r="BJ18" t="b">
        <v>0</v>
      </c>
      <c r="BK18" t="b">
        <v>0</v>
      </c>
      <c r="BL18" t="b">
        <v>0</v>
      </c>
      <c r="BM18" t="b">
        <v>0</v>
      </c>
    </row>
    <row r="19" spans="1:65" x14ac:dyDescent="0.25">
      <c r="A19">
        <v>1</v>
      </c>
      <c r="B19" s="1">
        <v>44550</v>
      </c>
      <c r="C19" s="1">
        <v>44596</v>
      </c>
      <c r="D19">
        <v>6</v>
      </c>
      <c r="E19" t="s">
        <v>139</v>
      </c>
      <c r="F19">
        <v>18</v>
      </c>
      <c r="G19" t="s">
        <v>148</v>
      </c>
      <c r="H19" t="s">
        <v>79</v>
      </c>
      <c r="I19" t="s">
        <v>149</v>
      </c>
      <c r="J19" t="s">
        <v>150</v>
      </c>
      <c r="K19">
        <v>1</v>
      </c>
      <c r="L19">
        <v>0</v>
      </c>
      <c r="M19">
        <v>1</v>
      </c>
      <c r="N19">
        <v>0</v>
      </c>
      <c r="O19" t="s">
        <v>1232</v>
      </c>
      <c r="P19" t="s">
        <v>69</v>
      </c>
      <c r="Q19">
        <v>2019</v>
      </c>
      <c r="R19" t="s">
        <v>143</v>
      </c>
      <c r="S19" t="s">
        <v>70</v>
      </c>
      <c r="T19">
        <v>107</v>
      </c>
      <c r="U19" t="b">
        <v>0</v>
      </c>
      <c r="V19" t="b">
        <v>0</v>
      </c>
      <c r="W19" t="b">
        <v>0</v>
      </c>
      <c r="X19">
        <v>100</v>
      </c>
      <c r="Y19">
        <v>1</v>
      </c>
      <c r="Z19">
        <v>10000</v>
      </c>
      <c r="AA19" t="s">
        <v>1232</v>
      </c>
      <c r="AB19" t="b">
        <v>0</v>
      </c>
      <c r="AC19" t="b">
        <v>0</v>
      </c>
      <c r="AD19" t="b">
        <v>0</v>
      </c>
      <c r="AE19" t="b">
        <v>0</v>
      </c>
      <c r="AF19" t="b">
        <v>0</v>
      </c>
      <c r="AG19" t="b">
        <v>0</v>
      </c>
      <c r="AH19" t="b">
        <f t="shared" si="0"/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b">
        <v>0</v>
      </c>
      <c r="AP19" t="b">
        <v>0</v>
      </c>
      <c r="AQ19" t="b">
        <v>0</v>
      </c>
      <c r="AR19" t="b">
        <v>0</v>
      </c>
      <c r="AS19" t="b">
        <v>0</v>
      </c>
      <c r="AT19" t="b">
        <v>0</v>
      </c>
      <c r="AU19" t="b">
        <v>0</v>
      </c>
      <c r="AV19" t="b">
        <v>0</v>
      </c>
      <c r="AW19" t="b">
        <v>0</v>
      </c>
      <c r="AX19" t="b">
        <v>0</v>
      </c>
      <c r="AY19" t="b">
        <v>0</v>
      </c>
      <c r="AZ19" t="b">
        <v>0</v>
      </c>
      <c r="BA19" t="b">
        <v>0</v>
      </c>
      <c r="BB19" t="b">
        <v>0</v>
      </c>
      <c r="BC19" t="b">
        <v>0</v>
      </c>
      <c r="BD19" t="b">
        <v>0</v>
      </c>
      <c r="BE19" t="b">
        <v>0</v>
      </c>
      <c r="BF19" t="b">
        <v>0</v>
      </c>
      <c r="BG19" t="b">
        <v>0</v>
      </c>
      <c r="BH19" t="b">
        <v>0</v>
      </c>
      <c r="BI19" t="b">
        <v>0</v>
      </c>
      <c r="BJ19" t="b">
        <v>0</v>
      </c>
      <c r="BK19" t="b">
        <v>0</v>
      </c>
      <c r="BL19" t="b">
        <v>0</v>
      </c>
      <c r="BM19" t="b">
        <v>0</v>
      </c>
    </row>
    <row r="20" spans="1:65" x14ac:dyDescent="0.25">
      <c r="A20">
        <v>1</v>
      </c>
      <c r="B20" s="1">
        <v>44550</v>
      </c>
      <c r="C20" s="1">
        <v>44596</v>
      </c>
      <c r="D20">
        <v>7</v>
      </c>
      <c r="E20" t="s">
        <v>151</v>
      </c>
      <c r="F20">
        <v>19</v>
      </c>
      <c r="G20" t="s">
        <v>152</v>
      </c>
      <c r="H20" t="s">
        <v>89</v>
      </c>
      <c r="I20" t="s">
        <v>153</v>
      </c>
      <c r="J20" t="s">
        <v>154</v>
      </c>
      <c r="K20">
        <v>2</v>
      </c>
      <c r="L20">
        <v>1</v>
      </c>
      <c r="M20">
        <v>1</v>
      </c>
      <c r="N20">
        <v>0</v>
      </c>
      <c r="O20" t="s">
        <v>1231</v>
      </c>
      <c r="P20" t="s">
        <v>69</v>
      </c>
      <c r="Q20">
        <v>2020</v>
      </c>
      <c r="R20" t="s">
        <v>155</v>
      </c>
      <c r="S20" t="s">
        <v>70</v>
      </c>
      <c r="T20">
        <v>1300</v>
      </c>
      <c r="U20" t="b">
        <v>0</v>
      </c>
      <c r="V20" t="b">
        <v>0</v>
      </c>
      <c r="W20" t="b">
        <v>0</v>
      </c>
      <c r="X20">
        <v>100</v>
      </c>
      <c r="Y20">
        <v>2</v>
      </c>
      <c r="Z20">
        <v>5000</v>
      </c>
      <c r="AA20" t="s">
        <v>1231</v>
      </c>
      <c r="AB20" t="s">
        <v>1231</v>
      </c>
      <c r="AC20">
        <v>100</v>
      </c>
      <c r="AD20">
        <v>4</v>
      </c>
      <c r="AE20" t="b">
        <v>0</v>
      </c>
      <c r="AF20" t="b">
        <v>0</v>
      </c>
      <c r="AG20">
        <v>2500</v>
      </c>
      <c r="AH20">
        <f t="shared" si="0"/>
        <v>-2500</v>
      </c>
      <c r="AI20">
        <v>2</v>
      </c>
      <c r="AJ20" t="s">
        <v>1232</v>
      </c>
      <c r="AK20" t="s">
        <v>1232</v>
      </c>
      <c r="AL20">
        <v>50</v>
      </c>
      <c r="AM20">
        <v>2</v>
      </c>
      <c r="AN20" t="b">
        <v>0</v>
      </c>
      <c r="AO20" t="b">
        <v>0</v>
      </c>
      <c r="AP20" t="b">
        <v>0</v>
      </c>
      <c r="AQ20" t="b">
        <v>0</v>
      </c>
      <c r="AR20" t="b">
        <v>0</v>
      </c>
      <c r="AS20" t="b">
        <v>0</v>
      </c>
      <c r="AT20" t="b">
        <v>0</v>
      </c>
      <c r="AU20" t="b">
        <v>0</v>
      </c>
      <c r="AV20" t="b">
        <v>0</v>
      </c>
      <c r="AW20" t="b">
        <v>0</v>
      </c>
      <c r="AX20">
        <v>50</v>
      </c>
      <c r="AY20">
        <v>2</v>
      </c>
      <c r="AZ20" t="b">
        <v>0</v>
      </c>
      <c r="BA20" t="b">
        <v>0</v>
      </c>
      <c r="BB20" t="b">
        <v>0</v>
      </c>
      <c r="BC20" t="b">
        <v>0</v>
      </c>
      <c r="BD20" t="b">
        <v>0</v>
      </c>
      <c r="BE20" t="b">
        <v>0</v>
      </c>
      <c r="BF20" t="b">
        <v>0</v>
      </c>
      <c r="BG20" t="b">
        <v>0</v>
      </c>
      <c r="BH20" t="b">
        <v>0</v>
      </c>
      <c r="BI20" t="b">
        <v>0</v>
      </c>
      <c r="BJ20" t="b">
        <v>0</v>
      </c>
      <c r="BK20" t="b">
        <v>0</v>
      </c>
      <c r="BL20" t="b">
        <v>0</v>
      </c>
      <c r="BM20" t="b">
        <v>0</v>
      </c>
    </row>
    <row r="21" spans="1:65" x14ac:dyDescent="0.25">
      <c r="A21">
        <v>1</v>
      </c>
      <c r="B21" s="1">
        <v>44550</v>
      </c>
      <c r="C21" s="1">
        <v>44596</v>
      </c>
      <c r="D21">
        <v>7</v>
      </c>
      <c r="E21" t="s">
        <v>151</v>
      </c>
      <c r="F21">
        <v>20</v>
      </c>
      <c r="G21" t="s">
        <v>157</v>
      </c>
      <c r="H21" t="s">
        <v>89</v>
      </c>
      <c r="I21" t="s">
        <v>158</v>
      </c>
      <c r="J21" t="s">
        <v>159</v>
      </c>
      <c r="K21">
        <v>1</v>
      </c>
      <c r="L21">
        <v>1</v>
      </c>
      <c r="M21">
        <v>0</v>
      </c>
      <c r="N21">
        <v>0</v>
      </c>
      <c r="O21" t="s">
        <v>1232</v>
      </c>
      <c r="P21" t="s">
        <v>69</v>
      </c>
      <c r="Q21">
        <v>2018</v>
      </c>
      <c r="R21" t="s">
        <v>76</v>
      </c>
      <c r="S21" t="s">
        <v>70</v>
      </c>
      <c r="T21" t="b">
        <v>0</v>
      </c>
      <c r="U21">
        <v>1</v>
      </c>
      <c r="V21" t="b">
        <v>0</v>
      </c>
      <c r="W21" t="b">
        <v>0</v>
      </c>
      <c r="X21">
        <v>75</v>
      </c>
      <c r="Y21">
        <v>1</v>
      </c>
      <c r="Z21">
        <v>7500</v>
      </c>
      <c r="AA21" t="s">
        <v>1231</v>
      </c>
      <c r="AB21" t="s">
        <v>1232</v>
      </c>
      <c r="AC21" t="b">
        <v>0</v>
      </c>
      <c r="AD21" t="b">
        <v>0</v>
      </c>
      <c r="AE21" t="b">
        <v>0</v>
      </c>
      <c r="AF21" t="b">
        <v>0</v>
      </c>
      <c r="AG21" t="b">
        <v>0</v>
      </c>
      <c r="AH21" t="b">
        <f t="shared" si="0"/>
        <v>0</v>
      </c>
      <c r="AI21" t="b">
        <v>0</v>
      </c>
      <c r="AJ21" t="b">
        <v>0</v>
      </c>
      <c r="AK21" t="b">
        <v>0</v>
      </c>
      <c r="AL21" t="b">
        <v>0</v>
      </c>
      <c r="AM21" t="b">
        <v>0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b">
        <v>0</v>
      </c>
      <c r="AT21" t="b">
        <v>0</v>
      </c>
      <c r="AU21" t="b">
        <v>0</v>
      </c>
      <c r="AV21" t="b">
        <v>0</v>
      </c>
      <c r="AW21" t="b">
        <v>0</v>
      </c>
      <c r="AX21" t="b">
        <v>0</v>
      </c>
      <c r="AY21" t="b">
        <v>0</v>
      </c>
      <c r="AZ21" t="b">
        <v>0</v>
      </c>
      <c r="BA21" t="b">
        <v>0</v>
      </c>
      <c r="BB21" t="b">
        <v>0</v>
      </c>
      <c r="BC21" t="b">
        <v>0</v>
      </c>
      <c r="BD21" t="b">
        <v>0</v>
      </c>
      <c r="BE21" t="b">
        <v>0</v>
      </c>
      <c r="BF21" t="b">
        <v>0</v>
      </c>
      <c r="BG21" t="b">
        <v>0</v>
      </c>
      <c r="BH21" t="b">
        <v>0</v>
      </c>
      <c r="BI21" t="b">
        <v>0</v>
      </c>
      <c r="BJ21" t="b">
        <v>0</v>
      </c>
      <c r="BK21" t="b">
        <v>0</v>
      </c>
      <c r="BL21" t="b">
        <v>0</v>
      </c>
      <c r="BM21" t="b">
        <v>0</v>
      </c>
    </row>
    <row r="22" spans="1:65" x14ac:dyDescent="0.25">
      <c r="A22">
        <v>1</v>
      </c>
      <c r="B22" s="1">
        <v>44550</v>
      </c>
      <c r="C22" s="1">
        <v>44596</v>
      </c>
      <c r="D22">
        <v>7</v>
      </c>
      <c r="E22" t="s">
        <v>151</v>
      </c>
      <c r="F22">
        <v>21</v>
      </c>
      <c r="G22" t="s">
        <v>160</v>
      </c>
      <c r="H22" t="s">
        <v>89</v>
      </c>
      <c r="I22" t="s">
        <v>161</v>
      </c>
      <c r="K22">
        <v>2</v>
      </c>
      <c r="L22">
        <v>1</v>
      </c>
      <c r="M22">
        <v>1</v>
      </c>
      <c r="N22">
        <v>0</v>
      </c>
      <c r="O22" t="s">
        <v>1232</v>
      </c>
      <c r="P22" t="s">
        <v>75</v>
      </c>
      <c r="Q22" t="s">
        <v>1230</v>
      </c>
      <c r="R22" t="s">
        <v>155</v>
      </c>
      <c r="S22" t="s">
        <v>70</v>
      </c>
      <c r="T22" t="b">
        <v>0</v>
      </c>
      <c r="U22" t="b">
        <v>0</v>
      </c>
      <c r="V22" t="b">
        <v>0</v>
      </c>
      <c r="W22" t="b">
        <v>0</v>
      </c>
      <c r="X22">
        <v>5</v>
      </c>
      <c r="Y22">
        <v>10</v>
      </c>
      <c r="Z22">
        <v>50</v>
      </c>
      <c r="AA22" t="s">
        <v>1231</v>
      </c>
      <c r="AB22" t="s">
        <v>1231</v>
      </c>
      <c r="AC22">
        <v>5</v>
      </c>
      <c r="AD22">
        <v>10</v>
      </c>
      <c r="AE22" t="b">
        <v>0</v>
      </c>
      <c r="AF22" t="b">
        <v>0</v>
      </c>
      <c r="AG22">
        <v>50</v>
      </c>
      <c r="AH22">
        <f t="shared" si="0"/>
        <v>0</v>
      </c>
      <c r="AI22">
        <v>2</v>
      </c>
      <c r="AJ22" t="s">
        <v>1232</v>
      </c>
      <c r="AK22" t="s">
        <v>1232</v>
      </c>
      <c r="AL22" t="b">
        <v>0</v>
      </c>
      <c r="AM22" t="b">
        <v>0</v>
      </c>
      <c r="AN22" t="b">
        <v>0</v>
      </c>
      <c r="AO22" t="b">
        <v>0</v>
      </c>
      <c r="AP22" t="b">
        <v>0</v>
      </c>
      <c r="AQ22" t="b">
        <v>0</v>
      </c>
      <c r="AR22">
        <v>2.5</v>
      </c>
      <c r="AS22">
        <v>5</v>
      </c>
      <c r="AT22" t="b">
        <v>0</v>
      </c>
      <c r="AU22" t="b">
        <v>0</v>
      </c>
      <c r="AV22" t="b">
        <v>0</v>
      </c>
      <c r="AW22" t="b">
        <v>0</v>
      </c>
      <c r="AX22">
        <v>2.5</v>
      </c>
      <c r="AY22">
        <v>5</v>
      </c>
      <c r="AZ22" t="b">
        <v>0</v>
      </c>
      <c r="BA22" t="b">
        <v>0</v>
      </c>
      <c r="BB22" t="b">
        <v>0</v>
      </c>
      <c r="BC22" t="b">
        <v>0</v>
      </c>
      <c r="BD22" t="b">
        <v>0</v>
      </c>
      <c r="BE22" t="b">
        <v>0</v>
      </c>
      <c r="BF22" t="b">
        <v>0</v>
      </c>
      <c r="BG22" t="b">
        <v>0</v>
      </c>
      <c r="BH22" t="b">
        <v>0</v>
      </c>
      <c r="BI22" t="b">
        <v>0</v>
      </c>
      <c r="BJ22" t="b">
        <v>0</v>
      </c>
      <c r="BK22" t="b">
        <v>0</v>
      </c>
      <c r="BL22" t="b">
        <v>0</v>
      </c>
      <c r="BM22" t="b">
        <v>0</v>
      </c>
    </row>
    <row r="23" spans="1:65" x14ac:dyDescent="0.25">
      <c r="A23">
        <v>1</v>
      </c>
      <c r="B23" s="1">
        <v>44550</v>
      </c>
      <c r="C23" s="1">
        <v>44596</v>
      </c>
      <c r="D23">
        <v>7</v>
      </c>
      <c r="E23" t="s">
        <v>151</v>
      </c>
      <c r="F23">
        <v>22</v>
      </c>
      <c r="G23" t="s">
        <v>162</v>
      </c>
      <c r="H23" t="s">
        <v>66</v>
      </c>
      <c r="I23" t="s">
        <v>163</v>
      </c>
      <c r="J23" t="s">
        <v>164</v>
      </c>
      <c r="K23">
        <v>3</v>
      </c>
      <c r="L23">
        <v>1</v>
      </c>
      <c r="M23">
        <v>2</v>
      </c>
      <c r="N23">
        <v>0</v>
      </c>
      <c r="O23" t="s">
        <v>1232</v>
      </c>
      <c r="P23" t="s">
        <v>69</v>
      </c>
      <c r="Q23" t="s">
        <v>1230</v>
      </c>
      <c r="R23" t="s">
        <v>165</v>
      </c>
      <c r="S23" t="s">
        <v>70</v>
      </c>
      <c r="T23" t="b">
        <v>0</v>
      </c>
      <c r="U23">
        <v>6</v>
      </c>
      <c r="V23" t="b">
        <v>0</v>
      </c>
      <c r="W23" t="b">
        <v>0</v>
      </c>
      <c r="X23">
        <v>50</v>
      </c>
      <c r="Y23">
        <v>7.5</v>
      </c>
      <c r="Z23">
        <v>667</v>
      </c>
      <c r="AA23" t="s">
        <v>1231</v>
      </c>
      <c r="AB23" t="s">
        <v>1232</v>
      </c>
      <c r="AC23" t="b">
        <v>0</v>
      </c>
      <c r="AD23" t="b">
        <v>0</v>
      </c>
      <c r="AE23" t="b">
        <v>0</v>
      </c>
      <c r="AF23" t="b">
        <v>0</v>
      </c>
      <c r="AG23" t="b">
        <v>0</v>
      </c>
      <c r="AH23" t="b">
        <f t="shared" si="0"/>
        <v>0</v>
      </c>
      <c r="AI23" t="b">
        <v>0</v>
      </c>
      <c r="AJ23" t="b">
        <v>0</v>
      </c>
      <c r="AK23" t="b">
        <v>0</v>
      </c>
      <c r="AL23" t="b">
        <v>0</v>
      </c>
      <c r="AM23" t="b">
        <v>0</v>
      </c>
      <c r="AN23" t="b">
        <v>0</v>
      </c>
      <c r="AO23" t="b">
        <v>0</v>
      </c>
      <c r="AP23" t="b">
        <v>0</v>
      </c>
      <c r="AQ23" t="b">
        <v>0</v>
      </c>
      <c r="AR23" t="b">
        <v>0</v>
      </c>
      <c r="AS23" t="b">
        <v>0</v>
      </c>
      <c r="AT23" t="b">
        <v>0</v>
      </c>
      <c r="AU23" t="b">
        <v>0</v>
      </c>
      <c r="AV23" t="b">
        <v>0</v>
      </c>
      <c r="AW23" t="b">
        <v>0</v>
      </c>
      <c r="AX23" t="b">
        <v>0</v>
      </c>
      <c r="AY23" t="b">
        <v>0</v>
      </c>
      <c r="AZ23" t="b">
        <v>0</v>
      </c>
      <c r="BA23" t="b">
        <v>0</v>
      </c>
      <c r="BB23" t="b">
        <v>0</v>
      </c>
      <c r="BC23" t="b">
        <v>0</v>
      </c>
      <c r="BD23" t="b">
        <v>0</v>
      </c>
      <c r="BE23" t="b">
        <v>0</v>
      </c>
      <c r="BF23" t="b">
        <v>0</v>
      </c>
      <c r="BG23" t="b">
        <v>0</v>
      </c>
      <c r="BH23" t="b">
        <v>0</v>
      </c>
      <c r="BI23" t="b">
        <v>0</v>
      </c>
      <c r="BJ23" t="b">
        <v>0</v>
      </c>
      <c r="BK23" t="b">
        <v>0</v>
      </c>
      <c r="BL23" t="b">
        <v>0</v>
      </c>
      <c r="BM23" t="b">
        <v>0</v>
      </c>
    </row>
    <row r="24" spans="1:65" x14ac:dyDescent="0.25">
      <c r="A24">
        <v>1</v>
      </c>
      <c r="B24" s="1">
        <v>44550</v>
      </c>
      <c r="C24" s="1">
        <v>44596</v>
      </c>
      <c r="D24">
        <v>8</v>
      </c>
      <c r="E24" t="s">
        <v>166</v>
      </c>
      <c r="F24">
        <v>23</v>
      </c>
      <c r="G24" t="s">
        <v>167</v>
      </c>
      <c r="H24" t="s">
        <v>66</v>
      </c>
      <c r="I24" t="s">
        <v>168</v>
      </c>
      <c r="J24" t="s">
        <v>169</v>
      </c>
      <c r="K24">
        <v>1</v>
      </c>
      <c r="L24">
        <v>1</v>
      </c>
      <c r="M24">
        <v>0</v>
      </c>
      <c r="N24">
        <v>0</v>
      </c>
      <c r="O24" t="s">
        <v>1232</v>
      </c>
      <c r="P24" t="s">
        <v>69</v>
      </c>
      <c r="Q24" t="s">
        <v>1230</v>
      </c>
      <c r="R24" t="s">
        <v>170</v>
      </c>
      <c r="S24" t="s">
        <v>70</v>
      </c>
      <c r="T24" t="b">
        <v>0</v>
      </c>
      <c r="U24">
        <v>20.6</v>
      </c>
      <c r="V24">
        <v>51</v>
      </c>
      <c r="W24" t="b">
        <v>0</v>
      </c>
      <c r="X24">
        <v>50</v>
      </c>
      <c r="Y24">
        <v>2.5</v>
      </c>
      <c r="Z24">
        <v>2000</v>
      </c>
      <c r="AA24" t="s">
        <v>1231</v>
      </c>
      <c r="AB24" t="s">
        <v>1231</v>
      </c>
      <c r="AC24">
        <v>50</v>
      </c>
      <c r="AD24">
        <v>2.5</v>
      </c>
      <c r="AE24" t="b">
        <v>0</v>
      </c>
      <c r="AF24" t="b">
        <v>0</v>
      </c>
      <c r="AG24">
        <v>2000</v>
      </c>
      <c r="AH24">
        <f t="shared" si="0"/>
        <v>0</v>
      </c>
      <c r="AI24">
        <v>2</v>
      </c>
      <c r="AJ24" t="s">
        <v>1232</v>
      </c>
      <c r="AK24" t="s">
        <v>1232</v>
      </c>
      <c r="AL24">
        <v>25</v>
      </c>
      <c r="AM24">
        <v>1.25</v>
      </c>
      <c r="AN24" t="b">
        <v>0</v>
      </c>
      <c r="AO24" t="b">
        <v>0</v>
      </c>
      <c r="AP24" t="b">
        <v>0</v>
      </c>
      <c r="AQ24" t="b">
        <v>0</v>
      </c>
      <c r="AR24" t="b">
        <v>0</v>
      </c>
      <c r="AS24" t="b">
        <v>0</v>
      </c>
      <c r="AT24" t="b">
        <v>0</v>
      </c>
      <c r="AU24" t="b">
        <v>0</v>
      </c>
      <c r="AV24" t="b">
        <v>0</v>
      </c>
      <c r="AW24" t="b">
        <v>0</v>
      </c>
      <c r="AX24">
        <v>25</v>
      </c>
      <c r="AY24">
        <v>1.25</v>
      </c>
      <c r="AZ24" t="b">
        <v>0</v>
      </c>
      <c r="BA24" t="b">
        <v>0</v>
      </c>
      <c r="BB24" t="b">
        <v>0</v>
      </c>
      <c r="BC24" t="b">
        <v>0</v>
      </c>
      <c r="BD24" t="b">
        <v>0</v>
      </c>
      <c r="BE24" t="b">
        <v>0</v>
      </c>
      <c r="BF24" t="b">
        <v>0</v>
      </c>
      <c r="BG24" t="b">
        <v>0</v>
      </c>
      <c r="BH24" t="b">
        <v>0</v>
      </c>
      <c r="BI24" t="b">
        <v>0</v>
      </c>
      <c r="BJ24" t="b">
        <v>0</v>
      </c>
      <c r="BK24" t="b">
        <v>0</v>
      </c>
      <c r="BL24" t="b">
        <v>0</v>
      </c>
      <c r="BM24" t="b">
        <v>0</v>
      </c>
    </row>
    <row r="25" spans="1:65" x14ac:dyDescent="0.25">
      <c r="A25">
        <v>1</v>
      </c>
      <c r="B25" s="1">
        <v>44550</v>
      </c>
      <c r="C25" s="1">
        <v>44596</v>
      </c>
      <c r="D25">
        <v>8</v>
      </c>
      <c r="E25" t="s">
        <v>166</v>
      </c>
      <c r="F25">
        <v>24</v>
      </c>
      <c r="G25" t="s">
        <v>172</v>
      </c>
      <c r="H25" t="s">
        <v>173</v>
      </c>
      <c r="I25" t="s">
        <v>174</v>
      </c>
      <c r="J25" t="s">
        <v>175</v>
      </c>
      <c r="K25">
        <v>2</v>
      </c>
      <c r="L25">
        <v>1</v>
      </c>
      <c r="M25">
        <v>1</v>
      </c>
      <c r="N25">
        <v>0</v>
      </c>
      <c r="O25" t="s">
        <v>1232</v>
      </c>
      <c r="P25" t="s">
        <v>75</v>
      </c>
      <c r="Q25" t="s">
        <v>1230</v>
      </c>
      <c r="R25" t="s">
        <v>143</v>
      </c>
      <c r="S25" t="s">
        <v>505</v>
      </c>
      <c r="T25" t="b">
        <v>0</v>
      </c>
      <c r="U25" t="b">
        <v>0</v>
      </c>
      <c r="V25" t="b">
        <v>0</v>
      </c>
      <c r="W25" t="b">
        <v>0</v>
      </c>
      <c r="X25">
        <v>56</v>
      </c>
      <c r="Y25">
        <v>7.5</v>
      </c>
      <c r="Z25">
        <v>747</v>
      </c>
      <c r="AA25" t="s">
        <v>1231</v>
      </c>
      <c r="AB25" t="s">
        <v>1231</v>
      </c>
      <c r="AC25">
        <v>56</v>
      </c>
      <c r="AD25">
        <v>33.33</v>
      </c>
      <c r="AE25" t="b">
        <v>0</v>
      </c>
      <c r="AF25" t="b">
        <v>0</v>
      </c>
      <c r="AG25">
        <v>168</v>
      </c>
      <c r="AH25">
        <f t="shared" si="0"/>
        <v>-579</v>
      </c>
      <c r="AI25">
        <v>2</v>
      </c>
      <c r="AJ25" t="s">
        <v>1232</v>
      </c>
      <c r="AK25" t="s">
        <v>1232</v>
      </c>
      <c r="AL25" t="b">
        <v>0</v>
      </c>
      <c r="AM25" t="b">
        <v>0</v>
      </c>
      <c r="AN25" t="b">
        <v>0</v>
      </c>
      <c r="AO25" t="b">
        <v>0</v>
      </c>
      <c r="AP25" t="b">
        <v>0</v>
      </c>
      <c r="AQ25" t="b">
        <v>0</v>
      </c>
      <c r="AR25">
        <v>28</v>
      </c>
      <c r="AS25">
        <v>16.66</v>
      </c>
      <c r="AT25" t="b">
        <v>0</v>
      </c>
      <c r="AU25" t="b">
        <v>0</v>
      </c>
      <c r="AV25" t="b">
        <v>0</v>
      </c>
      <c r="AW25" t="b">
        <v>0</v>
      </c>
      <c r="AX25" t="b">
        <v>0</v>
      </c>
      <c r="AY25" t="b">
        <v>0</v>
      </c>
      <c r="AZ25" t="b">
        <v>0</v>
      </c>
      <c r="BA25">
        <v>28</v>
      </c>
      <c r="BB25">
        <v>16.66</v>
      </c>
      <c r="BC25" t="b">
        <v>0</v>
      </c>
      <c r="BD25" t="b">
        <v>0</v>
      </c>
      <c r="BE25" t="b">
        <v>0</v>
      </c>
      <c r="BF25" t="b">
        <v>0</v>
      </c>
      <c r="BG25" t="b">
        <v>0</v>
      </c>
      <c r="BH25" t="b">
        <v>0</v>
      </c>
      <c r="BI25" t="b">
        <v>0</v>
      </c>
      <c r="BJ25" t="b">
        <v>0</v>
      </c>
      <c r="BK25" t="b">
        <v>0</v>
      </c>
      <c r="BL25" t="b">
        <v>0</v>
      </c>
      <c r="BM25" t="b">
        <v>0</v>
      </c>
    </row>
    <row r="26" spans="1:65" x14ac:dyDescent="0.25">
      <c r="A26">
        <v>1</v>
      </c>
      <c r="B26" s="1">
        <v>44550</v>
      </c>
      <c r="C26" s="1">
        <v>44596</v>
      </c>
      <c r="D26">
        <v>8</v>
      </c>
      <c r="E26" t="s">
        <v>166</v>
      </c>
      <c r="F26">
        <v>25</v>
      </c>
      <c r="G26" t="s">
        <v>176</v>
      </c>
      <c r="H26" t="s">
        <v>72</v>
      </c>
      <c r="I26" t="s">
        <v>177</v>
      </c>
      <c r="J26" t="s">
        <v>178</v>
      </c>
      <c r="K26">
        <v>4</v>
      </c>
      <c r="L26">
        <v>4</v>
      </c>
      <c r="M26">
        <v>0</v>
      </c>
      <c r="N26">
        <v>0</v>
      </c>
      <c r="O26" t="s">
        <v>1232</v>
      </c>
      <c r="P26" t="s">
        <v>69</v>
      </c>
      <c r="Q26" t="s">
        <v>1230</v>
      </c>
      <c r="R26" t="s">
        <v>179</v>
      </c>
      <c r="S26" t="s">
        <v>105</v>
      </c>
      <c r="T26">
        <v>0</v>
      </c>
      <c r="U26" t="b">
        <v>0</v>
      </c>
      <c r="V26" t="b">
        <v>0</v>
      </c>
      <c r="W26" t="b">
        <v>0</v>
      </c>
      <c r="X26">
        <v>30</v>
      </c>
      <c r="Y26">
        <v>3</v>
      </c>
      <c r="Z26">
        <v>1000</v>
      </c>
      <c r="AA26" t="s">
        <v>1231</v>
      </c>
      <c r="AB26" t="s">
        <v>1231</v>
      </c>
      <c r="AC26">
        <v>30</v>
      </c>
      <c r="AD26">
        <v>6</v>
      </c>
      <c r="AE26" t="b">
        <v>0</v>
      </c>
      <c r="AF26" t="b">
        <v>0</v>
      </c>
      <c r="AG26">
        <v>500</v>
      </c>
      <c r="AH26">
        <f t="shared" si="0"/>
        <v>-500</v>
      </c>
      <c r="AI26">
        <v>1</v>
      </c>
      <c r="AJ26" t="s">
        <v>1232</v>
      </c>
      <c r="AK26" t="s">
        <v>1232</v>
      </c>
      <c r="AL26">
        <v>30</v>
      </c>
      <c r="AM26">
        <v>6</v>
      </c>
      <c r="AN26" t="b">
        <v>0</v>
      </c>
      <c r="AO26" t="b">
        <v>0</v>
      </c>
      <c r="AP26" t="b">
        <v>0</v>
      </c>
      <c r="AQ26" t="b">
        <v>0</v>
      </c>
      <c r="AR26" t="b">
        <v>0</v>
      </c>
      <c r="AS26" t="b">
        <v>0</v>
      </c>
      <c r="AT26" t="b">
        <v>0</v>
      </c>
      <c r="AU26" t="b">
        <v>0</v>
      </c>
      <c r="AV26" t="b">
        <v>0</v>
      </c>
      <c r="AW26" t="b">
        <v>0</v>
      </c>
      <c r="AX26" t="b">
        <v>0</v>
      </c>
      <c r="AY26" t="b">
        <v>0</v>
      </c>
      <c r="AZ26" t="b">
        <v>0</v>
      </c>
      <c r="BA26" t="b">
        <v>0</v>
      </c>
      <c r="BB26" t="b">
        <v>0</v>
      </c>
      <c r="BC26" t="b">
        <v>0</v>
      </c>
      <c r="BD26" t="b">
        <v>0</v>
      </c>
      <c r="BE26" t="b">
        <v>0</v>
      </c>
      <c r="BF26" t="b">
        <v>0</v>
      </c>
      <c r="BG26" t="b">
        <v>0</v>
      </c>
      <c r="BH26" t="b">
        <v>0</v>
      </c>
      <c r="BI26" t="b">
        <v>0</v>
      </c>
      <c r="BJ26" t="b">
        <v>0</v>
      </c>
      <c r="BK26" t="b">
        <v>0</v>
      </c>
      <c r="BL26" t="b">
        <v>0</v>
      </c>
      <c r="BM26" t="b">
        <v>0</v>
      </c>
    </row>
    <row r="27" spans="1:65" x14ac:dyDescent="0.25">
      <c r="A27">
        <v>1</v>
      </c>
      <c r="B27" s="1">
        <v>44550</v>
      </c>
      <c r="C27" s="1">
        <v>44596</v>
      </c>
      <c r="D27">
        <v>9</v>
      </c>
      <c r="E27" t="s">
        <v>180</v>
      </c>
      <c r="F27">
        <v>26</v>
      </c>
      <c r="G27" t="s">
        <v>181</v>
      </c>
      <c r="H27" t="s">
        <v>182</v>
      </c>
      <c r="I27" t="s">
        <v>183</v>
      </c>
      <c r="J27" t="s">
        <v>184</v>
      </c>
      <c r="K27">
        <v>4</v>
      </c>
      <c r="L27">
        <v>4</v>
      </c>
      <c r="M27">
        <v>0</v>
      </c>
      <c r="N27">
        <v>0</v>
      </c>
      <c r="O27" t="s">
        <v>1232</v>
      </c>
      <c r="P27" t="s">
        <v>75</v>
      </c>
      <c r="Q27">
        <v>2019</v>
      </c>
      <c r="R27" t="s">
        <v>185</v>
      </c>
      <c r="S27" t="s">
        <v>436</v>
      </c>
      <c r="T27" t="b">
        <v>0</v>
      </c>
      <c r="U27" t="b">
        <v>0</v>
      </c>
      <c r="V27" t="b">
        <v>0</v>
      </c>
      <c r="W27" t="b">
        <v>0</v>
      </c>
      <c r="X27">
        <v>50</v>
      </c>
      <c r="Y27">
        <v>5</v>
      </c>
      <c r="Z27">
        <v>1000</v>
      </c>
      <c r="AA27" t="s">
        <v>1231</v>
      </c>
      <c r="AB27" t="s">
        <v>1231</v>
      </c>
      <c r="AC27">
        <v>50</v>
      </c>
      <c r="AD27">
        <v>7</v>
      </c>
      <c r="AE27" t="b">
        <v>0</v>
      </c>
      <c r="AF27" t="b">
        <v>0</v>
      </c>
      <c r="AG27">
        <v>714</v>
      </c>
      <c r="AH27">
        <f t="shared" si="0"/>
        <v>-286</v>
      </c>
      <c r="AI27">
        <v>2</v>
      </c>
      <c r="AJ27" t="s">
        <v>1232</v>
      </c>
      <c r="AK27" t="s">
        <v>1232</v>
      </c>
      <c r="AL27" t="b">
        <v>0</v>
      </c>
      <c r="AM27" t="b">
        <v>0</v>
      </c>
      <c r="AN27" t="b">
        <v>0</v>
      </c>
      <c r="AO27">
        <v>25</v>
      </c>
      <c r="AP27">
        <v>3.5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>
        <v>25</v>
      </c>
      <c r="AY27">
        <v>3.5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 t="b">
        <v>0</v>
      </c>
      <c r="BL27" t="b">
        <v>0</v>
      </c>
      <c r="BM27" t="b">
        <v>0</v>
      </c>
    </row>
    <row r="28" spans="1:65" x14ac:dyDescent="0.25">
      <c r="A28">
        <v>1</v>
      </c>
      <c r="B28" s="1">
        <v>44550</v>
      </c>
      <c r="C28" s="1">
        <v>44596</v>
      </c>
      <c r="D28">
        <v>9</v>
      </c>
      <c r="E28" t="s">
        <v>180</v>
      </c>
      <c r="F28">
        <v>27</v>
      </c>
      <c r="G28" t="s">
        <v>187</v>
      </c>
      <c r="H28" t="s">
        <v>182</v>
      </c>
      <c r="I28" t="s">
        <v>188</v>
      </c>
      <c r="J28" t="s">
        <v>189</v>
      </c>
      <c r="K28">
        <v>2</v>
      </c>
      <c r="L28">
        <v>1</v>
      </c>
      <c r="M28">
        <v>1</v>
      </c>
      <c r="N28">
        <v>0</v>
      </c>
      <c r="O28" t="s">
        <v>1231</v>
      </c>
      <c r="P28" t="s">
        <v>75</v>
      </c>
      <c r="Q28">
        <v>2020</v>
      </c>
      <c r="R28" t="s">
        <v>190</v>
      </c>
      <c r="S28" t="s">
        <v>77</v>
      </c>
      <c r="T28">
        <v>300</v>
      </c>
      <c r="U28">
        <v>25</v>
      </c>
      <c r="V28">
        <v>50</v>
      </c>
      <c r="W28" t="b">
        <v>0</v>
      </c>
      <c r="X28">
        <v>50</v>
      </c>
      <c r="Y28">
        <v>2.5</v>
      </c>
      <c r="Z28">
        <v>2000</v>
      </c>
      <c r="AA28" t="s">
        <v>1231</v>
      </c>
      <c r="AB28" t="s">
        <v>1231</v>
      </c>
      <c r="AC28">
        <v>50</v>
      </c>
      <c r="AD28">
        <v>10</v>
      </c>
      <c r="AE28" t="b">
        <v>0</v>
      </c>
      <c r="AF28" t="b">
        <v>0</v>
      </c>
      <c r="AG28">
        <v>500</v>
      </c>
      <c r="AH28">
        <f t="shared" si="0"/>
        <v>-1500</v>
      </c>
      <c r="AI28">
        <v>2</v>
      </c>
      <c r="AJ28" t="s">
        <v>1232</v>
      </c>
      <c r="AK28" t="s">
        <v>1232</v>
      </c>
      <c r="AL28" t="b">
        <v>0</v>
      </c>
      <c r="AM28" t="b">
        <v>0</v>
      </c>
      <c r="AN28" t="b">
        <v>0</v>
      </c>
      <c r="AO28" t="b">
        <v>0</v>
      </c>
      <c r="AP28" t="b">
        <v>0</v>
      </c>
      <c r="AQ28" t="b">
        <v>0</v>
      </c>
      <c r="AR28" t="b">
        <v>0</v>
      </c>
      <c r="AS28" t="b">
        <v>0</v>
      </c>
      <c r="AT28" t="b">
        <v>0</v>
      </c>
      <c r="AU28" t="b">
        <v>0</v>
      </c>
      <c r="AV28" t="b">
        <v>0</v>
      </c>
      <c r="AW28" t="b">
        <v>0</v>
      </c>
      <c r="AX28">
        <v>25</v>
      </c>
      <c r="AY28">
        <v>5</v>
      </c>
      <c r="AZ28" t="b">
        <v>0</v>
      </c>
      <c r="BA28">
        <v>25</v>
      </c>
      <c r="BB28">
        <v>5</v>
      </c>
      <c r="BC28" t="b">
        <v>0</v>
      </c>
      <c r="BD28" t="b">
        <v>0</v>
      </c>
      <c r="BE28" t="b">
        <v>0</v>
      </c>
      <c r="BF28" t="b">
        <v>0</v>
      </c>
      <c r="BG28" t="b">
        <v>0</v>
      </c>
      <c r="BH28" t="b">
        <v>0</v>
      </c>
      <c r="BI28" t="b">
        <v>0</v>
      </c>
      <c r="BJ28" t="b">
        <v>0</v>
      </c>
      <c r="BK28" t="b">
        <v>0</v>
      </c>
      <c r="BL28" t="b">
        <v>0</v>
      </c>
      <c r="BM28" t="b">
        <v>0</v>
      </c>
    </row>
    <row r="29" spans="1:65" x14ac:dyDescent="0.25">
      <c r="A29">
        <v>1</v>
      </c>
      <c r="B29" s="1">
        <v>44550</v>
      </c>
      <c r="C29" s="1">
        <v>44596</v>
      </c>
      <c r="D29">
        <v>9</v>
      </c>
      <c r="E29" t="s">
        <v>180</v>
      </c>
      <c r="F29">
        <v>28</v>
      </c>
      <c r="G29" t="s">
        <v>192</v>
      </c>
      <c r="H29" t="s">
        <v>66</v>
      </c>
      <c r="I29" t="s">
        <v>193</v>
      </c>
      <c r="J29" t="s">
        <v>194</v>
      </c>
      <c r="K29">
        <v>2</v>
      </c>
      <c r="L29">
        <v>1</v>
      </c>
      <c r="M29">
        <v>1</v>
      </c>
      <c r="N29">
        <v>0</v>
      </c>
      <c r="O29" t="s">
        <v>1231</v>
      </c>
      <c r="P29" t="s">
        <v>69</v>
      </c>
      <c r="Q29" t="s">
        <v>1230</v>
      </c>
      <c r="R29" t="s">
        <v>195</v>
      </c>
      <c r="S29" t="s">
        <v>77</v>
      </c>
      <c r="T29" t="b">
        <v>0</v>
      </c>
      <c r="U29">
        <v>160</v>
      </c>
      <c r="V29">
        <v>3</v>
      </c>
      <c r="W29" t="b">
        <v>0</v>
      </c>
      <c r="X29">
        <v>100</v>
      </c>
      <c r="Y29">
        <v>5</v>
      </c>
      <c r="Z29">
        <v>2000</v>
      </c>
      <c r="AA29" t="s">
        <v>1231</v>
      </c>
      <c r="AB29" t="s">
        <v>1232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 t="b">
        <f t="shared" si="0"/>
        <v>0</v>
      </c>
      <c r="AI29" t="b">
        <v>0</v>
      </c>
      <c r="AJ29" t="b">
        <v>0</v>
      </c>
      <c r="AK29" t="b">
        <v>0</v>
      </c>
      <c r="AL29" t="b">
        <v>0</v>
      </c>
      <c r="AM29" t="b">
        <v>0</v>
      </c>
      <c r="AN29" t="b">
        <v>0</v>
      </c>
      <c r="AO29" t="b">
        <v>0</v>
      </c>
      <c r="AP29" t="b">
        <v>0</v>
      </c>
      <c r="AQ29" t="b">
        <v>0</v>
      </c>
      <c r="AR29" t="b">
        <v>0</v>
      </c>
      <c r="AS29" t="b">
        <v>0</v>
      </c>
      <c r="AT29" t="b">
        <v>0</v>
      </c>
      <c r="AU29" t="b">
        <v>0</v>
      </c>
      <c r="AV29" t="b">
        <v>0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0</v>
      </c>
      <c r="BC29" t="b">
        <v>0</v>
      </c>
      <c r="BD29" t="b">
        <v>0</v>
      </c>
      <c r="BE29" t="b">
        <v>0</v>
      </c>
      <c r="BF29" t="b">
        <v>0</v>
      </c>
      <c r="BG29" t="b">
        <v>0</v>
      </c>
      <c r="BH29" t="b">
        <v>0</v>
      </c>
      <c r="BI29" t="b">
        <v>0</v>
      </c>
      <c r="BJ29" t="b">
        <v>0</v>
      </c>
      <c r="BK29" t="b">
        <v>0</v>
      </c>
      <c r="BL29" t="b">
        <v>0</v>
      </c>
      <c r="BM29" t="b">
        <v>0</v>
      </c>
    </row>
    <row r="30" spans="1:65" x14ac:dyDescent="0.25">
      <c r="A30">
        <v>1</v>
      </c>
      <c r="B30" s="1">
        <v>44550</v>
      </c>
      <c r="C30" s="1">
        <v>44596</v>
      </c>
      <c r="D30">
        <v>10</v>
      </c>
      <c r="E30" t="s">
        <v>197</v>
      </c>
      <c r="F30">
        <v>29</v>
      </c>
      <c r="G30" t="s">
        <v>198</v>
      </c>
      <c r="H30" t="s">
        <v>79</v>
      </c>
      <c r="I30" t="s">
        <v>199</v>
      </c>
      <c r="J30" t="s">
        <v>200</v>
      </c>
      <c r="K30">
        <v>2</v>
      </c>
      <c r="L30">
        <v>0</v>
      </c>
      <c r="M30">
        <v>2</v>
      </c>
      <c r="N30">
        <v>0</v>
      </c>
      <c r="O30" t="s">
        <v>1232</v>
      </c>
      <c r="P30" t="s">
        <v>75</v>
      </c>
      <c r="Q30">
        <v>2021</v>
      </c>
      <c r="R30" t="s">
        <v>76</v>
      </c>
      <c r="S30" t="s">
        <v>77</v>
      </c>
      <c r="T30" t="b">
        <v>0</v>
      </c>
      <c r="U30">
        <v>2E-3</v>
      </c>
      <c r="V30">
        <v>70</v>
      </c>
      <c r="W30" t="b">
        <v>0</v>
      </c>
      <c r="X30">
        <v>25</v>
      </c>
      <c r="Y30">
        <v>5</v>
      </c>
      <c r="Z30">
        <v>500</v>
      </c>
      <c r="AA30" t="s">
        <v>1231</v>
      </c>
      <c r="AB30" t="s">
        <v>1231</v>
      </c>
      <c r="AC30">
        <v>25</v>
      </c>
      <c r="AD30">
        <v>20</v>
      </c>
      <c r="AE30" t="b">
        <v>0</v>
      </c>
      <c r="AF30" t="b">
        <v>0</v>
      </c>
      <c r="AG30">
        <v>125</v>
      </c>
      <c r="AH30">
        <f t="shared" si="0"/>
        <v>-375</v>
      </c>
      <c r="AI30">
        <v>3</v>
      </c>
      <c r="AJ30" t="s">
        <v>1232</v>
      </c>
      <c r="AK30" t="s">
        <v>1232</v>
      </c>
      <c r="AL30" t="b">
        <v>0</v>
      </c>
      <c r="AM30" t="b">
        <v>0</v>
      </c>
      <c r="AN30" t="b">
        <v>0</v>
      </c>
      <c r="AO30">
        <v>8.33</v>
      </c>
      <c r="AP30">
        <v>6.66</v>
      </c>
      <c r="AQ30" t="b">
        <v>0</v>
      </c>
      <c r="AR30" t="b">
        <v>0</v>
      </c>
      <c r="AS30" t="b">
        <v>0</v>
      </c>
      <c r="AT30" t="b">
        <v>0</v>
      </c>
      <c r="AU30" t="b">
        <v>0</v>
      </c>
      <c r="AV30" t="b">
        <v>0</v>
      </c>
      <c r="AW30" t="b">
        <v>0</v>
      </c>
      <c r="AX30">
        <v>8.33</v>
      </c>
      <c r="AY30">
        <v>6.66</v>
      </c>
      <c r="AZ30" t="b">
        <v>0</v>
      </c>
      <c r="BA30">
        <v>8.33</v>
      </c>
      <c r="BB30">
        <v>6.66</v>
      </c>
      <c r="BC30" t="b">
        <v>0</v>
      </c>
      <c r="BD30" t="b">
        <v>0</v>
      </c>
      <c r="BE30" t="b">
        <v>0</v>
      </c>
      <c r="BF30" t="b">
        <v>0</v>
      </c>
      <c r="BG30" t="b">
        <v>0</v>
      </c>
      <c r="BH30" t="b">
        <v>0</v>
      </c>
      <c r="BI30" t="b">
        <v>0</v>
      </c>
      <c r="BJ30" t="b">
        <v>0</v>
      </c>
      <c r="BK30" t="b">
        <v>0</v>
      </c>
      <c r="BL30" t="b">
        <v>0</v>
      </c>
      <c r="BM30" t="b">
        <v>0</v>
      </c>
    </row>
    <row r="31" spans="1:65" x14ac:dyDescent="0.25">
      <c r="A31">
        <v>1</v>
      </c>
      <c r="B31" s="1">
        <v>44550</v>
      </c>
      <c r="C31" s="1">
        <v>44596</v>
      </c>
      <c r="D31">
        <v>10</v>
      </c>
      <c r="E31" t="s">
        <v>197</v>
      </c>
      <c r="F31">
        <v>30</v>
      </c>
      <c r="G31" t="s">
        <v>201</v>
      </c>
      <c r="H31" t="s">
        <v>66</v>
      </c>
      <c r="I31" t="s">
        <v>202</v>
      </c>
      <c r="J31" t="s">
        <v>203</v>
      </c>
      <c r="K31">
        <v>3</v>
      </c>
      <c r="L31">
        <v>3</v>
      </c>
      <c r="M31">
        <v>0</v>
      </c>
      <c r="N31">
        <v>0</v>
      </c>
      <c r="O31" t="s">
        <v>1232</v>
      </c>
      <c r="P31" t="s">
        <v>69</v>
      </c>
      <c r="Q31" t="s">
        <v>1230</v>
      </c>
      <c r="R31" t="s">
        <v>165</v>
      </c>
      <c r="S31" t="s">
        <v>77</v>
      </c>
      <c r="T31">
        <v>130</v>
      </c>
      <c r="U31">
        <v>2.8</v>
      </c>
      <c r="V31">
        <v>30</v>
      </c>
      <c r="W31" t="b">
        <v>0</v>
      </c>
      <c r="X31">
        <v>30</v>
      </c>
      <c r="Y31">
        <v>5</v>
      </c>
      <c r="Z31">
        <v>600</v>
      </c>
      <c r="AA31" t="s">
        <v>1231</v>
      </c>
      <c r="AB31" t="s">
        <v>1231</v>
      </c>
      <c r="AC31">
        <v>30</v>
      </c>
      <c r="AD31">
        <v>20</v>
      </c>
      <c r="AE31" t="b">
        <v>0</v>
      </c>
      <c r="AF31" t="b">
        <v>0</v>
      </c>
      <c r="AG31">
        <v>150</v>
      </c>
      <c r="AH31">
        <f t="shared" si="0"/>
        <v>-450</v>
      </c>
      <c r="AI31">
        <v>3</v>
      </c>
      <c r="AJ31" t="s">
        <v>1232</v>
      </c>
      <c r="AK31" t="s">
        <v>1232</v>
      </c>
      <c r="AL31" t="b">
        <v>0</v>
      </c>
      <c r="AM31" t="b">
        <v>0</v>
      </c>
      <c r="AN31" t="b">
        <v>0</v>
      </c>
      <c r="AO31" t="b">
        <v>0</v>
      </c>
      <c r="AP31" t="b">
        <v>0</v>
      </c>
      <c r="AQ31" t="b">
        <v>0</v>
      </c>
      <c r="AR31">
        <v>10</v>
      </c>
      <c r="AS31">
        <v>6.66</v>
      </c>
      <c r="AT31" t="b">
        <v>0</v>
      </c>
      <c r="AU31" t="b">
        <v>0</v>
      </c>
      <c r="AV31" t="b">
        <v>0</v>
      </c>
      <c r="AW31" t="b">
        <v>0</v>
      </c>
      <c r="AX31">
        <v>10</v>
      </c>
      <c r="AY31">
        <v>6.66</v>
      </c>
      <c r="AZ31" t="b">
        <v>0</v>
      </c>
      <c r="BA31">
        <v>10</v>
      </c>
      <c r="BB31">
        <v>6.66</v>
      </c>
      <c r="BC31" t="b">
        <v>0</v>
      </c>
      <c r="BD31" t="b">
        <v>0</v>
      </c>
      <c r="BE31" t="b">
        <v>0</v>
      </c>
      <c r="BF31" t="b">
        <v>0</v>
      </c>
      <c r="BG31" t="b">
        <v>0</v>
      </c>
      <c r="BH31" t="b">
        <v>0</v>
      </c>
      <c r="BI31" t="b">
        <v>0</v>
      </c>
      <c r="BJ31" t="b">
        <v>0</v>
      </c>
      <c r="BK31" t="b">
        <v>0</v>
      </c>
      <c r="BL31" t="b">
        <v>0</v>
      </c>
      <c r="BM31" t="b">
        <v>0</v>
      </c>
    </row>
    <row r="32" spans="1:65" x14ac:dyDescent="0.25">
      <c r="A32">
        <v>1</v>
      </c>
      <c r="B32" s="1">
        <v>44550</v>
      </c>
      <c r="C32" s="1">
        <v>44596</v>
      </c>
      <c r="D32">
        <v>10</v>
      </c>
      <c r="E32" t="s">
        <v>197</v>
      </c>
      <c r="F32">
        <v>31</v>
      </c>
      <c r="G32" t="s">
        <v>204</v>
      </c>
      <c r="H32" t="s">
        <v>89</v>
      </c>
      <c r="I32" t="s">
        <v>205</v>
      </c>
      <c r="J32" t="s">
        <v>206</v>
      </c>
      <c r="K32">
        <v>3</v>
      </c>
      <c r="L32">
        <v>2</v>
      </c>
      <c r="M32">
        <v>1</v>
      </c>
      <c r="N32">
        <v>0</v>
      </c>
      <c r="O32" t="s">
        <v>1232</v>
      </c>
      <c r="P32" t="s">
        <v>75</v>
      </c>
      <c r="Q32" t="s">
        <v>1230</v>
      </c>
      <c r="R32" t="s">
        <v>165</v>
      </c>
      <c r="S32" t="s">
        <v>77</v>
      </c>
      <c r="T32" t="b">
        <v>0</v>
      </c>
      <c r="U32" t="b">
        <v>0</v>
      </c>
      <c r="V32" t="b">
        <v>0</v>
      </c>
      <c r="W32" t="b">
        <v>0</v>
      </c>
      <c r="X32">
        <v>30</v>
      </c>
      <c r="Y32">
        <v>2</v>
      </c>
      <c r="Z32">
        <v>1500</v>
      </c>
      <c r="AA32" t="s">
        <v>1231</v>
      </c>
      <c r="AB32" t="s">
        <v>1231</v>
      </c>
      <c r="AC32">
        <v>30</v>
      </c>
      <c r="AD32">
        <v>3</v>
      </c>
      <c r="AE32" t="b">
        <v>0</v>
      </c>
      <c r="AF32" t="b">
        <v>0</v>
      </c>
      <c r="AG32">
        <v>1000</v>
      </c>
      <c r="AH32">
        <f t="shared" si="0"/>
        <v>-500</v>
      </c>
      <c r="AI32">
        <v>3</v>
      </c>
      <c r="AJ32" t="s">
        <v>1232</v>
      </c>
      <c r="AK32" t="s">
        <v>1232</v>
      </c>
      <c r="AL32">
        <v>10</v>
      </c>
      <c r="AM32">
        <v>1</v>
      </c>
      <c r="AN32" t="b">
        <v>0</v>
      </c>
      <c r="AO32" t="b">
        <v>0</v>
      </c>
      <c r="AP32" t="b">
        <v>0</v>
      </c>
      <c r="AQ32" t="b">
        <v>0</v>
      </c>
      <c r="AR32" t="b">
        <v>0</v>
      </c>
      <c r="AS32" t="b">
        <v>0</v>
      </c>
      <c r="AT32" t="b">
        <v>0</v>
      </c>
      <c r="AU32" t="b">
        <v>0</v>
      </c>
      <c r="AV32" t="b">
        <v>0</v>
      </c>
      <c r="AW32" t="b">
        <v>0</v>
      </c>
      <c r="AX32">
        <v>10</v>
      </c>
      <c r="AY32">
        <v>1</v>
      </c>
      <c r="AZ32" t="b">
        <v>0</v>
      </c>
      <c r="BA32">
        <v>10</v>
      </c>
      <c r="BB32">
        <v>1</v>
      </c>
      <c r="BC32" t="b">
        <v>0</v>
      </c>
      <c r="BD32" t="b">
        <v>0</v>
      </c>
      <c r="BE32" t="b">
        <v>0</v>
      </c>
      <c r="BF32" t="b">
        <v>0</v>
      </c>
      <c r="BG32" t="b">
        <v>0</v>
      </c>
      <c r="BH32" t="b">
        <v>0</v>
      </c>
      <c r="BI32" t="b">
        <v>0</v>
      </c>
      <c r="BJ32" t="b">
        <v>0</v>
      </c>
      <c r="BK32" t="b">
        <v>0</v>
      </c>
      <c r="BL32" t="b">
        <v>0</v>
      </c>
      <c r="BM32" t="b">
        <v>0</v>
      </c>
    </row>
    <row r="33" spans="1:65" x14ac:dyDescent="0.25">
      <c r="A33">
        <v>1</v>
      </c>
      <c r="B33" s="1">
        <v>44550</v>
      </c>
      <c r="C33" s="1">
        <v>44596</v>
      </c>
      <c r="D33">
        <v>11</v>
      </c>
      <c r="E33" t="s">
        <v>207</v>
      </c>
      <c r="F33">
        <v>32</v>
      </c>
      <c r="G33" t="s">
        <v>208</v>
      </c>
      <c r="H33" t="s">
        <v>66</v>
      </c>
      <c r="I33" t="s">
        <v>209</v>
      </c>
      <c r="J33" t="s">
        <v>210</v>
      </c>
      <c r="K33">
        <v>1</v>
      </c>
      <c r="L33">
        <v>1</v>
      </c>
      <c r="M33">
        <v>0</v>
      </c>
      <c r="N33">
        <v>0</v>
      </c>
      <c r="O33" t="s">
        <v>1232</v>
      </c>
      <c r="P33" t="s">
        <v>69</v>
      </c>
      <c r="Q33">
        <v>2014</v>
      </c>
      <c r="R33" t="s">
        <v>70</v>
      </c>
      <c r="S33" t="s">
        <v>77</v>
      </c>
      <c r="T33">
        <v>80</v>
      </c>
      <c r="U33">
        <v>33</v>
      </c>
      <c r="V33" t="b">
        <v>0</v>
      </c>
      <c r="W33" t="b">
        <v>0</v>
      </c>
      <c r="X33">
        <v>30000</v>
      </c>
      <c r="Y33">
        <v>25</v>
      </c>
      <c r="Z33">
        <v>120000</v>
      </c>
      <c r="AA33" t="s">
        <v>1232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b">
        <v>0</v>
      </c>
      <c r="AH33" t="b">
        <f t="shared" si="0"/>
        <v>0</v>
      </c>
      <c r="AI33" t="b">
        <v>0</v>
      </c>
      <c r="AJ33" t="b">
        <v>0</v>
      </c>
      <c r="AK33" t="b">
        <v>0</v>
      </c>
      <c r="AL33" t="b">
        <v>0</v>
      </c>
      <c r="AM33" t="b">
        <v>0</v>
      </c>
      <c r="AN33" t="b">
        <v>0</v>
      </c>
      <c r="AO33" t="b">
        <v>0</v>
      </c>
      <c r="AP33" t="b">
        <v>0</v>
      </c>
      <c r="AQ33" t="b">
        <v>0</v>
      </c>
      <c r="AR33" t="b">
        <v>0</v>
      </c>
      <c r="AS33" t="b">
        <v>0</v>
      </c>
      <c r="AT33" t="b">
        <v>0</v>
      </c>
      <c r="AU33" t="b">
        <v>0</v>
      </c>
      <c r="AV33" t="b">
        <v>0</v>
      </c>
      <c r="AW33" t="b">
        <v>0</v>
      </c>
      <c r="AX33" t="b">
        <v>0</v>
      </c>
      <c r="AY33" t="b">
        <v>0</v>
      </c>
      <c r="AZ33" t="b">
        <v>0</v>
      </c>
      <c r="BA33" t="b">
        <v>0</v>
      </c>
      <c r="BB33" t="b">
        <v>0</v>
      </c>
      <c r="BC33" t="b">
        <v>0</v>
      </c>
      <c r="BD33" t="b">
        <v>0</v>
      </c>
      <c r="BE33" t="b">
        <v>0</v>
      </c>
      <c r="BF33" t="b">
        <v>0</v>
      </c>
      <c r="BG33" t="b">
        <v>0</v>
      </c>
      <c r="BH33" t="b">
        <v>0</v>
      </c>
      <c r="BI33" t="b">
        <v>0</v>
      </c>
      <c r="BJ33" t="b">
        <v>0</v>
      </c>
      <c r="BK33" t="b">
        <v>0</v>
      </c>
      <c r="BL33" t="b">
        <v>0</v>
      </c>
      <c r="BM33" t="b">
        <v>0</v>
      </c>
    </row>
    <row r="34" spans="1:65" x14ac:dyDescent="0.25">
      <c r="A34">
        <v>1</v>
      </c>
      <c r="B34" s="1">
        <v>44550</v>
      </c>
      <c r="C34" s="1">
        <v>44596</v>
      </c>
      <c r="D34">
        <v>11</v>
      </c>
      <c r="E34" t="s">
        <v>207</v>
      </c>
      <c r="F34">
        <v>33</v>
      </c>
      <c r="G34" t="s">
        <v>211</v>
      </c>
      <c r="H34" t="s">
        <v>182</v>
      </c>
      <c r="I34" t="s">
        <v>212</v>
      </c>
      <c r="J34" t="s">
        <v>213</v>
      </c>
      <c r="K34">
        <v>3</v>
      </c>
      <c r="L34">
        <v>3</v>
      </c>
      <c r="M34">
        <v>0</v>
      </c>
      <c r="N34">
        <v>0</v>
      </c>
      <c r="O34" t="s">
        <v>1232</v>
      </c>
      <c r="P34" t="s">
        <v>69</v>
      </c>
      <c r="Q34">
        <v>2019</v>
      </c>
      <c r="R34" t="s">
        <v>70</v>
      </c>
      <c r="S34" t="s">
        <v>77</v>
      </c>
      <c r="T34" t="b">
        <v>0</v>
      </c>
      <c r="U34">
        <v>6</v>
      </c>
      <c r="V34" t="b">
        <v>0</v>
      </c>
      <c r="W34" t="b">
        <v>0</v>
      </c>
      <c r="X34">
        <v>50</v>
      </c>
      <c r="Y34">
        <v>5</v>
      </c>
      <c r="Z34">
        <v>1000</v>
      </c>
      <c r="AA34" t="s">
        <v>1231</v>
      </c>
      <c r="AB34" t="s">
        <v>1231</v>
      </c>
      <c r="AC34">
        <v>50</v>
      </c>
      <c r="AD34">
        <v>15</v>
      </c>
      <c r="AE34" t="b">
        <v>0</v>
      </c>
      <c r="AF34" t="b">
        <v>0</v>
      </c>
      <c r="AG34">
        <v>333</v>
      </c>
      <c r="AH34">
        <f t="shared" si="0"/>
        <v>-667</v>
      </c>
      <c r="AI34">
        <v>1</v>
      </c>
      <c r="AJ34" t="s">
        <v>1232</v>
      </c>
      <c r="AK34" t="s">
        <v>1232</v>
      </c>
      <c r="AL34" t="b">
        <v>0</v>
      </c>
      <c r="AM34" t="b">
        <v>0</v>
      </c>
      <c r="AN34" t="b">
        <v>0</v>
      </c>
      <c r="AO34" t="b">
        <v>0</v>
      </c>
      <c r="AP34" t="b">
        <v>0</v>
      </c>
      <c r="AQ34" t="b">
        <v>0</v>
      </c>
      <c r="AR34">
        <v>50</v>
      </c>
      <c r="AS34">
        <v>15</v>
      </c>
      <c r="AT34" t="b">
        <v>0</v>
      </c>
      <c r="AU34" t="b">
        <v>0</v>
      </c>
      <c r="AV34" t="b">
        <v>0</v>
      </c>
      <c r="AW34" t="b">
        <v>0</v>
      </c>
      <c r="AX34" t="b">
        <v>0</v>
      </c>
      <c r="AY34" t="b">
        <v>0</v>
      </c>
      <c r="AZ34" t="b">
        <v>0</v>
      </c>
      <c r="BA34" t="b">
        <v>0</v>
      </c>
      <c r="BB34" t="b">
        <v>0</v>
      </c>
      <c r="BC34" t="b">
        <v>0</v>
      </c>
      <c r="BD34" t="b">
        <v>0</v>
      </c>
      <c r="BE34" t="b">
        <v>0</v>
      </c>
      <c r="BF34" t="b">
        <v>0</v>
      </c>
      <c r="BG34" t="b">
        <v>0</v>
      </c>
      <c r="BH34" t="b">
        <v>0</v>
      </c>
      <c r="BI34" t="b">
        <v>0</v>
      </c>
      <c r="BJ34" t="b">
        <v>0</v>
      </c>
      <c r="BK34" t="b">
        <v>0</v>
      </c>
      <c r="BL34" t="b">
        <v>0</v>
      </c>
      <c r="BM34" t="b">
        <v>0</v>
      </c>
    </row>
    <row r="35" spans="1:65" x14ac:dyDescent="0.25">
      <c r="A35">
        <v>1</v>
      </c>
      <c r="B35" s="1">
        <v>44550</v>
      </c>
      <c r="C35" s="1">
        <v>44596</v>
      </c>
      <c r="D35">
        <v>11</v>
      </c>
      <c r="E35" t="s">
        <v>207</v>
      </c>
      <c r="F35">
        <v>34</v>
      </c>
      <c r="G35" t="s">
        <v>214</v>
      </c>
      <c r="H35" t="s">
        <v>79</v>
      </c>
      <c r="I35" t="s">
        <v>215</v>
      </c>
      <c r="J35" t="s">
        <v>216</v>
      </c>
      <c r="K35">
        <v>2</v>
      </c>
      <c r="L35">
        <v>1</v>
      </c>
      <c r="M35">
        <v>1</v>
      </c>
      <c r="N35">
        <v>0</v>
      </c>
      <c r="O35" t="s">
        <v>1232</v>
      </c>
      <c r="P35" t="s">
        <v>75</v>
      </c>
      <c r="Q35">
        <v>2021</v>
      </c>
      <c r="R35" t="s">
        <v>138</v>
      </c>
      <c r="S35" t="s">
        <v>77</v>
      </c>
      <c r="T35" t="b">
        <v>0</v>
      </c>
      <c r="U35">
        <v>0.32</v>
      </c>
      <c r="V35">
        <v>115</v>
      </c>
      <c r="W35" t="b">
        <v>0</v>
      </c>
      <c r="X35">
        <v>30</v>
      </c>
      <c r="Y35">
        <v>10</v>
      </c>
      <c r="Z35">
        <v>300</v>
      </c>
      <c r="AA35" t="s">
        <v>1231</v>
      </c>
      <c r="AB35" t="s">
        <v>1231</v>
      </c>
      <c r="AC35">
        <v>30</v>
      </c>
      <c r="AD35">
        <v>20</v>
      </c>
      <c r="AE35" t="b">
        <v>0</v>
      </c>
      <c r="AF35" t="b">
        <v>0</v>
      </c>
      <c r="AG35">
        <v>150</v>
      </c>
      <c r="AH35">
        <f t="shared" si="0"/>
        <v>-150</v>
      </c>
      <c r="AI35">
        <v>2</v>
      </c>
      <c r="AJ35" t="s">
        <v>1232</v>
      </c>
      <c r="AK35" t="s">
        <v>1232</v>
      </c>
      <c r="AL35" t="b">
        <v>0</v>
      </c>
      <c r="AM35" t="b">
        <v>0</v>
      </c>
      <c r="AN35" t="b">
        <v>0</v>
      </c>
      <c r="AO35">
        <v>15</v>
      </c>
      <c r="AP35">
        <v>10</v>
      </c>
      <c r="AQ35" t="b">
        <v>0</v>
      </c>
      <c r="AR35" t="b">
        <v>0</v>
      </c>
      <c r="AS35" t="b">
        <v>0</v>
      </c>
      <c r="AT35" t="b">
        <v>0</v>
      </c>
      <c r="AU35" t="b">
        <v>0</v>
      </c>
      <c r="AV35" t="b">
        <v>0</v>
      </c>
      <c r="AW35" t="b">
        <v>0</v>
      </c>
      <c r="AX35">
        <v>15</v>
      </c>
      <c r="AY35">
        <v>10</v>
      </c>
      <c r="AZ35" t="b">
        <v>0</v>
      </c>
      <c r="BA35" t="b">
        <v>0</v>
      </c>
      <c r="BB35" t="b">
        <v>0</v>
      </c>
      <c r="BC35" t="b">
        <v>0</v>
      </c>
      <c r="BD35" t="b">
        <v>0</v>
      </c>
      <c r="BE35" t="b">
        <v>0</v>
      </c>
      <c r="BF35" t="b">
        <v>0</v>
      </c>
      <c r="BG35" t="b">
        <v>0</v>
      </c>
      <c r="BH35" t="b">
        <v>0</v>
      </c>
      <c r="BI35" t="b">
        <v>0</v>
      </c>
      <c r="BJ35" t="b">
        <v>0</v>
      </c>
      <c r="BK35" t="b">
        <v>0</v>
      </c>
      <c r="BL35" t="b">
        <v>0</v>
      </c>
      <c r="BM35" t="b">
        <v>0</v>
      </c>
    </row>
    <row r="36" spans="1:65" x14ac:dyDescent="0.25">
      <c r="A36">
        <v>1</v>
      </c>
      <c r="B36" s="1">
        <v>44550</v>
      </c>
      <c r="C36" s="1">
        <v>44596</v>
      </c>
      <c r="D36">
        <v>12</v>
      </c>
      <c r="E36" t="s">
        <v>217</v>
      </c>
      <c r="F36">
        <v>35</v>
      </c>
      <c r="G36" t="s">
        <v>218</v>
      </c>
      <c r="H36" t="s">
        <v>79</v>
      </c>
      <c r="I36" t="s">
        <v>219</v>
      </c>
      <c r="J36" t="s">
        <v>220</v>
      </c>
      <c r="K36">
        <v>1</v>
      </c>
      <c r="L36">
        <v>0</v>
      </c>
      <c r="M36">
        <v>1</v>
      </c>
      <c r="N36">
        <v>0</v>
      </c>
      <c r="O36" t="s">
        <v>1232</v>
      </c>
      <c r="P36" t="s">
        <v>69</v>
      </c>
      <c r="Q36" t="s">
        <v>1230</v>
      </c>
      <c r="R36" t="s">
        <v>185</v>
      </c>
      <c r="S36" t="s">
        <v>77</v>
      </c>
      <c r="T36" t="b">
        <v>0</v>
      </c>
      <c r="U36">
        <v>16</v>
      </c>
      <c r="V36">
        <v>80</v>
      </c>
      <c r="W36" t="b">
        <v>0</v>
      </c>
      <c r="X36">
        <v>75</v>
      </c>
      <c r="Y36">
        <v>4</v>
      </c>
      <c r="Z36">
        <v>1875</v>
      </c>
      <c r="AA36" t="s">
        <v>1231</v>
      </c>
      <c r="AB36" t="s">
        <v>1231</v>
      </c>
      <c r="AC36">
        <v>75</v>
      </c>
      <c r="AD36">
        <v>15</v>
      </c>
      <c r="AE36" t="b">
        <v>0</v>
      </c>
      <c r="AF36" t="b">
        <v>0</v>
      </c>
      <c r="AG36">
        <v>500</v>
      </c>
      <c r="AH36">
        <f t="shared" si="0"/>
        <v>-1375</v>
      </c>
      <c r="AI36">
        <v>1</v>
      </c>
      <c r="AJ36" t="s">
        <v>1232</v>
      </c>
      <c r="AK36" t="s">
        <v>1232</v>
      </c>
      <c r="AL36" t="b">
        <v>0</v>
      </c>
      <c r="AM36" t="b">
        <v>0</v>
      </c>
      <c r="AN36" t="b">
        <v>0</v>
      </c>
      <c r="AO36">
        <v>75</v>
      </c>
      <c r="AP36">
        <v>15</v>
      </c>
      <c r="AQ36" t="b">
        <v>0</v>
      </c>
      <c r="AR36" t="b">
        <v>0</v>
      </c>
      <c r="AS36" t="b">
        <v>0</v>
      </c>
      <c r="AT36" t="b">
        <v>0</v>
      </c>
      <c r="AU36" t="b">
        <v>0</v>
      </c>
      <c r="AV36" t="b">
        <v>0</v>
      </c>
      <c r="AW36" t="b">
        <v>0</v>
      </c>
      <c r="AX36" t="b">
        <v>0</v>
      </c>
      <c r="AY36" t="b">
        <v>0</v>
      </c>
      <c r="AZ36" t="b">
        <v>0</v>
      </c>
      <c r="BA36" t="b">
        <v>0</v>
      </c>
      <c r="BB36" t="b">
        <v>0</v>
      </c>
      <c r="BC36" t="b">
        <v>0</v>
      </c>
      <c r="BD36" t="b">
        <v>0</v>
      </c>
      <c r="BE36" t="b">
        <v>0</v>
      </c>
      <c r="BF36" t="b">
        <v>0</v>
      </c>
      <c r="BG36" t="b">
        <v>0</v>
      </c>
      <c r="BH36" t="b">
        <v>0</v>
      </c>
      <c r="BI36" t="b">
        <v>0</v>
      </c>
      <c r="BJ36" t="b">
        <v>0</v>
      </c>
      <c r="BK36" t="b">
        <v>0</v>
      </c>
      <c r="BL36" t="b">
        <v>0</v>
      </c>
      <c r="BM36" t="b">
        <v>0</v>
      </c>
    </row>
    <row r="37" spans="1:65" x14ac:dyDescent="0.25">
      <c r="A37">
        <v>1</v>
      </c>
      <c r="B37" s="1">
        <v>44550</v>
      </c>
      <c r="C37" s="1">
        <v>44596</v>
      </c>
      <c r="D37">
        <v>12</v>
      </c>
      <c r="E37" t="s">
        <v>217</v>
      </c>
      <c r="F37">
        <v>36</v>
      </c>
      <c r="G37" t="s">
        <v>221</v>
      </c>
      <c r="H37" t="s">
        <v>66</v>
      </c>
      <c r="I37" t="s">
        <v>222</v>
      </c>
      <c r="J37" t="s">
        <v>223</v>
      </c>
      <c r="K37">
        <v>2</v>
      </c>
      <c r="L37">
        <v>1</v>
      </c>
      <c r="M37">
        <v>1</v>
      </c>
      <c r="N37">
        <v>0</v>
      </c>
      <c r="O37" t="s">
        <v>1231</v>
      </c>
      <c r="P37" t="s">
        <v>69</v>
      </c>
      <c r="Q37" t="s">
        <v>1230</v>
      </c>
      <c r="R37" t="s">
        <v>165</v>
      </c>
      <c r="S37" t="s">
        <v>77</v>
      </c>
      <c r="T37" t="b">
        <v>0</v>
      </c>
      <c r="U37" t="b">
        <v>0</v>
      </c>
      <c r="V37" t="b">
        <v>0</v>
      </c>
      <c r="W37" t="b">
        <v>0</v>
      </c>
      <c r="X37">
        <v>40</v>
      </c>
      <c r="Y37">
        <v>3</v>
      </c>
      <c r="Z37">
        <v>1333</v>
      </c>
      <c r="AA37" t="s">
        <v>1232</v>
      </c>
      <c r="AB37" t="b">
        <v>0</v>
      </c>
      <c r="AC37" t="b">
        <v>0</v>
      </c>
      <c r="AD37" t="b">
        <v>0</v>
      </c>
      <c r="AE37" t="b">
        <v>0</v>
      </c>
      <c r="AF37" t="b">
        <v>0</v>
      </c>
      <c r="AG37" t="b">
        <v>0</v>
      </c>
      <c r="AH37" t="b">
        <f t="shared" si="0"/>
        <v>0</v>
      </c>
      <c r="AI37" t="b">
        <v>0</v>
      </c>
      <c r="AJ37" t="b">
        <v>0</v>
      </c>
      <c r="AK37" t="b">
        <v>0</v>
      </c>
      <c r="AL37" t="b">
        <v>0</v>
      </c>
      <c r="AM37" t="b">
        <v>0</v>
      </c>
      <c r="AN37" t="b">
        <v>0</v>
      </c>
      <c r="AO37" t="b">
        <v>0</v>
      </c>
      <c r="AP37" t="b">
        <v>0</v>
      </c>
      <c r="AQ37" t="b">
        <v>0</v>
      </c>
      <c r="AR37" t="b">
        <v>0</v>
      </c>
      <c r="AS37" t="b">
        <v>0</v>
      </c>
      <c r="AT37" t="b">
        <v>0</v>
      </c>
      <c r="AU37" t="b">
        <v>0</v>
      </c>
      <c r="AV37" t="b">
        <v>0</v>
      </c>
      <c r="AW37" t="b">
        <v>0</v>
      </c>
      <c r="AX37" t="b">
        <v>0</v>
      </c>
      <c r="AY37" t="b">
        <v>0</v>
      </c>
      <c r="AZ37" t="b">
        <v>0</v>
      </c>
      <c r="BA37" t="b">
        <v>0</v>
      </c>
      <c r="BB37" t="b">
        <v>0</v>
      </c>
      <c r="BC37" t="b">
        <v>0</v>
      </c>
      <c r="BD37" t="b">
        <v>0</v>
      </c>
      <c r="BE37" t="b">
        <v>0</v>
      </c>
      <c r="BF37" t="b">
        <v>0</v>
      </c>
      <c r="BG37" t="b">
        <v>0</v>
      </c>
      <c r="BH37" t="b">
        <v>0</v>
      </c>
      <c r="BI37" t="b">
        <v>0</v>
      </c>
      <c r="BJ37" t="b">
        <v>0</v>
      </c>
      <c r="BK37" t="b">
        <v>0</v>
      </c>
      <c r="BL37" t="b">
        <v>0</v>
      </c>
      <c r="BM37" t="b">
        <v>0</v>
      </c>
    </row>
    <row r="38" spans="1:65" x14ac:dyDescent="0.25">
      <c r="A38">
        <v>1</v>
      </c>
      <c r="B38" s="1">
        <v>44550</v>
      </c>
      <c r="C38" s="1">
        <v>44596</v>
      </c>
      <c r="D38">
        <v>12</v>
      </c>
      <c r="E38" t="s">
        <v>217</v>
      </c>
      <c r="F38">
        <v>37</v>
      </c>
      <c r="G38" t="s">
        <v>224</v>
      </c>
      <c r="H38" t="s">
        <v>225</v>
      </c>
      <c r="I38" t="s">
        <v>226</v>
      </c>
      <c r="J38" t="s">
        <v>227</v>
      </c>
      <c r="K38">
        <v>1</v>
      </c>
      <c r="L38">
        <v>1</v>
      </c>
      <c r="M38">
        <v>0</v>
      </c>
      <c r="N38">
        <v>0</v>
      </c>
      <c r="O38" t="s">
        <v>1232</v>
      </c>
      <c r="P38" t="s">
        <v>75</v>
      </c>
      <c r="Q38" t="s">
        <v>1230</v>
      </c>
      <c r="R38" t="s">
        <v>70</v>
      </c>
      <c r="S38" t="s">
        <v>77</v>
      </c>
      <c r="T38" t="b">
        <v>0</v>
      </c>
      <c r="U38" t="b">
        <v>0</v>
      </c>
      <c r="V38" t="b">
        <v>0</v>
      </c>
      <c r="W38" t="b">
        <v>0</v>
      </c>
      <c r="X38">
        <v>40</v>
      </c>
      <c r="Y38">
        <v>5</v>
      </c>
      <c r="Z38">
        <v>800</v>
      </c>
      <c r="AA38" t="s">
        <v>1231</v>
      </c>
      <c r="AB38" t="s">
        <v>1231</v>
      </c>
      <c r="AC38">
        <v>40</v>
      </c>
      <c r="AD38">
        <v>24</v>
      </c>
      <c r="AE38" t="b">
        <v>0</v>
      </c>
      <c r="AF38" t="b">
        <v>0</v>
      </c>
      <c r="AG38">
        <v>167</v>
      </c>
      <c r="AH38">
        <f t="shared" si="0"/>
        <v>-633</v>
      </c>
      <c r="AI38">
        <v>3</v>
      </c>
      <c r="AJ38" t="s">
        <v>1232</v>
      </c>
      <c r="AK38" t="s">
        <v>1232</v>
      </c>
      <c r="AL38" t="b">
        <v>0</v>
      </c>
      <c r="AM38" t="b">
        <v>0</v>
      </c>
      <c r="AN38" t="b">
        <v>0</v>
      </c>
      <c r="AO38" t="b">
        <v>0</v>
      </c>
      <c r="AP38" t="b">
        <v>0</v>
      </c>
      <c r="AQ38" t="b">
        <v>0</v>
      </c>
      <c r="AR38">
        <v>13.33</v>
      </c>
      <c r="AS38">
        <v>8</v>
      </c>
      <c r="AT38" t="b">
        <v>0</v>
      </c>
      <c r="AU38" t="b">
        <v>0</v>
      </c>
      <c r="AV38" t="b">
        <v>0</v>
      </c>
      <c r="AW38" t="b">
        <v>0</v>
      </c>
      <c r="AX38">
        <v>13.33</v>
      </c>
      <c r="AY38">
        <v>8</v>
      </c>
      <c r="AZ38" t="b">
        <v>0</v>
      </c>
      <c r="BA38">
        <v>13.33</v>
      </c>
      <c r="BB38">
        <v>8</v>
      </c>
      <c r="BC38" t="b">
        <v>0</v>
      </c>
      <c r="BD38" t="b">
        <v>0</v>
      </c>
      <c r="BE38" t="b">
        <v>0</v>
      </c>
      <c r="BF38" t="b">
        <v>0</v>
      </c>
      <c r="BG38" t="b">
        <v>0</v>
      </c>
      <c r="BH38" t="b">
        <v>0</v>
      </c>
      <c r="BI38" t="b">
        <v>0</v>
      </c>
      <c r="BJ38" t="b">
        <v>0</v>
      </c>
      <c r="BK38" t="b">
        <v>0</v>
      </c>
      <c r="BL38" t="b">
        <v>0</v>
      </c>
      <c r="BM38" t="b">
        <v>0</v>
      </c>
    </row>
    <row r="39" spans="1:65" x14ac:dyDescent="0.25">
      <c r="A39">
        <v>1</v>
      </c>
      <c r="B39" s="1">
        <v>44550</v>
      </c>
      <c r="C39" s="1">
        <v>44596</v>
      </c>
      <c r="D39">
        <v>13</v>
      </c>
      <c r="E39" t="s">
        <v>228</v>
      </c>
      <c r="F39">
        <v>38</v>
      </c>
      <c r="G39" t="s">
        <v>229</v>
      </c>
      <c r="H39" t="s">
        <v>89</v>
      </c>
      <c r="I39" t="s">
        <v>230</v>
      </c>
      <c r="J39" t="s">
        <v>231</v>
      </c>
      <c r="K39">
        <v>4</v>
      </c>
      <c r="L39">
        <v>3</v>
      </c>
      <c r="M39">
        <v>1</v>
      </c>
      <c r="N39">
        <v>0</v>
      </c>
      <c r="O39" t="s">
        <v>1231</v>
      </c>
      <c r="P39" t="s">
        <v>75</v>
      </c>
      <c r="Q39">
        <v>2016</v>
      </c>
      <c r="R39" t="s">
        <v>86</v>
      </c>
      <c r="S39" t="s">
        <v>77</v>
      </c>
      <c r="T39" t="b">
        <v>0</v>
      </c>
      <c r="U39">
        <v>4</v>
      </c>
      <c r="V39" t="b">
        <v>0</v>
      </c>
      <c r="W39" t="b">
        <v>0</v>
      </c>
      <c r="X39">
        <v>30</v>
      </c>
      <c r="Y39">
        <v>0.5</v>
      </c>
      <c r="Z39">
        <v>6000</v>
      </c>
      <c r="AA39" t="s">
        <v>1231</v>
      </c>
      <c r="AB39" t="s">
        <v>1231</v>
      </c>
      <c r="AC39">
        <v>105</v>
      </c>
      <c r="AD39">
        <v>3</v>
      </c>
      <c r="AE39" t="b">
        <v>0</v>
      </c>
      <c r="AF39" t="b">
        <v>0</v>
      </c>
      <c r="AG39">
        <v>3500</v>
      </c>
      <c r="AH39">
        <f t="shared" si="0"/>
        <v>-2500</v>
      </c>
      <c r="AI39">
        <v>3</v>
      </c>
      <c r="AJ39" t="s">
        <v>1232</v>
      </c>
      <c r="AK39" t="s">
        <v>1232</v>
      </c>
      <c r="AL39" t="b">
        <v>0</v>
      </c>
      <c r="AM39" t="b">
        <v>0</v>
      </c>
      <c r="AN39" t="b">
        <v>0</v>
      </c>
      <c r="AO39">
        <v>35</v>
      </c>
      <c r="AP39">
        <v>1</v>
      </c>
      <c r="AQ39" t="b">
        <v>0</v>
      </c>
      <c r="AR39">
        <v>35</v>
      </c>
      <c r="AS39">
        <v>1</v>
      </c>
      <c r="AT39" t="b">
        <v>0</v>
      </c>
      <c r="AU39" t="b">
        <v>0</v>
      </c>
      <c r="AV39" t="b">
        <v>0</v>
      </c>
      <c r="AW39" t="b">
        <v>0</v>
      </c>
      <c r="AX39" t="b">
        <v>0</v>
      </c>
      <c r="AY39" t="b">
        <v>0</v>
      </c>
      <c r="AZ39" t="b">
        <v>0</v>
      </c>
      <c r="BA39">
        <v>35</v>
      </c>
      <c r="BB39">
        <v>1</v>
      </c>
      <c r="BC39" t="b">
        <v>0</v>
      </c>
      <c r="BD39" t="b">
        <v>0</v>
      </c>
      <c r="BE39" t="b">
        <v>0</v>
      </c>
      <c r="BF39" t="b">
        <v>0</v>
      </c>
      <c r="BG39" t="b">
        <v>0</v>
      </c>
      <c r="BH39" t="b">
        <v>0</v>
      </c>
      <c r="BI39" t="b">
        <v>0</v>
      </c>
      <c r="BJ39" t="b">
        <v>0</v>
      </c>
      <c r="BK39" t="b">
        <v>0</v>
      </c>
      <c r="BL39" t="b">
        <v>0</v>
      </c>
      <c r="BM39" t="b">
        <v>0</v>
      </c>
    </row>
    <row r="40" spans="1:65" x14ac:dyDescent="0.25">
      <c r="A40">
        <v>1</v>
      </c>
      <c r="B40" s="1">
        <v>44550</v>
      </c>
      <c r="C40" s="1">
        <v>44596</v>
      </c>
      <c r="D40">
        <v>13</v>
      </c>
      <c r="E40" t="s">
        <v>228</v>
      </c>
      <c r="F40">
        <v>39</v>
      </c>
      <c r="G40" t="s">
        <v>232</v>
      </c>
      <c r="H40" t="s">
        <v>182</v>
      </c>
      <c r="I40" t="s">
        <v>233</v>
      </c>
      <c r="J40" t="s">
        <v>234</v>
      </c>
      <c r="K40">
        <v>2</v>
      </c>
      <c r="L40">
        <v>0</v>
      </c>
      <c r="M40">
        <v>2</v>
      </c>
      <c r="N40">
        <v>0</v>
      </c>
      <c r="O40" t="s">
        <v>1232</v>
      </c>
      <c r="P40" t="s">
        <v>69</v>
      </c>
      <c r="Q40" t="s">
        <v>1230</v>
      </c>
      <c r="R40" t="s">
        <v>235</v>
      </c>
      <c r="S40" t="s">
        <v>77</v>
      </c>
      <c r="T40" t="b">
        <v>0</v>
      </c>
      <c r="U40" t="b">
        <v>0</v>
      </c>
      <c r="V40" t="b">
        <v>0</v>
      </c>
      <c r="W40" t="b">
        <v>0</v>
      </c>
      <c r="X40">
        <v>50</v>
      </c>
      <c r="Y40">
        <v>10</v>
      </c>
      <c r="Z40">
        <v>500</v>
      </c>
      <c r="AA40" t="s">
        <v>1231</v>
      </c>
      <c r="AB40" t="s">
        <v>1231</v>
      </c>
      <c r="AC40">
        <v>50</v>
      </c>
      <c r="AD40">
        <v>20</v>
      </c>
      <c r="AE40" t="b">
        <v>0</v>
      </c>
      <c r="AF40" t="b">
        <v>0</v>
      </c>
      <c r="AG40">
        <v>250</v>
      </c>
      <c r="AH40">
        <f t="shared" si="0"/>
        <v>-250</v>
      </c>
      <c r="AI40">
        <v>2</v>
      </c>
      <c r="AJ40" t="s">
        <v>1232</v>
      </c>
      <c r="AK40" t="s">
        <v>1232</v>
      </c>
      <c r="AL40" t="b">
        <v>0</v>
      </c>
      <c r="AM40" t="b">
        <v>0</v>
      </c>
      <c r="AN40" t="b">
        <v>0</v>
      </c>
      <c r="AO40" t="b">
        <v>0</v>
      </c>
      <c r="AP40" t="b">
        <v>0</v>
      </c>
      <c r="AQ40" t="b">
        <v>0</v>
      </c>
      <c r="AR40">
        <v>25</v>
      </c>
      <c r="AS40">
        <v>10</v>
      </c>
      <c r="AT40" t="b">
        <v>0</v>
      </c>
      <c r="AU40" t="b">
        <v>0</v>
      </c>
      <c r="AV40" t="b">
        <v>0</v>
      </c>
      <c r="AW40" t="b">
        <v>0</v>
      </c>
      <c r="AX40" t="b">
        <v>0</v>
      </c>
      <c r="AY40" t="b">
        <v>0</v>
      </c>
      <c r="AZ40" t="b">
        <v>0</v>
      </c>
      <c r="BA40">
        <v>25</v>
      </c>
      <c r="BB40">
        <v>10</v>
      </c>
      <c r="BC40" t="b">
        <v>0</v>
      </c>
      <c r="BD40" t="b">
        <v>0</v>
      </c>
      <c r="BE40" t="b">
        <v>0</v>
      </c>
      <c r="BF40" t="b">
        <v>0</v>
      </c>
      <c r="BG40" t="b">
        <v>0</v>
      </c>
      <c r="BH40" t="b">
        <v>0</v>
      </c>
      <c r="BI40" t="b">
        <v>0</v>
      </c>
      <c r="BJ40" t="b">
        <v>0</v>
      </c>
      <c r="BK40" t="b">
        <v>0</v>
      </c>
      <c r="BL40" t="b">
        <v>0</v>
      </c>
      <c r="BM40" t="b">
        <v>0</v>
      </c>
    </row>
    <row r="41" spans="1:65" x14ac:dyDescent="0.25">
      <c r="A41">
        <v>1</v>
      </c>
      <c r="B41" s="1">
        <v>44550</v>
      </c>
      <c r="C41" s="1">
        <v>44596</v>
      </c>
      <c r="D41">
        <v>13</v>
      </c>
      <c r="E41" t="s">
        <v>228</v>
      </c>
      <c r="F41">
        <v>40</v>
      </c>
      <c r="G41" t="s">
        <v>237</v>
      </c>
      <c r="H41" t="s">
        <v>182</v>
      </c>
      <c r="I41" t="s">
        <v>238</v>
      </c>
      <c r="J41" t="s">
        <v>239</v>
      </c>
      <c r="K41">
        <v>1</v>
      </c>
      <c r="L41">
        <v>1</v>
      </c>
      <c r="M41">
        <v>0</v>
      </c>
      <c r="N41">
        <v>0</v>
      </c>
      <c r="O41" t="s">
        <v>1232</v>
      </c>
      <c r="P41" t="s">
        <v>69</v>
      </c>
      <c r="Q41" t="s">
        <v>1230</v>
      </c>
      <c r="R41" t="s">
        <v>134</v>
      </c>
      <c r="S41" t="s">
        <v>77</v>
      </c>
      <c r="T41">
        <v>180</v>
      </c>
      <c r="U41" t="b">
        <v>0</v>
      </c>
      <c r="V41" t="b">
        <v>0</v>
      </c>
      <c r="W41" t="b">
        <v>0</v>
      </c>
      <c r="X41">
        <v>50</v>
      </c>
      <c r="Y41">
        <v>2</v>
      </c>
      <c r="Z41">
        <v>2500</v>
      </c>
      <c r="AA41" t="s">
        <v>1231</v>
      </c>
      <c r="AB41" t="s">
        <v>1231</v>
      </c>
      <c r="AC41">
        <v>100</v>
      </c>
      <c r="AD41">
        <v>10</v>
      </c>
      <c r="AE41" t="b">
        <v>0</v>
      </c>
      <c r="AF41" t="b">
        <v>0</v>
      </c>
      <c r="AG41">
        <v>1000</v>
      </c>
      <c r="AH41">
        <f t="shared" si="0"/>
        <v>-1500</v>
      </c>
      <c r="AI41">
        <v>4</v>
      </c>
      <c r="AJ41" t="s">
        <v>1232</v>
      </c>
      <c r="AK41" t="s">
        <v>1232</v>
      </c>
      <c r="AL41">
        <v>25</v>
      </c>
      <c r="AM41">
        <v>2.5</v>
      </c>
      <c r="AN41" t="b">
        <v>0</v>
      </c>
      <c r="AO41" t="b">
        <v>0</v>
      </c>
      <c r="AP41" t="b">
        <v>0</v>
      </c>
      <c r="AQ41" t="b">
        <v>0</v>
      </c>
      <c r="AR41">
        <v>25</v>
      </c>
      <c r="AS41">
        <v>2.5</v>
      </c>
      <c r="AT41" t="b">
        <v>0</v>
      </c>
      <c r="AU41" t="b">
        <v>0</v>
      </c>
      <c r="AV41" t="b">
        <v>0</v>
      </c>
      <c r="AW41" t="b">
        <v>0</v>
      </c>
      <c r="AX41">
        <v>25</v>
      </c>
      <c r="AY41">
        <v>2.5</v>
      </c>
      <c r="AZ41" t="b">
        <v>0</v>
      </c>
      <c r="BA41">
        <v>25</v>
      </c>
      <c r="BB41">
        <v>2.5</v>
      </c>
      <c r="BC41" t="b">
        <v>0</v>
      </c>
      <c r="BD41" t="b">
        <v>0</v>
      </c>
      <c r="BE41" t="b">
        <v>0</v>
      </c>
      <c r="BF41" t="b">
        <v>0</v>
      </c>
      <c r="BG41" t="b">
        <v>0</v>
      </c>
      <c r="BH41" t="b">
        <v>0</v>
      </c>
      <c r="BI41" t="b">
        <v>0</v>
      </c>
      <c r="BJ41" t="b">
        <v>0</v>
      </c>
      <c r="BK41" t="b">
        <v>0</v>
      </c>
      <c r="BL41" t="b">
        <v>0</v>
      </c>
      <c r="BM41" t="b">
        <v>0</v>
      </c>
    </row>
    <row r="42" spans="1:65" x14ac:dyDescent="0.25">
      <c r="A42">
        <v>1</v>
      </c>
      <c r="B42" s="1">
        <v>44550</v>
      </c>
      <c r="C42" s="1">
        <v>44596</v>
      </c>
      <c r="D42">
        <v>14</v>
      </c>
      <c r="E42" t="s">
        <v>240</v>
      </c>
      <c r="F42">
        <v>41</v>
      </c>
      <c r="G42" t="s">
        <v>241</v>
      </c>
      <c r="H42" t="s">
        <v>173</v>
      </c>
      <c r="I42" t="s">
        <v>242</v>
      </c>
      <c r="J42" t="s">
        <v>243</v>
      </c>
      <c r="K42">
        <v>1</v>
      </c>
      <c r="L42">
        <v>1</v>
      </c>
      <c r="M42">
        <v>0</v>
      </c>
      <c r="N42">
        <v>0</v>
      </c>
      <c r="O42" t="s">
        <v>1232</v>
      </c>
      <c r="P42" t="s">
        <v>69</v>
      </c>
      <c r="Q42">
        <v>2019</v>
      </c>
      <c r="R42" t="s">
        <v>134</v>
      </c>
      <c r="S42" t="s">
        <v>77</v>
      </c>
      <c r="T42">
        <v>90</v>
      </c>
      <c r="U42" t="b">
        <v>0</v>
      </c>
      <c r="V42" t="b">
        <v>0</v>
      </c>
      <c r="W42" t="b">
        <v>0</v>
      </c>
      <c r="X42">
        <v>100</v>
      </c>
      <c r="Y42">
        <v>3</v>
      </c>
      <c r="Z42">
        <v>3333</v>
      </c>
      <c r="AA42" t="s">
        <v>1231</v>
      </c>
      <c r="AB42" t="s">
        <v>1231</v>
      </c>
      <c r="AC42">
        <v>100</v>
      </c>
      <c r="AD42">
        <v>6</v>
      </c>
      <c r="AE42" t="b">
        <v>0</v>
      </c>
      <c r="AF42" t="b">
        <v>0</v>
      </c>
      <c r="AG42">
        <v>1667</v>
      </c>
      <c r="AH42">
        <f t="shared" si="0"/>
        <v>-1666</v>
      </c>
      <c r="AI42">
        <v>2</v>
      </c>
      <c r="AJ42" t="s">
        <v>1232</v>
      </c>
      <c r="AK42" t="s">
        <v>1232</v>
      </c>
      <c r="AL42" t="b">
        <v>0</v>
      </c>
      <c r="AM42" t="b">
        <v>0</v>
      </c>
      <c r="AN42" t="b">
        <v>0</v>
      </c>
      <c r="AO42">
        <v>50</v>
      </c>
      <c r="AP42">
        <v>3</v>
      </c>
      <c r="AQ42" t="b">
        <v>0</v>
      </c>
      <c r="AR42" t="b">
        <v>0</v>
      </c>
      <c r="AS42" t="b">
        <v>0</v>
      </c>
      <c r="AT42" t="b">
        <v>0</v>
      </c>
      <c r="AU42" t="b">
        <v>0</v>
      </c>
      <c r="AV42" t="b">
        <v>0</v>
      </c>
      <c r="AW42" t="b">
        <v>0</v>
      </c>
      <c r="AX42">
        <v>50</v>
      </c>
      <c r="AY42">
        <v>3</v>
      </c>
      <c r="AZ42" t="b">
        <v>0</v>
      </c>
      <c r="BA42" t="b">
        <v>0</v>
      </c>
      <c r="BB42" t="b">
        <v>0</v>
      </c>
      <c r="BC42" t="b">
        <v>0</v>
      </c>
      <c r="BD42" t="b">
        <v>0</v>
      </c>
      <c r="BE42" t="b">
        <v>0</v>
      </c>
      <c r="BF42" t="b">
        <v>0</v>
      </c>
      <c r="BG42" t="b">
        <v>0</v>
      </c>
      <c r="BH42" t="b">
        <v>0</v>
      </c>
      <c r="BI42" t="b">
        <v>0</v>
      </c>
      <c r="BJ42" t="b">
        <v>0</v>
      </c>
      <c r="BK42" t="b">
        <v>0</v>
      </c>
      <c r="BL42" t="b">
        <v>0</v>
      </c>
      <c r="BM42" t="b">
        <v>0</v>
      </c>
    </row>
    <row r="43" spans="1:65" x14ac:dyDescent="0.25">
      <c r="A43">
        <v>1</v>
      </c>
      <c r="B43" s="1">
        <v>44550</v>
      </c>
      <c r="C43" s="1">
        <v>44596</v>
      </c>
      <c r="D43">
        <v>14</v>
      </c>
      <c r="E43" t="s">
        <v>240</v>
      </c>
      <c r="F43">
        <v>42</v>
      </c>
      <c r="G43" t="s">
        <v>244</v>
      </c>
      <c r="H43" t="s">
        <v>66</v>
      </c>
      <c r="I43" t="s">
        <v>245</v>
      </c>
      <c r="J43" t="s">
        <v>246</v>
      </c>
      <c r="K43">
        <v>3</v>
      </c>
      <c r="L43">
        <v>2</v>
      </c>
      <c r="M43">
        <v>1</v>
      </c>
      <c r="N43">
        <v>0</v>
      </c>
      <c r="O43" t="s">
        <v>1232</v>
      </c>
      <c r="P43" t="s">
        <v>69</v>
      </c>
      <c r="Q43">
        <v>2018</v>
      </c>
      <c r="R43" t="s">
        <v>247</v>
      </c>
      <c r="S43" t="s">
        <v>77</v>
      </c>
      <c r="T43" t="b">
        <v>0</v>
      </c>
      <c r="U43">
        <v>16</v>
      </c>
      <c r="V43" t="b">
        <v>0</v>
      </c>
      <c r="W43" t="b">
        <v>0</v>
      </c>
      <c r="X43">
        <v>100</v>
      </c>
      <c r="Y43">
        <v>3</v>
      </c>
      <c r="Z43">
        <v>3333</v>
      </c>
      <c r="AA43" t="s">
        <v>1231</v>
      </c>
      <c r="AB43" t="s">
        <v>1232</v>
      </c>
      <c r="AC43" t="b">
        <v>0</v>
      </c>
      <c r="AD43" t="b">
        <v>0</v>
      </c>
      <c r="AE43" t="b">
        <v>0</v>
      </c>
      <c r="AF43" t="b">
        <v>0</v>
      </c>
      <c r="AG43" t="b">
        <v>0</v>
      </c>
      <c r="AH43" t="b">
        <f t="shared" si="0"/>
        <v>0</v>
      </c>
      <c r="AI43" t="b">
        <v>0</v>
      </c>
      <c r="AJ43" t="b">
        <v>0</v>
      </c>
      <c r="AK43" t="b">
        <v>0</v>
      </c>
      <c r="AL43" t="b">
        <v>0</v>
      </c>
      <c r="AM43" t="b">
        <v>0</v>
      </c>
      <c r="AN43" t="b">
        <v>0</v>
      </c>
      <c r="AO43" t="b">
        <v>0</v>
      </c>
      <c r="AP43" t="b">
        <v>0</v>
      </c>
      <c r="AQ43" t="b">
        <v>0</v>
      </c>
      <c r="AR43" t="b">
        <v>0</v>
      </c>
      <c r="AS43" t="b">
        <v>0</v>
      </c>
      <c r="AT43" t="b">
        <v>0</v>
      </c>
      <c r="AU43" t="b">
        <v>0</v>
      </c>
      <c r="AV43" t="b">
        <v>0</v>
      </c>
      <c r="AW43" t="b">
        <v>0</v>
      </c>
      <c r="AX43" t="b">
        <v>0</v>
      </c>
      <c r="AY43" t="b">
        <v>0</v>
      </c>
      <c r="AZ43" t="b">
        <v>0</v>
      </c>
      <c r="BA43" t="b">
        <v>0</v>
      </c>
      <c r="BB43" t="b">
        <v>0</v>
      </c>
      <c r="BC43" t="b">
        <v>0</v>
      </c>
      <c r="BD43" t="b">
        <v>0</v>
      </c>
      <c r="BE43" t="b">
        <v>0</v>
      </c>
      <c r="BF43" t="b">
        <v>0</v>
      </c>
      <c r="BG43" t="b">
        <v>0</v>
      </c>
      <c r="BH43" t="b">
        <v>0</v>
      </c>
      <c r="BI43" t="b">
        <v>0</v>
      </c>
      <c r="BJ43" t="b">
        <v>0</v>
      </c>
      <c r="BK43" t="b">
        <v>0</v>
      </c>
      <c r="BL43" t="b">
        <v>0</v>
      </c>
      <c r="BM43" t="b">
        <v>0</v>
      </c>
    </row>
    <row r="44" spans="1:65" x14ac:dyDescent="0.25">
      <c r="A44">
        <v>1</v>
      </c>
      <c r="B44" s="1">
        <v>44550</v>
      </c>
      <c r="C44" s="1">
        <v>44596</v>
      </c>
      <c r="D44">
        <v>14</v>
      </c>
      <c r="E44" t="s">
        <v>240</v>
      </c>
      <c r="F44">
        <v>43</v>
      </c>
      <c r="G44" t="s">
        <v>248</v>
      </c>
      <c r="H44" t="s">
        <v>225</v>
      </c>
      <c r="I44" t="s">
        <v>249</v>
      </c>
      <c r="J44" t="s">
        <v>250</v>
      </c>
      <c r="K44">
        <v>2</v>
      </c>
      <c r="L44">
        <v>0</v>
      </c>
      <c r="M44">
        <v>2</v>
      </c>
      <c r="N44">
        <v>0</v>
      </c>
      <c r="O44" t="s">
        <v>1232</v>
      </c>
      <c r="P44" t="s">
        <v>75</v>
      </c>
      <c r="Q44" t="s">
        <v>1230</v>
      </c>
      <c r="R44" t="s">
        <v>70</v>
      </c>
      <c r="S44" t="s">
        <v>77</v>
      </c>
      <c r="T44">
        <v>0</v>
      </c>
      <c r="U44" t="b">
        <v>0</v>
      </c>
      <c r="V44" t="b">
        <v>0</v>
      </c>
      <c r="W44" t="b">
        <v>0</v>
      </c>
      <c r="X44">
        <v>45</v>
      </c>
      <c r="Y44">
        <v>5</v>
      </c>
      <c r="Z44">
        <v>900</v>
      </c>
      <c r="AA44" t="s">
        <v>1232</v>
      </c>
      <c r="AB44" t="b">
        <v>0</v>
      </c>
      <c r="AC44" t="b">
        <v>0</v>
      </c>
      <c r="AD44" t="b">
        <v>0</v>
      </c>
      <c r="AE44" t="b">
        <v>0</v>
      </c>
      <c r="AF44" t="b">
        <v>0</v>
      </c>
      <c r="AG44" t="b">
        <v>0</v>
      </c>
      <c r="AH44" t="b">
        <f t="shared" si="0"/>
        <v>0</v>
      </c>
      <c r="AI44" t="b">
        <v>0</v>
      </c>
      <c r="AJ44" t="b">
        <v>0</v>
      </c>
      <c r="AK44" t="b">
        <v>0</v>
      </c>
      <c r="AL44" t="b">
        <v>0</v>
      </c>
      <c r="AM44" t="b">
        <v>0</v>
      </c>
      <c r="AN44" t="b">
        <v>0</v>
      </c>
      <c r="AO44" t="b">
        <v>0</v>
      </c>
      <c r="AP44" t="b">
        <v>0</v>
      </c>
      <c r="AQ44" t="b">
        <v>0</v>
      </c>
      <c r="AR44" t="b">
        <v>0</v>
      </c>
      <c r="AS44" t="b">
        <v>0</v>
      </c>
      <c r="AT44" t="b">
        <v>0</v>
      </c>
      <c r="AU44" t="b">
        <v>0</v>
      </c>
      <c r="AV44" t="b">
        <v>0</v>
      </c>
      <c r="AW44" t="b">
        <v>0</v>
      </c>
      <c r="AX44" t="b">
        <v>0</v>
      </c>
      <c r="AY44" t="b">
        <v>0</v>
      </c>
      <c r="AZ44" t="b">
        <v>0</v>
      </c>
      <c r="BA44" t="b">
        <v>0</v>
      </c>
      <c r="BB44" t="b">
        <v>0</v>
      </c>
      <c r="BC44" t="b">
        <v>0</v>
      </c>
      <c r="BD44" t="b">
        <v>0</v>
      </c>
      <c r="BE44" t="b">
        <v>0</v>
      </c>
      <c r="BF44" t="b">
        <v>0</v>
      </c>
      <c r="BG44" t="b">
        <v>0</v>
      </c>
      <c r="BH44" t="b">
        <v>0</v>
      </c>
      <c r="BI44" t="b">
        <v>0</v>
      </c>
      <c r="BJ44" t="b">
        <v>0</v>
      </c>
      <c r="BK44" t="b">
        <v>0</v>
      </c>
      <c r="BL44" t="b">
        <v>0</v>
      </c>
      <c r="BM44" t="b">
        <v>0</v>
      </c>
    </row>
    <row r="45" spans="1:65" x14ac:dyDescent="0.25">
      <c r="A45">
        <v>1</v>
      </c>
      <c r="B45" s="1">
        <v>44550</v>
      </c>
      <c r="C45" s="1">
        <v>44596</v>
      </c>
      <c r="D45">
        <v>15</v>
      </c>
      <c r="E45" t="s">
        <v>251</v>
      </c>
      <c r="F45">
        <v>44</v>
      </c>
      <c r="G45" t="s">
        <v>252</v>
      </c>
      <c r="H45" t="s">
        <v>253</v>
      </c>
      <c r="I45" t="s">
        <v>254</v>
      </c>
      <c r="J45" t="s">
        <v>255</v>
      </c>
      <c r="K45">
        <v>3</v>
      </c>
      <c r="L45">
        <v>3</v>
      </c>
      <c r="M45">
        <v>0</v>
      </c>
      <c r="N45">
        <v>0</v>
      </c>
      <c r="O45" t="s">
        <v>1232</v>
      </c>
      <c r="P45" t="s">
        <v>75</v>
      </c>
      <c r="Q45" t="s">
        <v>1230</v>
      </c>
      <c r="R45" t="s">
        <v>256</v>
      </c>
      <c r="S45" t="s">
        <v>156</v>
      </c>
      <c r="T45">
        <v>1000</v>
      </c>
      <c r="U45" t="b">
        <v>0</v>
      </c>
      <c r="V45" t="b">
        <v>0</v>
      </c>
      <c r="W45" t="b">
        <v>0</v>
      </c>
      <c r="X45">
        <v>30</v>
      </c>
      <c r="Y45">
        <v>3</v>
      </c>
      <c r="Z45">
        <v>1000</v>
      </c>
      <c r="AA45" t="s">
        <v>1231</v>
      </c>
      <c r="AB45" t="s">
        <v>1231</v>
      </c>
      <c r="AC45">
        <v>100</v>
      </c>
      <c r="AD45">
        <v>40</v>
      </c>
      <c r="AE45" t="b">
        <v>0</v>
      </c>
      <c r="AF45" t="b">
        <v>0</v>
      </c>
      <c r="AG45">
        <v>250</v>
      </c>
      <c r="AH45">
        <f t="shared" si="0"/>
        <v>-750</v>
      </c>
      <c r="AI45">
        <v>1</v>
      </c>
      <c r="AJ45" t="s">
        <v>1232</v>
      </c>
      <c r="AK45" t="s">
        <v>1232</v>
      </c>
      <c r="AL45" t="b">
        <v>0</v>
      </c>
      <c r="AM45" t="b">
        <v>0</v>
      </c>
      <c r="AN45" t="b">
        <v>0</v>
      </c>
      <c r="AO45" t="b">
        <v>0</v>
      </c>
      <c r="AP45" t="b">
        <v>0</v>
      </c>
      <c r="AQ45" t="b">
        <v>0</v>
      </c>
      <c r="AR45" t="b">
        <v>0</v>
      </c>
      <c r="AS45" t="b">
        <v>0</v>
      </c>
      <c r="AT45" t="b">
        <v>0</v>
      </c>
      <c r="AU45" t="b">
        <v>0</v>
      </c>
      <c r="AV45" t="b">
        <v>0</v>
      </c>
      <c r="AW45" t="b">
        <v>0</v>
      </c>
      <c r="AX45">
        <v>100</v>
      </c>
      <c r="AY45">
        <v>40</v>
      </c>
      <c r="AZ45" t="b">
        <v>0</v>
      </c>
      <c r="BA45" t="b">
        <v>0</v>
      </c>
      <c r="BB45" t="b">
        <v>0</v>
      </c>
      <c r="BC45" t="b">
        <v>0</v>
      </c>
      <c r="BD45" t="b">
        <v>0</v>
      </c>
      <c r="BE45" t="b">
        <v>0</v>
      </c>
      <c r="BF45" t="b">
        <v>0</v>
      </c>
      <c r="BG45" t="b">
        <v>0</v>
      </c>
      <c r="BH45" t="b">
        <v>0</v>
      </c>
      <c r="BI45" t="b">
        <v>0</v>
      </c>
      <c r="BJ45" t="b">
        <v>0</v>
      </c>
      <c r="BK45" t="b">
        <v>0</v>
      </c>
      <c r="BL45" t="b">
        <v>0</v>
      </c>
      <c r="BM45" t="b">
        <v>0</v>
      </c>
    </row>
    <row r="46" spans="1:65" x14ac:dyDescent="0.25">
      <c r="A46">
        <v>1</v>
      </c>
      <c r="B46" s="1">
        <v>44550</v>
      </c>
      <c r="C46" s="1">
        <v>44596</v>
      </c>
      <c r="D46">
        <v>15</v>
      </c>
      <c r="E46" t="s">
        <v>251</v>
      </c>
      <c r="F46">
        <v>45</v>
      </c>
      <c r="G46" t="s">
        <v>257</v>
      </c>
      <c r="H46" t="s">
        <v>225</v>
      </c>
      <c r="I46" t="s">
        <v>258</v>
      </c>
      <c r="J46" t="s">
        <v>259</v>
      </c>
      <c r="K46">
        <v>2</v>
      </c>
      <c r="L46">
        <v>2</v>
      </c>
      <c r="M46">
        <v>0</v>
      </c>
      <c r="N46">
        <v>0</v>
      </c>
      <c r="O46" t="s">
        <v>1232</v>
      </c>
      <c r="P46" t="s">
        <v>75</v>
      </c>
      <c r="Q46">
        <v>2021</v>
      </c>
      <c r="R46" t="s">
        <v>134</v>
      </c>
      <c r="S46" t="s">
        <v>156</v>
      </c>
      <c r="T46" t="b">
        <v>0</v>
      </c>
      <c r="U46" t="b">
        <v>0</v>
      </c>
      <c r="V46" t="b">
        <v>0</v>
      </c>
      <c r="W46" t="b">
        <v>0</v>
      </c>
      <c r="X46">
        <v>50</v>
      </c>
      <c r="Y46">
        <v>4</v>
      </c>
      <c r="Z46">
        <v>1250</v>
      </c>
      <c r="AA46" t="s">
        <v>1231</v>
      </c>
      <c r="AB46" t="s">
        <v>1231</v>
      </c>
      <c r="AC46">
        <v>25</v>
      </c>
      <c r="AD46">
        <v>25</v>
      </c>
      <c r="AE46">
        <v>25</v>
      </c>
      <c r="AF46" t="b">
        <v>0</v>
      </c>
      <c r="AG46">
        <v>100</v>
      </c>
      <c r="AH46">
        <f t="shared" si="0"/>
        <v>-1150</v>
      </c>
      <c r="AI46">
        <v>1</v>
      </c>
      <c r="AJ46" t="s">
        <v>1232</v>
      </c>
      <c r="AK46" t="s">
        <v>1232</v>
      </c>
      <c r="AL46" t="b">
        <v>0</v>
      </c>
      <c r="AM46" t="b">
        <v>0</v>
      </c>
      <c r="AN46" t="b">
        <v>0</v>
      </c>
      <c r="AO46" t="b">
        <v>0</v>
      </c>
      <c r="AP46" t="b">
        <v>0</v>
      </c>
      <c r="AQ46" t="b">
        <v>0</v>
      </c>
      <c r="AR46" t="b">
        <v>0</v>
      </c>
      <c r="AS46" t="b">
        <v>0</v>
      </c>
      <c r="AT46" t="b">
        <v>0</v>
      </c>
      <c r="AU46" t="b">
        <v>0</v>
      </c>
      <c r="AV46" t="b">
        <v>0</v>
      </c>
      <c r="AW46" t="b">
        <v>0</v>
      </c>
      <c r="AX46" t="b">
        <v>0</v>
      </c>
      <c r="AY46" t="b">
        <v>0</v>
      </c>
      <c r="AZ46" t="b">
        <v>0</v>
      </c>
      <c r="BA46">
        <v>25</v>
      </c>
      <c r="BB46">
        <v>25</v>
      </c>
      <c r="BC46">
        <v>25</v>
      </c>
      <c r="BD46" t="b">
        <v>0</v>
      </c>
      <c r="BE46" t="b">
        <v>0</v>
      </c>
      <c r="BF46" t="b">
        <v>0</v>
      </c>
      <c r="BG46" t="b">
        <v>0</v>
      </c>
      <c r="BH46" t="b">
        <v>0</v>
      </c>
      <c r="BI46" t="b">
        <v>0</v>
      </c>
      <c r="BJ46" t="b">
        <v>0</v>
      </c>
      <c r="BK46" t="b">
        <v>0</v>
      </c>
      <c r="BL46" t="b">
        <v>0</v>
      </c>
      <c r="BM46" t="b">
        <v>0</v>
      </c>
    </row>
    <row r="47" spans="1:65" x14ac:dyDescent="0.25">
      <c r="A47">
        <v>1</v>
      </c>
      <c r="B47" s="1">
        <v>44550</v>
      </c>
      <c r="C47" s="1">
        <v>44596</v>
      </c>
      <c r="D47">
        <v>15</v>
      </c>
      <c r="E47" t="s">
        <v>251</v>
      </c>
      <c r="F47">
        <v>46</v>
      </c>
      <c r="G47" t="s">
        <v>260</v>
      </c>
      <c r="H47" t="s">
        <v>66</v>
      </c>
      <c r="I47" t="s">
        <v>261</v>
      </c>
      <c r="J47" t="s">
        <v>262</v>
      </c>
      <c r="K47">
        <v>3</v>
      </c>
      <c r="L47">
        <v>3</v>
      </c>
      <c r="M47">
        <v>0</v>
      </c>
      <c r="N47">
        <v>0</v>
      </c>
      <c r="O47" t="s">
        <v>1232</v>
      </c>
      <c r="P47" t="s">
        <v>69</v>
      </c>
      <c r="Q47">
        <v>2019</v>
      </c>
      <c r="R47" t="s">
        <v>143</v>
      </c>
      <c r="S47" t="s">
        <v>156</v>
      </c>
      <c r="T47">
        <v>100</v>
      </c>
      <c r="U47" t="b">
        <v>0</v>
      </c>
      <c r="V47">
        <v>95</v>
      </c>
      <c r="W47" t="b">
        <v>0</v>
      </c>
      <c r="X47">
        <v>5.0000000000000002E-5</v>
      </c>
      <c r="Y47">
        <v>5</v>
      </c>
      <c r="Z47">
        <v>0</v>
      </c>
      <c r="AA47" t="s">
        <v>1231</v>
      </c>
      <c r="AB47" t="s">
        <v>1231</v>
      </c>
      <c r="AC47">
        <v>5.0000000000000002E-5</v>
      </c>
      <c r="AD47">
        <v>5</v>
      </c>
      <c r="AE47" t="b">
        <v>0</v>
      </c>
      <c r="AF47" t="b">
        <v>0</v>
      </c>
      <c r="AG47">
        <v>0</v>
      </c>
      <c r="AH47">
        <f t="shared" si="0"/>
        <v>0</v>
      </c>
      <c r="AI47">
        <v>3</v>
      </c>
      <c r="AJ47" t="s">
        <v>1232</v>
      </c>
      <c r="AK47" t="s">
        <v>1232</v>
      </c>
      <c r="AL47" t="b">
        <v>0</v>
      </c>
      <c r="AM47" t="b">
        <v>0</v>
      </c>
      <c r="AN47" t="b">
        <v>0</v>
      </c>
      <c r="AO47">
        <v>1.5999999999999999E-5</v>
      </c>
      <c r="AP47">
        <v>1.6659999999999999</v>
      </c>
      <c r="AQ47" t="b">
        <v>0</v>
      </c>
      <c r="AR47">
        <v>1.5999999999999999E-5</v>
      </c>
      <c r="AS47">
        <v>1.6659999999999999</v>
      </c>
      <c r="AT47" t="b">
        <v>0</v>
      </c>
      <c r="AU47" t="b">
        <v>0</v>
      </c>
      <c r="AV47" t="b">
        <v>0</v>
      </c>
      <c r="AW47" t="b">
        <v>0</v>
      </c>
      <c r="AX47">
        <v>1.5999999999999999E-5</v>
      </c>
      <c r="AY47">
        <v>1.6659999999999999</v>
      </c>
      <c r="AZ47" t="b">
        <v>0</v>
      </c>
      <c r="BA47" t="b">
        <v>0</v>
      </c>
      <c r="BB47" t="b">
        <v>0</v>
      </c>
      <c r="BC47" t="b">
        <v>0</v>
      </c>
      <c r="BD47" t="b">
        <v>0</v>
      </c>
      <c r="BE47" t="b">
        <v>0</v>
      </c>
      <c r="BF47" t="b">
        <v>0</v>
      </c>
      <c r="BG47" t="b">
        <v>0</v>
      </c>
      <c r="BH47" t="b">
        <v>0</v>
      </c>
      <c r="BI47" t="b">
        <v>0</v>
      </c>
      <c r="BJ47" t="b">
        <v>0</v>
      </c>
      <c r="BK47" t="b">
        <v>0</v>
      </c>
      <c r="BL47" t="b">
        <v>0</v>
      </c>
      <c r="BM47" t="b">
        <v>0</v>
      </c>
    </row>
    <row r="48" spans="1:65" x14ac:dyDescent="0.25">
      <c r="A48">
        <v>1</v>
      </c>
      <c r="B48" s="1">
        <v>44550</v>
      </c>
      <c r="C48" s="1">
        <v>44596</v>
      </c>
      <c r="D48">
        <v>16</v>
      </c>
      <c r="E48" t="s">
        <v>263</v>
      </c>
      <c r="F48">
        <v>47</v>
      </c>
      <c r="G48" t="s">
        <v>264</v>
      </c>
      <c r="H48" t="s">
        <v>182</v>
      </c>
      <c r="I48" t="s">
        <v>265</v>
      </c>
      <c r="J48" t="s">
        <v>266</v>
      </c>
      <c r="K48">
        <v>2</v>
      </c>
      <c r="L48">
        <v>1</v>
      </c>
      <c r="M48">
        <v>1</v>
      </c>
      <c r="N48">
        <v>0</v>
      </c>
      <c r="O48" t="s">
        <v>1231</v>
      </c>
      <c r="P48" t="s">
        <v>69</v>
      </c>
      <c r="Q48">
        <v>2016</v>
      </c>
      <c r="R48" t="s">
        <v>165</v>
      </c>
      <c r="S48" t="s">
        <v>156</v>
      </c>
      <c r="T48" t="b">
        <v>0</v>
      </c>
      <c r="U48">
        <v>20</v>
      </c>
      <c r="V48" t="b">
        <v>0</v>
      </c>
      <c r="W48" t="b">
        <v>0</v>
      </c>
      <c r="X48">
        <v>80</v>
      </c>
      <c r="Y48">
        <v>4</v>
      </c>
      <c r="Z48">
        <v>2000</v>
      </c>
      <c r="AA48" t="s">
        <v>1231</v>
      </c>
      <c r="AB48" t="s">
        <v>1231</v>
      </c>
      <c r="AC48">
        <v>50</v>
      </c>
      <c r="AD48">
        <v>3.5</v>
      </c>
      <c r="AE48">
        <v>30</v>
      </c>
      <c r="AF48" t="b">
        <v>0</v>
      </c>
      <c r="AG48">
        <v>1429</v>
      </c>
      <c r="AH48">
        <f t="shared" si="0"/>
        <v>-571</v>
      </c>
      <c r="AI48">
        <v>2</v>
      </c>
      <c r="AJ48" t="s">
        <v>1232</v>
      </c>
      <c r="AK48" t="s">
        <v>1232</v>
      </c>
      <c r="AL48">
        <v>25</v>
      </c>
      <c r="AM48">
        <v>1.75</v>
      </c>
      <c r="AN48">
        <v>15</v>
      </c>
      <c r="AO48" t="b">
        <v>0</v>
      </c>
      <c r="AP48" t="b">
        <v>0</v>
      </c>
      <c r="AQ48" t="b">
        <v>0</v>
      </c>
      <c r="AR48">
        <v>25</v>
      </c>
      <c r="AS48">
        <v>1.75</v>
      </c>
      <c r="AT48">
        <v>15</v>
      </c>
      <c r="AU48" t="b">
        <v>0</v>
      </c>
      <c r="AV48" t="b">
        <v>0</v>
      </c>
      <c r="AW48" t="b">
        <v>0</v>
      </c>
      <c r="AX48" t="b">
        <v>0</v>
      </c>
      <c r="AY48" t="b">
        <v>0</v>
      </c>
      <c r="AZ48" t="b">
        <v>0</v>
      </c>
      <c r="BA48" t="b">
        <v>0</v>
      </c>
      <c r="BB48" t="b">
        <v>0</v>
      </c>
      <c r="BC48" t="b">
        <v>0</v>
      </c>
      <c r="BD48" t="b">
        <v>0</v>
      </c>
      <c r="BE48" t="b">
        <v>0</v>
      </c>
      <c r="BF48" t="b">
        <v>0</v>
      </c>
      <c r="BG48" t="b">
        <v>0</v>
      </c>
      <c r="BH48" t="b">
        <v>0</v>
      </c>
      <c r="BI48" t="b">
        <v>0</v>
      </c>
      <c r="BJ48" t="b">
        <v>0</v>
      </c>
      <c r="BK48" t="b">
        <v>0</v>
      </c>
      <c r="BL48" t="b">
        <v>0</v>
      </c>
      <c r="BM48" t="b">
        <v>0</v>
      </c>
    </row>
    <row r="49" spans="1:65" x14ac:dyDescent="0.25">
      <c r="A49">
        <v>1</v>
      </c>
      <c r="B49" s="1">
        <v>44550</v>
      </c>
      <c r="C49" s="1">
        <v>44596</v>
      </c>
      <c r="D49">
        <v>16</v>
      </c>
      <c r="E49" t="s">
        <v>263</v>
      </c>
      <c r="F49">
        <v>48</v>
      </c>
      <c r="G49" t="s">
        <v>267</v>
      </c>
      <c r="H49" t="s">
        <v>268</v>
      </c>
      <c r="I49" t="s">
        <v>269</v>
      </c>
      <c r="J49" t="s">
        <v>270</v>
      </c>
      <c r="K49">
        <v>3</v>
      </c>
      <c r="L49">
        <v>2</v>
      </c>
      <c r="M49">
        <v>1</v>
      </c>
      <c r="N49">
        <v>0</v>
      </c>
      <c r="O49" t="s">
        <v>1232</v>
      </c>
      <c r="P49" t="s">
        <v>69</v>
      </c>
      <c r="Q49" t="s">
        <v>1230</v>
      </c>
      <c r="R49" t="s">
        <v>70</v>
      </c>
      <c r="S49" t="s">
        <v>156</v>
      </c>
      <c r="T49" t="b">
        <v>0</v>
      </c>
      <c r="U49" t="b">
        <v>0</v>
      </c>
      <c r="V49" t="b">
        <v>0</v>
      </c>
      <c r="W49" t="b">
        <v>0</v>
      </c>
      <c r="X49">
        <v>75</v>
      </c>
      <c r="Y49">
        <v>7</v>
      </c>
      <c r="Z49">
        <v>1071</v>
      </c>
      <c r="AA49" t="s">
        <v>1232</v>
      </c>
      <c r="AB49" t="b">
        <v>0</v>
      </c>
      <c r="AC49" t="b">
        <v>0</v>
      </c>
      <c r="AD49" t="b">
        <v>0</v>
      </c>
      <c r="AE49" t="b">
        <v>0</v>
      </c>
      <c r="AF49" t="b">
        <v>0</v>
      </c>
      <c r="AG49" t="b">
        <v>0</v>
      </c>
      <c r="AH49" t="b">
        <f t="shared" si="0"/>
        <v>0</v>
      </c>
      <c r="AI49" t="b">
        <v>0</v>
      </c>
      <c r="AJ49" t="b">
        <v>0</v>
      </c>
      <c r="AK49" t="b">
        <v>0</v>
      </c>
      <c r="AL49" t="b">
        <v>0</v>
      </c>
      <c r="AM49" t="b">
        <v>0</v>
      </c>
      <c r="AN49" t="b">
        <v>0</v>
      </c>
      <c r="AO49" t="b">
        <v>0</v>
      </c>
      <c r="AP49" t="b">
        <v>0</v>
      </c>
      <c r="AQ49" t="b">
        <v>0</v>
      </c>
      <c r="AR49" t="b">
        <v>0</v>
      </c>
      <c r="AS49" t="b">
        <v>0</v>
      </c>
      <c r="AT49" t="b">
        <v>0</v>
      </c>
      <c r="AU49" t="b">
        <v>0</v>
      </c>
      <c r="AV49" t="b">
        <v>0</v>
      </c>
      <c r="AW49" t="b">
        <v>0</v>
      </c>
      <c r="AX49" t="b">
        <v>0</v>
      </c>
      <c r="AY49" t="b">
        <v>0</v>
      </c>
      <c r="AZ49" t="b">
        <v>0</v>
      </c>
      <c r="BA49" t="b">
        <v>0</v>
      </c>
      <c r="BB49" t="b">
        <v>0</v>
      </c>
      <c r="BC49" t="b">
        <v>0</v>
      </c>
      <c r="BD49" t="b">
        <v>0</v>
      </c>
      <c r="BE49" t="b">
        <v>0</v>
      </c>
      <c r="BF49" t="b">
        <v>0</v>
      </c>
      <c r="BG49" t="b">
        <v>0</v>
      </c>
      <c r="BH49" t="b">
        <v>0</v>
      </c>
      <c r="BI49" t="b">
        <v>0</v>
      </c>
      <c r="BJ49" t="b">
        <v>0</v>
      </c>
      <c r="BK49" t="b">
        <v>0</v>
      </c>
      <c r="BL49" t="b">
        <v>0</v>
      </c>
      <c r="BM49" t="b">
        <v>0</v>
      </c>
    </row>
    <row r="50" spans="1:65" x14ac:dyDescent="0.25">
      <c r="A50">
        <v>1</v>
      </c>
      <c r="B50" s="1">
        <v>44550</v>
      </c>
      <c r="C50" s="1">
        <v>44596</v>
      </c>
      <c r="D50">
        <v>16</v>
      </c>
      <c r="E50" t="s">
        <v>263</v>
      </c>
      <c r="F50">
        <v>49</v>
      </c>
      <c r="G50" t="s">
        <v>271</v>
      </c>
      <c r="H50" t="s">
        <v>66</v>
      </c>
      <c r="I50" t="s">
        <v>272</v>
      </c>
      <c r="J50" t="s">
        <v>273</v>
      </c>
      <c r="K50">
        <v>2</v>
      </c>
      <c r="L50">
        <v>1</v>
      </c>
      <c r="M50">
        <v>1</v>
      </c>
      <c r="N50">
        <v>0</v>
      </c>
      <c r="O50" t="s">
        <v>1232</v>
      </c>
      <c r="P50" t="s">
        <v>75</v>
      </c>
      <c r="Q50">
        <v>2020</v>
      </c>
      <c r="R50" t="s">
        <v>185</v>
      </c>
      <c r="S50" t="s">
        <v>156</v>
      </c>
      <c r="T50" t="b">
        <v>0</v>
      </c>
      <c r="U50">
        <v>10</v>
      </c>
      <c r="V50" t="b">
        <v>0</v>
      </c>
      <c r="W50" t="b">
        <v>0</v>
      </c>
      <c r="X50">
        <v>75</v>
      </c>
      <c r="Y50">
        <v>4</v>
      </c>
      <c r="Z50">
        <v>1875</v>
      </c>
      <c r="AA50" t="s">
        <v>1231</v>
      </c>
      <c r="AB50" t="s">
        <v>1231</v>
      </c>
      <c r="AC50">
        <v>75</v>
      </c>
      <c r="AD50">
        <v>15</v>
      </c>
      <c r="AE50" t="b">
        <v>0</v>
      </c>
      <c r="AF50" t="b">
        <v>0</v>
      </c>
      <c r="AG50">
        <v>500</v>
      </c>
      <c r="AH50">
        <f t="shared" si="0"/>
        <v>-1375</v>
      </c>
      <c r="AI50">
        <v>2</v>
      </c>
      <c r="AJ50" t="s">
        <v>1232</v>
      </c>
      <c r="AK50" t="s">
        <v>1232</v>
      </c>
      <c r="AL50" t="b">
        <v>0</v>
      </c>
      <c r="AM50" t="b">
        <v>0</v>
      </c>
      <c r="AN50" t="b">
        <v>0</v>
      </c>
      <c r="AO50">
        <v>37.5</v>
      </c>
      <c r="AP50">
        <v>7.5</v>
      </c>
      <c r="AQ50" t="b">
        <v>0</v>
      </c>
      <c r="AR50" t="b">
        <v>0</v>
      </c>
      <c r="AS50" t="b">
        <v>0</v>
      </c>
      <c r="AT50" t="b">
        <v>0</v>
      </c>
      <c r="AU50" t="b">
        <v>0</v>
      </c>
      <c r="AV50" t="b">
        <v>0</v>
      </c>
      <c r="AW50" t="b">
        <v>0</v>
      </c>
      <c r="AX50">
        <v>37.5</v>
      </c>
      <c r="AY50">
        <v>7.5</v>
      </c>
      <c r="AZ50" t="b">
        <v>0</v>
      </c>
      <c r="BA50" t="b">
        <v>0</v>
      </c>
      <c r="BB50" t="b">
        <v>0</v>
      </c>
      <c r="BC50" t="b">
        <v>0</v>
      </c>
      <c r="BD50" t="b">
        <v>0</v>
      </c>
      <c r="BE50" t="b">
        <v>0</v>
      </c>
      <c r="BF50" t="b">
        <v>0</v>
      </c>
      <c r="BG50" t="b">
        <v>0</v>
      </c>
      <c r="BH50" t="b">
        <v>0</v>
      </c>
      <c r="BI50" t="b">
        <v>0</v>
      </c>
      <c r="BJ50" t="b">
        <v>0</v>
      </c>
      <c r="BK50" t="b">
        <v>0</v>
      </c>
      <c r="BL50" t="b">
        <v>0</v>
      </c>
      <c r="BM50" t="b">
        <v>0</v>
      </c>
    </row>
    <row r="51" spans="1:65" x14ac:dyDescent="0.25">
      <c r="A51">
        <v>1</v>
      </c>
      <c r="B51" s="1">
        <v>44550</v>
      </c>
      <c r="C51" s="1">
        <v>44596</v>
      </c>
      <c r="D51">
        <v>16</v>
      </c>
      <c r="E51" t="s">
        <v>263</v>
      </c>
      <c r="F51">
        <v>50</v>
      </c>
      <c r="G51" t="s">
        <v>274</v>
      </c>
      <c r="H51" t="s">
        <v>66</v>
      </c>
      <c r="I51" t="s">
        <v>275</v>
      </c>
      <c r="J51" t="s">
        <v>276</v>
      </c>
      <c r="K51">
        <v>4</v>
      </c>
      <c r="L51">
        <v>1</v>
      </c>
      <c r="M51">
        <v>3</v>
      </c>
      <c r="N51">
        <v>0</v>
      </c>
      <c r="O51" t="s">
        <v>1231</v>
      </c>
      <c r="P51" t="s">
        <v>69</v>
      </c>
      <c r="Q51">
        <v>2017</v>
      </c>
      <c r="R51" t="s">
        <v>70</v>
      </c>
      <c r="S51" t="s">
        <v>156</v>
      </c>
      <c r="T51" t="b">
        <v>0</v>
      </c>
      <c r="U51">
        <v>3</v>
      </c>
      <c r="V51">
        <v>55</v>
      </c>
      <c r="W51" t="b">
        <v>0</v>
      </c>
      <c r="X51">
        <v>45</v>
      </c>
      <c r="Y51">
        <v>2</v>
      </c>
      <c r="Z51">
        <v>2250</v>
      </c>
      <c r="AA51" t="s">
        <v>1231</v>
      </c>
      <c r="AB51" t="s">
        <v>1231</v>
      </c>
      <c r="AC51">
        <v>45</v>
      </c>
      <c r="AD51">
        <v>12</v>
      </c>
      <c r="AE51" t="b">
        <v>0</v>
      </c>
      <c r="AF51" t="b">
        <v>0</v>
      </c>
      <c r="AG51">
        <v>375</v>
      </c>
      <c r="AH51">
        <f t="shared" si="0"/>
        <v>-1875</v>
      </c>
      <c r="AI51">
        <v>2</v>
      </c>
      <c r="AJ51" t="s">
        <v>1232</v>
      </c>
      <c r="AK51" t="s">
        <v>1232</v>
      </c>
      <c r="AL51" t="b">
        <v>0</v>
      </c>
      <c r="AM51" t="b">
        <v>0</v>
      </c>
      <c r="AN51" t="b">
        <v>0</v>
      </c>
      <c r="AO51" t="b">
        <v>0</v>
      </c>
      <c r="AP51" t="b">
        <v>0</v>
      </c>
      <c r="AQ51" t="b">
        <v>0</v>
      </c>
      <c r="AR51">
        <v>22.5</v>
      </c>
      <c r="AS51">
        <v>6</v>
      </c>
      <c r="AT51" t="b">
        <v>0</v>
      </c>
      <c r="AU51" t="b">
        <v>0</v>
      </c>
      <c r="AV51" t="b">
        <v>0</v>
      </c>
      <c r="AW51" t="b">
        <v>0</v>
      </c>
      <c r="AX51">
        <v>22.5</v>
      </c>
      <c r="AY51">
        <v>6</v>
      </c>
      <c r="AZ51" t="b">
        <v>0</v>
      </c>
      <c r="BA51" t="b">
        <v>0</v>
      </c>
      <c r="BB51" t="b">
        <v>0</v>
      </c>
      <c r="BC51" t="b">
        <v>0</v>
      </c>
      <c r="BD51" t="b">
        <v>0</v>
      </c>
      <c r="BE51" t="b">
        <v>0</v>
      </c>
      <c r="BF51" t="b">
        <v>0</v>
      </c>
      <c r="BG51" t="b">
        <v>0</v>
      </c>
      <c r="BH51" t="b">
        <v>0</v>
      </c>
      <c r="BI51" t="b">
        <v>0</v>
      </c>
      <c r="BJ51" t="b">
        <v>0</v>
      </c>
      <c r="BK51" t="b">
        <v>0</v>
      </c>
      <c r="BL51" t="b">
        <v>0</v>
      </c>
      <c r="BM51" t="b">
        <v>0</v>
      </c>
    </row>
    <row r="52" spans="1:65" x14ac:dyDescent="0.25">
      <c r="A52">
        <v>1</v>
      </c>
      <c r="B52" s="1">
        <v>44550</v>
      </c>
      <c r="C52" s="1">
        <v>44596</v>
      </c>
      <c r="D52">
        <v>17</v>
      </c>
      <c r="E52" t="s">
        <v>277</v>
      </c>
      <c r="F52">
        <v>51</v>
      </c>
      <c r="G52" t="s">
        <v>278</v>
      </c>
      <c r="H52" t="s">
        <v>79</v>
      </c>
      <c r="I52" t="s">
        <v>279</v>
      </c>
      <c r="J52" t="s">
        <v>280</v>
      </c>
      <c r="K52">
        <v>3</v>
      </c>
      <c r="L52">
        <v>3</v>
      </c>
      <c r="M52">
        <v>0</v>
      </c>
      <c r="N52">
        <v>0</v>
      </c>
      <c r="O52" t="s">
        <v>1232</v>
      </c>
      <c r="P52" t="s">
        <v>75</v>
      </c>
      <c r="Q52">
        <v>2021</v>
      </c>
      <c r="R52" t="s">
        <v>281</v>
      </c>
      <c r="S52" t="s">
        <v>156</v>
      </c>
      <c r="T52" t="b">
        <v>0</v>
      </c>
      <c r="U52">
        <v>3.5</v>
      </c>
      <c r="V52" t="b">
        <v>0</v>
      </c>
      <c r="W52" t="b">
        <v>0</v>
      </c>
      <c r="X52">
        <v>50</v>
      </c>
      <c r="Y52">
        <v>10</v>
      </c>
      <c r="Z52">
        <v>500</v>
      </c>
      <c r="AA52" t="s">
        <v>1231</v>
      </c>
      <c r="AB52" t="s">
        <v>1231</v>
      </c>
      <c r="AC52">
        <v>50</v>
      </c>
      <c r="AD52">
        <v>25</v>
      </c>
      <c r="AE52" t="b">
        <v>0</v>
      </c>
      <c r="AF52" t="b">
        <v>0</v>
      </c>
      <c r="AG52">
        <v>200</v>
      </c>
      <c r="AH52">
        <f t="shared" si="0"/>
        <v>-300</v>
      </c>
      <c r="AI52">
        <v>5</v>
      </c>
      <c r="AJ52" t="s">
        <v>1232</v>
      </c>
      <c r="AK52" t="s">
        <v>1232</v>
      </c>
      <c r="AL52">
        <v>10</v>
      </c>
      <c r="AM52">
        <v>5</v>
      </c>
      <c r="AN52" t="b">
        <v>0</v>
      </c>
      <c r="AO52">
        <v>10</v>
      </c>
      <c r="AP52">
        <v>5</v>
      </c>
      <c r="AQ52" t="b">
        <v>0</v>
      </c>
      <c r="AR52">
        <v>10</v>
      </c>
      <c r="AS52">
        <v>5</v>
      </c>
      <c r="AT52" t="b">
        <v>0</v>
      </c>
      <c r="AU52" t="b">
        <v>0</v>
      </c>
      <c r="AV52" t="b">
        <v>0</v>
      </c>
      <c r="AW52" t="b">
        <v>0</v>
      </c>
      <c r="AX52">
        <v>10</v>
      </c>
      <c r="AY52">
        <v>5</v>
      </c>
      <c r="AZ52" t="b">
        <v>0</v>
      </c>
      <c r="BA52">
        <v>10</v>
      </c>
      <c r="BB52">
        <v>5</v>
      </c>
      <c r="BC52" t="b">
        <v>0</v>
      </c>
      <c r="BD52" t="b">
        <v>0</v>
      </c>
      <c r="BE52" t="b">
        <v>0</v>
      </c>
      <c r="BF52" t="b">
        <v>0</v>
      </c>
      <c r="BG52" t="b">
        <v>0</v>
      </c>
      <c r="BH52" t="b">
        <v>0</v>
      </c>
      <c r="BI52" t="b">
        <v>0</v>
      </c>
      <c r="BJ52" t="b">
        <v>0</v>
      </c>
      <c r="BK52" t="b">
        <v>0</v>
      </c>
      <c r="BL52" t="b">
        <v>0</v>
      </c>
      <c r="BM52" t="b">
        <v>0</v>
      </c>
    </row>
    <row r="53" spans="1:65" x14ac:dyDescent="0.25">
      <c r="A53">
        <v>1</v>
      </c>
      <c r="B53" s="1">
        <v>44550</v>
      </c>
      <c r="C53" s="1">
        <v>44596</v>
      </c>
      <c r="D53">
        <v>17</v>
      </c>
      <c r="E53" t="s">
        <v>277</v>
      </c>
      <c r="F53">
        <v>52</v>
      </c>
      <c r="G53" t="s">
        <v>282</v>
      </c>
      <c r="H53" t="s">
        <v>89</v>
      </c>
      <c r="I53" t="s">
        <v>283</v>
      </c>
      <c r="J53" t="s">
        <v>284</v>
      </c>
      <c r="K53">
        <v>2</v>
      </c>
      <c r="L53">
        <v>1</v>
      </c>
      <c r="M53">
        <v>1</v>
      </c>
      <c r="N53">
        <v>0</v>
      </c>
      <c r="O53" t="s">
        <v>1231</v>
      </c>
      <c r="P53" t="s">
        <v>69</v>
      </c>
      <c r="Q53">
        <v>2019</v>
      </c>
      <c r="R53" t="s">
        <v>134</v>
      </c>
      <c r="S53" t="s">
        <v>156</v>
      </c>
      <c r="T53">
        <v>150</v>
      </c>
      <c r="U53" t="b">
        <v>0</v>
      </c>
      <c r="V53" t="b">
        <v>0</v>
      </c>
      <c r="W53" t="b">
        <v>0</v>
      </c>
      <c r="X53">
        <v>150</v>
      </c>
      <c r="Y53">
        <v>3</v>
      </c>
      <c r="Z53">
        <v>5000</v>
      </c>
      <c r="AA53" t="s">
        <v>1231</v>
      </c>
      <c r="AB53" t="s">
        <v>1231</v>
      </c>
      <c r="AC53">
        <v>150</v>
      </c>
      <c r="AD53">
        <v>15</v>
      </c>
      <c r="AE53" t="b">
        <v>0</v>
      </c>
      <c r="AF53" t="b">
        <v>0</v>
      </c>
      <c r="AG53">
        <v>1000</v>
      </c>
      <c r="AH53">
        <f t="shared" si="0"/>
        <v>-4000</v>
      </c>
      <c r="AI53">
        <v>3</v>
      </c>
      <c r="AJ53" t="s">
        <v>1232</v>
      </c>
      <c r="AK53" t="s">
        <v>1232</v>
      </c>
      <c r="AL53">
        <v>50</v>
      </c>
      <c r="AM53">
        <v>5</v>
      </c>
      <c r="AN53" t="b">
        <v>0</v>
      </c>
      <c r="AO53">
        <v>50</v>
      </c>
      <c r="AP53">
        <v>5</v>
      </c>
      <c r="AQ53" t="b">
        <v>0</v>
      </c>
      <c r="AR53" t="b">
        <v>0</v>
      </c>
      <c r="AS53" t="b">
        <v>0</v>
      </c>
      <c r="AT53" t="b">
        <v>0</v>
      </c>
      <c r="AU53" t="b">
        <v>0</v>
      </c>
      <c r="AV53" t="b">
        <v>0</v>
      </c>
      <c r="AW53" t="b">
        <v>0</v>
      </c>
      <c r="AX53" t="b">
        <v>0</v>
      </c>
      <c r="AY53" t="b">
        <v>0</v>
      </c>
      <c r="AZ53" t="b">
        <v>0</v>
      </c>
      <c r="BA53">
        <v>50</v>
      </c>
      <c r="BB53">
        <v>5</v>
      </c>
      <c r="BC53" t="b">
        <v>0</v>
      </c>
      <c r="BD53" t="b">
        <v>0</v>
      </c>
      <c r="BE53" t="b">
        <v>0</v>
      </c>
      <c r="BF53" t="b">
        <v>0</v>
      </c>
      <c r="BG53" t="b">
        <v>0</v>
      </c>
      <c r="BH53" t="b">
        <v>0</v>
      </c>
      <c r="BI53" t="b">
        <v>0</v>
      </c>
      <c r="BJ53" t="b">
        <v>0</v>
      </c>
      <c r="BK53" t="b">
        <v>0</v>
      </c>
      <c r="BL53" t="b">
        <v>0</v>
      </c>
      <c r="BM53" t="b">
        <v>0</v>
      </c>
    </row>
    <row r="54" spans="1:65" x14ac:dyDescent="0.25">
      <c r="A54">
        <v>1</v>
      </c>
      <c r="B54" s="1">
        <v>44550</v>
      </c>
      <c r="C54" s="1">
        <v>44596</v>
      </c>
      <c r="D54">
        <v>17</v>
      </c>
      <c r="E54" t="s">
        <v>277</v>
      </c>
      <c r="F54">
        <v>53</v>
      </c>
      <c r="G54" t="s">
        <v>285</v>
      </c>
      <c r="H54" t="s">
        <v>286</v>
      </c>
      <c r="I54" t="s">
        <v>287</v>
      </c>
      <c r="J54" t="s">
        <v>288</v>
      </c>
      <c r="K54">
        <v>2</v>
      </c>
      <c r="L54">
        <v>1</v>
      </c>
      <c r="M54">
        <v>1</v>
      </c>
      <c r="N54">
        <v>0</v>
      </c>
      <c r="O54" t="s">
        <v>1231</v>
      </c>
      <c r="P54" t="s">
        <v>75</v>
      </c>
      <c r="Q54">
        <v>2017</v>
      </c>
      <c r="R54" t="s">
        <v>185</v>
      </c>
      <c r="S54" t="s">
        <v>340</v>
      </c>
      <c r="T54">
        <v>110</v>
      </c>
      <c r="U54" t="b">
        <v>0</v>
      </c>
      <c r="V54" t="b">
        <v>0</v>
      </c>
      <c r="W54" t="b">
        <v>0</v>
      </c>
      <c r="X54">
        <v>50</v>
      </c>
      <c r="Y54">
        <v>5</v>
      </c>
      <c r="Z54">
        <v>1000</v>
      </c>
      <c r="AA54" t="s">
        <v>1232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f t="shared" si="0"/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</row>
    <row r="55" spans="1:65" x14ac:dyDescent="0.25">
      <c r="A55">
        <v>1</v>
      </c>
      <c r="B55" s="1">
        <v>44550</v>
      </c>
      <c r="C55" s="1">
        <v>44596</v>
      </c>
      <c r="D55">
        <v>17</v>
      </c>
      <c r="E55" t="s">
        <v>277</v>
      </c>
      <c r="F55">
        <v>54</v>
      </c>
      <c r="G55" t="s">
        <v>289</v>
      </c>
      <c r="H55" t="s">
        <v>225</v>
      </c>
      <c r="I55" t="s">
        <v>290</v>
      </c>
      <c r="J55" t="s">
        <v>291</v>
      </c>
      <c r="K55">
        <v>1</v>
      </c>
      <c r="L55">
        <v>1</v>
      </c>
      <c r="M55">
        <v>0</v>
      </c>
      <c r="N55">
        <v>0</v>
      </c>
      <c r="O55" t="s">
        <v>1232</v>
      </c>
      <c r="P55" t="s">
        <v>69</v>
      </c>
      <c r="Q55">
        <v>2016</v>
      </c>
      <c r="R55" t="s">
        <v>165</v>
      </c>
      <c r="S55" t="s">
        <v>340</v>
      </c>
      <c r="T55">
        <v>250</v>
      </c>
      <c r="U55" t="b">
        <v>0</v>
      </c>
      <c r="V55" t="b">
        <v>0</v>
      </c>
      <c r="W55" t="b">
        <v>0</v>
      </c>
      <c r="X55">
        <v>80</v>
      </c>
      <c r="Y55">
        <v>10</v>
      </c>
      <c r="Z55">
        <v>800</v>
      </c>
      <c r="AA55" t="s">
        <v>1231</v>
      </c>
      <c r="AB55" t="s">
        <v>1231</v>
      </c>
      <c r="AC55">
        <v>80</v>
      </c>
      <c r="AD55">
        <v>20</v>
      </c>
      <c r="AE55" t="b">
        <v>0</v>
      </c>
      <c r="AF55" t="b">
        <v>0</v>
      </c>
      <c r="AG55">
        <v>400</v>
      </c>
      <c r="AH55">
        <f t="shared" si="0"/>
        <v>-400</v>
      </c>
      <c r="AI55">
        <v>1</v>
      </c>
      <c r="AJ55" t="s">
        <v>1232</v>
      </c>
      <c r="AK55" t="s">
        <v>1232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>
        <v>80</v>
      </c>
      <c r="BB55">
        <v>20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</row>
    <row r="56" spans="1:65" x14ac:dyDescent="0.25">
      <c r="A56">
        <v>1</v>
      </c>
      <c r="B56" s="1">
        <v>44550</v>
      </c>
      <c r="C56" s="1">
        <v>44596</v>
      </c>
      <c r="D56">
        <v>18</v>
      </c>
      <c r="E56" t="s">
        <v>292</v>
      </c>
      <c r="F56">
        <v>55</v>
      </c>
      <c r="G56" t="s">
        <v>293</v>
      </c>
      <c r="H56" t="s">
        <v>66</v>
      </c>
      <c r="I56" t="s">
        <v>294</v>
      </c>
      <c r="J56" t="s">
        <v>295</v>
      </c>
      <c r="K56">
        <v>3</v>
      </c>
      <c r="L56">
        <v>2</v>
      </c>
      <c r="M56">
        <v>1</v>
      </c>
      <c r="N56">
        <v>0</v>
      </c>
      <c r="O56" t="s">
        <v>1232</v>
      </c>
      <c r="P56" t="s">
        <v>69</v>
      </c>
      <c r="Q56">
        <v>2016</v>
      </c>
      <c r="R56" t="s">
        <v>134</v>
      </c>
      <c r="S56" t="s">
        <v>87</v>
      </c>
      <c r="T56" t="b">
        <v>0</v>
      </c>
      <c r="U56">
        <v>4.5</v>
      </c>
      <c r="V56" t="b">
        <v>0</v>
      </c>
      <c r="W56" t="b">
        <v>0</v>
      </c>
      <c r="X56">
        <v>90</v>
      </c>
      <c r="Y56">
        <v>3</v>
      </c>
      <c r="Z56">
        <v>3000</v>
      </c>
      <c r="AA56" t="s">
        <v>1232</v>
      </c>
      <c r="AB56" t="b">
        <v>0</v>
      </c>
      <c r="AC56" t="b">
        <v>0</v>
      </c>
      <c r="AD56" t="b">
        <v>0</v>
      </c>
      <c r="AE56" t="b">
        <v>0</v>
      </c>
      <c r="AF56" t="b">
        <v>0</v>
      </c>
      <c r="AG56" t="b">
        <v>0</v>
      </c>
      <c r="AH56" t="b">
        <f t="shared" si="0"/>
        <v>0</v>
      </c>
      <c r="AI56" t="b">
        <v>0</v>
      </c>
      <c r="AJ56" t="b">
        <v>0</v>
      </c>
      <c r="AK56" t="b">
        <v>0</v>
      </c>
      <c r="AL56" t="b">
        <v>0</v>
      </c>
      <c r="AM56" t="b">
        <v>0</v>
      </c>
      <c r="AN56" t="b">
        <v>0</v>
      </c>
      <c r="AO56" t="b">
        <v>0</v>
      </c>
      <c r="AP56" t="b">
        <v>0</v>
      </c>
      <c r="AQ56" t="b">
        <v>0</v>
      </c>
      <c r="AR56" t="b">
        <v>0</v>
      </c>
      <c r="AS56" t="b">
        <v>0</v>
      </c>
      <c r="AT56" t="b">
        <v>0</v>
      </c>
      <c r="AU56" t="b">
        <v>0</v>
      </c>
      <c r="AV56" t="b">
        <v>0</v>
      </c>
      <c r="AW56" t="b">
        <v>0</v>
      </c>
      <c r="AX56" t="b">
        <v>0</v>
      </c>
      <c r="AY56" t="b">
        <v>0</v>
      </c>
      <c r="AZ56" t="b">
        <v>0</v>
      </c>
      <c r="BA56" t="b">
        <v>0</v>
      </c>
      <c r="BB56" t="b">
        <v>0</v>
      </c>
      <c r="BC56" t="b">
        <v>0</v>
      </c>
      <c r="BD56" t="b">
        <v>0</v>
      </c>
      <c r="BE56" t="b">
        <v>0</v>
      </c>
      <c r="BF56" t="b">
        <v>0</v>
      </c>
      <c r="BG56" t="b">
        <v>0</v>
      </c>
      <c r="BH56" t="b">
        <v>0</v>
      </c>
      <c r="BI56" t="b">
        <v>0</v>
      </c>
      <c r="BJ56" t="b">
        <v>0</v>
      </c>
      <c r="BK56" t="b">
        <v>0</v>
      </c>
      <c r="BL56" t="b">
        <v>0</v>
      </c>
      <c r="BM56" t="b">
        <v>0</v>
      </c>
    </row>
    <row r="57" spans="1:65" x14ac:dyDescent="0.25">
      <c r="A57">
        <v>1</v>
      </c>
      <c r="B57" s="1">
        <v>44550</v>
      </c>
      <c r="C57" s="1">
        <v>44596</v>
      </c>
      <c r="D57">
        <v>18</v>
      </c>
      <c r="E57" t="s">
        <v>292</v>
      </c>
      <c r="F57">
        <v>56</v>
      </c>
      <c r="G57" t="s">
        <v>296</v>
      </c>
      <c r="H57" t="s">
        <v>66</v>
      </c>
      <c r="I57" t="s">
        <v>297</v>
      </c>
      <c r="J57" t="s">
        <v>298</v>
      </c>
      <c r="K57">
        <v>1</v>
      </c>
      <c r="L57">
        <v>0</v>
      </c>
      <c r="M57">
        <v>1</v>
      </c>
      <c r="N57">
        <v>0</v>
      </c>
      <c r="O57" t="s">
        <v>1232</v>
      </c>
      <c r="P57" t="s">
        <v>69</v>
      </c>
      <c r="Q57">
        <v>2019</v>
      </c>
      <c r="R57" t="s">
        <v>86</v>
      </c>
      <c r="S57" t="s">
        <v>87</v>
      </c>
      <c r="T57" t="b">
        <v>0</v>
      </c>
      <c r="U57">
        <v>2</v>
      </c>
      <c r="V57" t="b">
        <v>0</v>
      </c>
      <c r="W57" t="b">
        <v>0</v>
      </c>
      <c r="X57">
        <v>50</v>
      </c>
      <c r="Y57">
        <v>4</v>
      </c>
      <c r="Z57">
        <v>1250</v>
      </c>
      <c r="AA57" t="s">
        <v>1231</v>
      </c>
      <c r="AB57" t="s">
        <v>1232</v>
      </c>
      <c r="AC57" t="b">
        <v>0</v>
      </c>
      <c r="AD57" t="b">
        <v>0</v>
      </c>
      <c r="AE57" t="b">
        <v>0</v>
      </c>
      <c r="AF57" t="b">
        <v>0</v>
      </c>
      <c r="AG57" t="b">
        <v>0</v>
      </c>
      <c r="AH57" t="b">
        <f t="shared" si="0"/>
        <v>0</v>
      </c>
      <c r="AI57" t="b">
        <v>0</v>
      </c>
      <c r="AJ57" t="b">
        <v>0</v>
      </c>
      <c r="AK57" t="b">
        <v>0</v>
      </c>
      <c r="AL57" t="b">
        <v>0</v>
      </c>
      <c r="AM57" t="b">
        <v>0</v>
      </c>
      <c r="AN57" t="b">
        <v>0</v>
      </c>
      <c r="AO57" t="b">
        <v>0</v>
      </c>
      <c r="AP57" t="b">
        <v>0</v>
      </c>
      <c r="AQ57" t="b">
        <v>0</v>
      </c>
      <c r="AR57" t="b">
        <v>0</v>
      </c>
      <c r="AS57" t="b">
        <v>0</v>
      </c>
      <c r="AT57" t="b">
        <v>0</v>
      </c>
      <c r="AU57" t="b">
        <v>0</v>
      </c>
      <c r="AV57" t="b">
        <v>0</v>
      </c>
      <c r="AW57" t="b">
        <v>0</v>
      </c>
      <c r="AX57" t="b">
        <v>0</v>
      </c>
      <c r="AY57" t="b">
        <v>0</v>
      </c>
      <c r="AZ57" t="b">
        <v>0</v>
      </c>
      <c r="BA57" t="b">
        <v>0</v>
      </c>
      <c r="BB57" t="b">
        <v>0</v>
      </c>
      <c r="BC57" t="b">
        <v>0</v>
      </c>
      <c r="BD57" t="b">
        <v>0</v>
      </c>
      <c r="BE57" t="b">
        <v>0</v>
      </c>
      <c r="BF57" t="b">
        <v>0</v>
      </c>
      <c r="BG57" t="b">
        <v>0</v>
      </c>
      <c r="BH57" t="b">
        <v>0</v>
      </c>
      <c r="BI57" t="b">
        <v>0</v>
      </c>
      <c r="BJ57" t="b">
        <v>0</v>
      </c>
      <c r="BK57" t="b">
        <v>0</v>
      </c>
      <c r="BL57" t="b">
        <v>0</v>
      </c>
      <c r="BM57" t="b">
        <v>0</v>
      </c>
    </row>
    <row r="58" spans="1:65" x14ac:dyDescent="0.25">
      <c r="A58">
        <v>1</v>
      </c>
      <c r="B58" s="1">
        <v>44550</v>
      </c>
      <c r="C58" s="1">
        <v>44596</v>
      </c>
      <c r="D58">
        <v>18</v>
      </c>
      <c r="E58" t="s">
        <v>292</v>
      </c>
      <c r="F58">
        <v>57</v>
      </c>
      <c r="G58" t="s">
        <v>299</v>
      </c>
      <c r="H58" t="s">
        <v>72</v>
      </c>
      <c r="I58" t="s">
        <v>300</v>
      </c>
      <c r="J58" t="s">
        <v>301</v>
      </c>
      <c r="K58">
        <v>2</v>
      </c>
      <c r="L58">
        <v>2</v>
      </c>
      <c r="M58">
        <v>0</v>
      </c>
      <c r="N58">
        <v>0</v>
      </c>
      <c r="O58" t="s">
        <v>1232</v>
      </c>
      <c r="P58" t="s">
        <v>69</v>
      </c>
      <c r="Q58">
        <v>2018</v>
      </c>
      <c r="R58" t="s">
        <v>155</v>
      </c>
      <c r="S58" t="s">
        <v>87</v>
      </c>
      <c r="T58" t="b">
        <v>0</v>
      </c>
      <c r="U58" t="b">
        <v>0</v>
      </c>
      <c r="V58" t="b">
        <v>0</v>
      </c>
      <c r="W58" t="b">
        <v>0</v>
      </c>
      <c r="X58">
        <v>100</v>
      </c>
      <c r="Y58">
        <v>1</v>
      </c>
      <c r="Z58">
        <v>10000</v>
      </c>
      <c r="AA58" t="s">
        <v>1231</v>
      </c>
      <c r="AB58" t="s">
        <v>1231</v>
      </c>
      <c r="AC58">
        <v>1</v>
      </c>
      <c r="AD58">
        <v>1</v>
      </c>
      <c r="AE58">
        <v>99</v>
      </c>
      <c r="AF58" t="b">
        <v>0</v>
      </c>
      <c r="AG58">
        <v>100</v>
      </c>
      <c r="AH58">
        <f t="shared" si="0"/>
        <v>-9900</v>
      </c>
      <c r="AI58">
        <v>1</v>
      </c>
      <c r="AJ58" t="s">
        <v>1232</v>
      </c>
      <c r="AK58" t="s">
        <v>1232</v>
      </c>
      <c r="AL58">
        <v>1</v>
      </c>
      <c r="AM58">
        <v>1</v>
      </c>
      <c r="AN58">
        <v>99</v>
      </c>
      <c r="AO58" t="b">
        <v>0</v>
      </c>
      <c r="AP58" t="b">
        <v>0</v>
      </c>
      <c r="AQ58" t="b">
        <v>0</v>
      </c>
      <c r="AR58" t="b">
        <v>0</v>
      </c>
      <c r="AS58" t="b">
        <v>0</v>
      </c>
      <c r="AT58" t="b">
        <v>0</v>
      </c>
      <c r="AU58" t="b">
        <v>0</v>
      </c>
      <c r="AV58" t="b">
        <v>0</v>
      </c>
      <c r="AW58" t="b">
        <v>0</v>
      </c>
      <c r="AX58" t="b">
        <v>0</v>
      </c>
      <c r="AY58" t="b">
        <v>0</v>
      </c>
      <c r="AZ58" t="b">
        <v>0</v>
      </c>
      <c r="BA58" t="b">
        <v>0</v>
      </c>
      <c r="BB58" t="b">
        <v>0</v>
      </c>
      <c r="BC58" t="b">
        <v>0</v>
      </c>
      <c r="BD58" t="b">
        <v>0</v>
      </c>
      <c r="BE58" t="b">
        <v>0</v>
      </c>
      <c r="BF58" t="b">
        <v>0</v>
      </c>
      <c r="BG58" t="b">
        <v>0</v>
      </c>
      <c r="BH58" t="b">
        <v>0</v>
      </c>
      <c r="BI58" t="b">
        <v>0</v>
      </c>
      <c r="BJ58" t="b">
        <v>0</v>
      </c>
      <c r="BK58" t="b">
        <v>0</v>
      </c>
      <c r="BL58" t="b">
        <v>0</v>
      </c>
      <c r="BM58" t="b">
        <v>0</v>
      </c>
    </row>
    <row r="59" spans="1:65" x14ac:dyDescent="0.25">
      <c r="A59">
        <v>1</v>
      </c>
      <c r="B59" s="1">
        <v>44550</v>
      </c>
      <c r="C59" s="1">
        <v>44596</v>
      </c>
      <c r="D59">
        <v>18</v>
      </c>
      <c r="E59" t="s">
        <v>292</v>
      </c>
      <c r="F59">
        <v>58</v>
      </c>
      <c r="G59" t="s">
        <v>302</v>
      </c>
      <c r="H59" t="s">
        <v>286</v>
      </c>
      <c r="I59" t="s">
        <v>303</v>
      </c>
      <c r="J59" t="s">
        <v>304</v>
      </c>
      <c r="K59">
        <v>1</v>
      </c>
      <c r="L59">
        <v>0</v>
      </c>
      <c r="M59">
        <v>1</v>
      </c>
      <c r="N59">
        <v>0</v>
      </c>
      <c r="O59" t="s">
        <v>1232</v>
      </c>
      <c r="P59" t="s">
        <v>69</v>
      </c>
      <c r="Q59">
        <v>2015</v>
      </c>
      <c r="R59" t="s">
        <v>86</v>
      </c>
      <c r="S59" t="s">
        <v>87</v>
      </c>
      <c r="T59">
        <v>116</v>
      </c>
      <c r="U59" t="b">
        <v>0</v>
      </c>
      <c r="V59">
        <v>50</v>
      </c>
      <c r="W59" t="b">
        <v>0</v>
      </c>
      <c r="X59">
        <v>50</v>
      </c>
      <c r="Y59">
        <v>2.5</v>
      </c>
      <c r="Z59">
        <v>2000</v>
      </c>
      <c r="AA59" t="s">
        <v>1232</v>
      </c>
      <c r="AB59" t="b">
        <v>0</v>
      </c>
      <c r="AC59" t="b">
        <v>0</v>
      </c>
      <c r="AD59" t="b">
        <v>0</v>
      </c>
      <c r="AE59" t="b">
        <v>0</v>
      </c>
      <c r="AF59" t="b">
        <v>0</v>
      </c>
      <c r="AG59" t="b">
        <v>0</v>
      </c>
      <c r="AH59" t="b">
        <f t="shared" si="0"/>
        <v>0</v>
      </c>
      <c r="AI59" t="b">
        <v>0</v>
      </c>
      <c r="AJ59" t="b">
        <v>0</v>
      </c>
      <c r="AK59" t="b">
        <v>0</v>
      </c>
      <c r="AL59" t="b">
        <v>0</v>
      </c>
      <c r="AM59" t="b">
        <v>0</v>
      </c>
      <c r="AN59" t="b">
        <v>0</v>
      </c>
      <c r="AO59" t="b">
        <v>0</v>
      </c>
      <c r="AP59" t="b">
        <v>0</v>
      </c>
      <c r="AQ59" t="b">
        <v>0</v>
      </c>
      <c r="AR59" t="b">
        <v>0</v>
      </c>
      <c r="AS59" t="b">
        <v>0</v>
      </c>
      <c r="AT59" t="b">
        <v>0</v>
      </c>
      <c r="AU59" t="b">
        <v>0</v>
      </c>
      <c r="AV59" t="b">
        <v>0</v>
      </c>
      <c r="AW59" t="b">
        <v>0</v>
      </c>
      <c r="AX59" t="b">
        <v>0</v>
      </c>
      <c r="AY59" t="b">
        <v>0</v>
      </c>
      <c r="AZ59" t="b">
        <v>0</v>
      </c>
      <c r="BA59" t="b">
        <v>0</v>
      </c>
      <c r="BB59" t="b">
        <v>0</v>
      </c>
      <c r="BC59" t="b">
        <v>0</v>
      </c>
      <c r="BD59" t="b">
        <v>0</v>
      </c>
      <c r="BE59" t="b">
        <v>0</v>
      </c>
      <c r="BF59" t="b">
        <v>0</v>
      </c>
      <c r="BG59" t="b">
        <v>0</v>
      </c>
      <c r="BH59" t="b">
        <v>0</v>
      </c>
      <c r="BI59" t="b">
        <v>0</v>
      </c>
      <c r="BJ59" t="b">
        <v>0</v>
      </c>
      <c r="BK59" t="b">
        <v>0</v>
      </c>
      <c r="BL59" t="b">
        <v>0</v>
      </c>
      <c r="BM59" t="b">
        <v>0</v>
      </c>
    </row>
    <row r="60" spans="1:65" x14ac:dyDescent="0.25">
      <c r="A60">
        <v>1</v>
      </c>
      <c r="B60" s="1">
        <v>44550</v>
      </c>
      <c r="C60" s="1">
        <v>44596</v>
      </c>
      <c r="D60">
        <v>19</v>
      </c>
      <c r="E60" t="s">
        <v>305</v>
      </c>
      <c r="F60">
        <v>59</v>
      </c>
      <c r="G60" t="s">
        <v>306</v>
      </c>
      <c r="H60" t="s">
        <v>182</v>
      </c>
      <c r="I60" t="s">
        <v>307</v>
      </c>
      <c r="J60" t="s">
        <v>308</v>
      </c>
      <c r="K60">
        <v>2</v>
      </c>
      <c r="L60">
        <v>2</v>
      </c>
      <c r="M60">
        <v>0</v>
      </c>
      <c r="N60">
        <v>0</v>
      </c>
      <c r="O60" t="s">
        <v>1232</v>
      </c>
      <c r="P60" t="s">
        <v>69</v>
      </c>
      <c r="Q60">
        <v>2012</v>
      </c>
      <c r="R60" t="s">
        <v>86</v>
      </c>
      <c r="S60" t="s">
        <v>87</v>
      </c>
      <c r="T60" t="b">
        <v>0</v>
      </c>
      <c r="U60">
        <v>1</v>
      </c>
      <c r="V60" t="b">
        <v>0</v>
      </c>
      <c r="W60" t="b">
        <v>0</v>
      </c>
      <c r="X60">
        <v>15</v>
      </c>
      <c r="Y60">
        <v>5</v>
      </c>
      <c r="Z60">
        <v>300</v>
      </c>
      <c r="AA60" t="s">
        <v>1232</v>
      </c>
      <c r="AB60" t="b">
        <v>0</v>
      </c>
      <c r="AC60" t="b">
        <v>0</v>
      </c>
      <c r="AD60" t="b">
        <v>0</v>
      </c>
      <c r="AE60" t="b">
        <v>0</v>
      </c>
      <c r="AF60" t="b">
        <v>0</v>
      </c>
      <c r="AG60" t="b">
        <v>0</v>
      </c>
      <c r="AH60" t="b">
        <f t="shared" si="0"/>
        <v>0</v>
      </c>
      <c r="AI60" t="b">
        <v>0</v>
      </c>
      <c r="AJ60" t="b">
        <v>0</v>
      </c>
      <c r="AK60" t="b">
        <v>0</v>
      </c>
      <c r="AL60" t="b">
        <v>0</v>
      </c>
      <c r="AM60" t="b">
        <v>0</v>
      </c>
      <c r="AN60" t="b">
        <v>0</v>
      </c>
      <c r="AO60" t="b">
        <v>0</v>
      </c>
      <c r="AP60" t="b">
        <v>0</v>
      </c>
      <c r="AQ60" t="b">
        <v>0</v>
      </c>
      <c r="AR60" t="b">
        <v>0</v>
      </c>
      <c r="AS60" t="b">
        <v>0</v>
      </c>
      <c r="AT60" t="b">
        <v>0</v>
      </c>
      <c r="AU60" t="b">
        <v>0</v>
      </c>
      <c r="AV60" t="b">
        <v>0</v>
      </c>
      <c r="AW60" t="b">
        <v>0</v>
      </c>
      <c r="AX60" t="b">
        <v>0</v>
      </c>
      <c r="AY60" t="b">
        <v>0</v>
      </c>
      <c r="AZ60" t="b">
        <v>0</v>
      </c>
      <c r="BA60" t="b">
        <v>0</v>
      </c>
      <c r="BB60" t="b">
        <v>0</v>
      </c>
      <c r="BC60" t="b">
        <v>0</v>
      </c>
      <c r="BD60" t="b">
        <v>0</v>
      </c>
      <c r="BE60" t="b">
        <v>0</v>
      </c>
      <c r="BF60" t="b">
        <v>0</v>
      </c>
      <c r="BG60" t="b">
        <v>0</v>
      </c>
      <c r="BH60" t="b">
        <v>0</v>
      </c>
      <c r="BI60" t="b">
        <v>0</v>
      </c>
      <c r="BJ60" t="b">
        <v>0</v>
      </c>
      <c r="BK60" t="b">
        <v>0</v>
      </c>
      <c r="BL60" t="b">
        <v>0</v>
      </c>
      <c r="BM60" t="b">
        <v>0</v>
      </c>
    </row>
    <row r="61" spans="1:65" x14ac:dyDescent="0.25">
      <c r="A61">
        <v>1</v>
      </c>
      <c r="B61" s="1">
        <v>44550</v>
      </c>
      <c r="C61" s="1">
        <v>44596</v>
      </c>
      <c r="D61">
        <v>19</v>
      </c>
      <c r="E61" t="s">
        <v>305</v>
      </c>
      <c r="F61">
        <v>60</v>
      </c>
      <c r="G61" t="s">
        <v>309</v>
      </c>
      <c r="H61" t="s">
        <v>268</v>
      </c>
      <c r="I61" t="s">
        <v>310</v>
      </c>
      <c r="J61" t="s">
        <v>311</v>
      </c>
      <c r="K61">
        <v>2</v>
      </c>
      <c r="L61">
        <v>2</v>
      </c>
      <c r="M61">
        <v>0</v>
      </c>
      <c r="N61">
        <v>0</v>
      </c>
      <c r="O61" t="s">
        <v>1232</v>
      </c>
      <c r="P61" t="s">
        <v>69</v>
      </c>
      <c r="Q61" t="s">
        <v>1230</v>
      </c>
      <c r="R61" t="s">
        <v>312</v>
      </c>
      <c r="S61" t="s">
        <v>87</v>
      </c>
      <c r="T61">
        <v>55</v>
      </c>
      <c r="U61" t="b">
        <v>0</v>
      </c>
      <c r="V61" t="b">
        <v>0</v>
      </c>
      <c r="W61" t="b">
        <v>0</v>
      </c>
      <c r="X61">
        <v>50</v>
      </c>
      <c r="Y61">
        <v>5</v>
      </c>
      <c r="Z61">
        <v>1000</v>
      </c>
      <c r="AA61" t="s">
        <v>1231</v>
      </c>
      <c r="AB61" t="s">
        <v>1231</v>
      </c>
      <c r="AC61">
        <v>60</v>
      </c>
      <c r="AD61">
        <v>10</v>
      </c>
      <c r="AE61" t="b">
        <v>0</v>
      </c>
      <c r="AF61" t="b">
        <v>0</v>
      </c>
      <c r="AG61">
        <v>600</v>
      </c>
      <c r="AH61">
        <f t="shared" si="0"/>
        <v>-400</v>
      </c>
      <c r="AI61">
        <v>4</v>
      </c>
      <c r="AJ61" t="s">
        <v>1232</v>
      </c>
      <c r="AK61" t="s">
        <v>1232</v>
      </c>
      <c r="AL61">
        <v>15</v>
      </c>
      <c r="AM61">
        <v>2.5</v>
      </c>
      <c r="AN61" t="b">
        <v>0</v>
      </c>
      <c r="AO61">
        <v>15</v>
      </c>
      <c r="AP61">
        <v>2.5</v>
      </c>
      <c r="AQ61" t="b">
        <v>0</v>
      </c>
      <c r="AR61" t="b">
        <v>0</v>
      </c>
      <c r="AS61" t="b">
        <v>0</v>
      </c>
      <c r="AT61" t="b">
        <v>0</v>
      </c>
      <c r="AU61" t="b">
        <v>0</v>
      </c>
      <c r="AV61" t="b">
        <v>0</v>
      </c>
      <c r="AW61" t="b">
        <v>0</v>
      </c>
      <c r="AX61">
        <v>15</v>
      </c>
      <c r="AY61">
        <v>2.5</v>
      </c>
      <c r="AZ61" t="b">
        <v>0</v>
      </c>
      <c r="BA61">
        <v>15</v>
      </c>
      <c r="BB61">
        <v>2.5</v>
      </c>
      <c r="BC61" t="b">
        <v>0</v>
      </c>
      <c r="BD61" t="b">
        <v>0</v>
      </c>
      <c r="BE61" t="b">
        <v>0</v>
      </c>
      <c r="BF61" t="b">
        <v>0</v>
      </c>
      <c r="BG61" t="b">
        <v>0</v>
      </c>
      <c r="BH61" t="b">
        <v>0</v>
      </c>
      <c r="BI61" t="b">
        <v>0</v>
      </c>
      <c r="BJ61" t="b">
        <v>0</v>
      </c>
      <c r="BK61" t="b">
        <v>0</v>
      </c>
      <c r="BL61" t="b">
        <v>0</v>
      </c>
      <c r="BM61" t="b">
        <v>0</v>
      </c>
    </row>
    <row r="62" spans="1:65" x14ac:dyDescent="0.25">
      <c r="A62">
        <v>1</v>
      </c>
      <c r="B62" s="1">
        <v>44550</v>
      </c>
      <c r="C62" s="1">
        <v>44596</v>
      </c>
      <c r="D62">
        <v>19</v>
      </c>
      <c r="E62" t="s">
        <v>305</v>
      </c>
      <c r="F62">
        <v>61</v>
      </c>
      <c r="G62" t="s">
        <v>313</v>
      </c>
      <c r="H62" t="s">
        <v>66</v>
      </c>
      <c r="I62" t="s">
        <v>314</v>
      </c>
      <c r="J62" t="s">
        <v>315</v>
      </c>
      <c r="K62">
        <v>1</v>
      </c>
      <c r="L62">
        <v>1</v>
      </c>
      <c r="M62">
        <v>0</v>
      </c>
      <c r="N62">
        <v>0</v>
      </c>
      <c r="O62" t="s">
        <v>1232</v>
      </c>
      <c r="P62" t="s">
        <v>75</v>
      </c>
      <c r="Q62" t="s">
        <v>1230</v>
      </c>
      <c r="R62" t="s">
        <v>70</v>
      </c>
      <c r="S62" t="s">
        <v>87</v>
      </c>
      <c r="T62">
        <v>180</v>
      </c>
      <c r="U62" t="b">
        <v>0</v>
      </c>
      <c r="V62" t="b">
        <v>0</v>
      </c>
      <c r="W62" t="b">
        <v>0</v>
      </c>
      <c r="X62">
        <v>150</v>
      </c>
      <c r="Y62">
        <v>1.25</v>
      </c>
      <c r="Z62">
        <v>12000</v>
      </c>
      <c r="AA62" t="s">
        <v>1231</v>
      </c>
      <c r="AB62" t="s">
        <v>1232</v>
      </c>
      <c r="AC62" t="b">
        <v>0</v>
      </c>
      <c r="AD62" t="b">
        <v>0</v>
      </c>
      <c r="AE62" t="b">
        <v>0</v>
      </c>
      <c r="AF62" t="b">
        <v>0</v>
      </c>
      <c r="AG62" t="b">
        <v>0</v>
      </c>
      <c r="AH62" t="b">
        <f t="shared" si="0"/>
        <v>0</v>
      </c>
      <c r="AI62" t="b">
        <v>0</v>
      </c>
      <c r="AJ62" t="b">
        <v>0</v>
      </c>
      <c r="AK62" t="b">
        <v>0</v>
      </c>
      <c r="AL62" t="b">
        <v>0</v>
      </c>
      <c r="AM62" t="b">
        <v>0</v>
      </c>
      <c r="AN62" t="b">
        <v>0</v>
      </c>
      <c r="AO62" t="b">
        <v>0</v>
      </c>
      <c r="AP62" t="b">
        <v>0</v>
      </c>
      <c r="AQ62" t="b">
        <v>0</v>
      </c>
      <c r="AR62" t="b">
        <v>0</v>
      </c>
      <c r="AS62" t="b">
        <v>0</v>
      </c>
      <c r="AT62" t="b">
        <v>0</v>
      </c>
      <c r="AU62" t="b">
        <v>0</v>
      </c>
      <c r="AV62" t="b">
        <v>0</v>
      </c>
      <c r="AW62" t="b">
        <v>0</v>
      </c>
      <c r="AX62" t="b">
        <v>0</v>
      </c>
      <c r="AY62" t="b">
        <v>0</v>
      </c>
      <c r="AZ62" t="b">
        <v>0</v>
      </c>
      <c r="BA62" t="b">
        <v>0</v>
      </c>
      <c r="BB62" t="b">
        <v>0</v>
      </c>
      <c r="BC62" t="b">
        <v>0</v>
      </c>
      <c r="BD62" t="b">
        <v>0</v>
      </c>
      <c r="BE62" t="b">
        <v>0</v>
      </c>
      <c r="BF62" t="b">
        <v>0</v>
      </c>
      <c r="BG62" t="b">
        <v>0</v>
      </c>
      <c r="BH62" t="b">
        <v>0</v>
      </c>
      <c r="BI62" t="b">
        <v>0</v>
      </c>
      <c r="BJ62" t="b">
        <v>0</v>
      </c>
      <c r="BK62" t="b">
        <v>0</v>
      </c>
      <c r="BL62" t="b">
        <v>0</v>
      </c>
      <c r="BM62" t="b">
        <v>0</v>
      </c>
    </row>
    <row r="63" spans="1:65" x14ac:dyDescent="0.25">
      <c r="A63">
        <v>1</v>
      </c>
      <c r="B63" s="1">
        <v>44550</v>
      </c>
      <c r="C63" s="1">
        <v>44596</v>
      </c>
      <c r="D63">
        <v>19</v>
      </c>
      <c r="E63" t="s">
        <v>305</v>
      </c>
      <c r="F63">
        <v>62</v>
      </c>
      <c r="G63" t="s">
        <v>316</v>
      </c>
      <c r="H63" t="s">
        <v>317</v>
      </c>
      <c r="I63" t="s">
        <v>318</v>
      </c>
      <c r="J63" t="s">
        <v>319</v>
      </c>
      <c r="K63">
        <v>3</v>
      </c>
      <c r="L63">
        <v>3</v>
      </c>
      <c r="M63">
        <v>0</v>
      </c>
      <c r="N63">
        <v>0</v>
      </c>
      <c r="O63" t="s">
        <v>1232</v>
      </c>
      <c r="P63" t="s">
        <v>69</v>
      </c>
      <c r="Q63" t="s">
        <v>1230</v>
      </c>
      <c r="R63" t="s">
        <v>134</v>
      </c>
      <c r="S63" t="s">
        <v>87</v>
      </c>
      <c r="T63" t="b">
        <v>0</v>
      </c>
      <c r="U63">
        <v>0.04</v>
      </c>
      <c r="V63" t="b">
        <v>0</v>
      </c>
      <c r="W63" t="b">
        <v>0</v>
      </c>
      <c r="X63">
        <v>120</v>
      </c>
      <c r="Y63">
        <v>8</v>
      </c>
      <c r="Z63">
        <v>1500</v>
      </c>
      <c r="AA63" t="s">
        <v>1232</v>
      </c>
      <c r="AB63" t="b">
        <v>0</v>
      </c>
      <c r="AC63" t="b">
        <v>0</v>
      </c>
      <c r="AD63" t="b">
        <v>0</v>
      </c>
      <c r="AE63" t="b">
        <v>0</v>
      </c>
      <c r="AF63" t="b">
        <v>0</v>
      </c>
      <c r="AG63" t="b">
        <v>0</v>
      </c>
      <c r="AH63" t="b">
        <f t="shared" si="0"/>
        <v>0</v>
      </c>
      <c r="AI63" t="b">
        <v>0</v>
      </c>
      <c r="AJ63" t="b">
        <v>0</v>
      </c>
      <c r="AK63" t="b">
        <v>0</v>
      </c>
      <c r="AL63" t="b">
        <v>0</v>
      </c>
      <c r="AM63" t="b">
        <v>0</v>
      </c>
      <c r="AN63" t="b">
        <v>0</v>
      </c>
      <c r="AO63" t="b">
        <v>0</v>
      </c>
      <c r="AP63" t="b">
        <v>0</v>
      </c>
      <c r="AQ63" t="b">
        <v>0</v>
      </c>
      <c r="AR63" t="b">
        <v>0</v>
      </c>
      <c r="AS63" t="b">
        <v>0</v>
      </c>
      <c r="AT63" t="b">
        <v>0</v>
      </c>
      <c r="AU63" t="b">
        <v>0</v>
      </c>
      <c r="AV63" t="b">
        <v>0</v>
      </c>
      <c r="AW63" t="b">
        <v>0</v>
      </c>
      <c r="AX63" t="b">
        <v>0</v>
      </c>
      <c r="AY63" t="b">
        <v>0</v>
      </c>
      <c r="AZ63" t="b">
        <v>0</v>
      </c>
      <c r="BA63" t="b">
        <v>0</v>
      </c>
      <c r="BB63" t="b">
        <v>0</v>
      </c>
      <c r="BC63" t="b">
        <v>0</v>
      </c>
      <c r="BD63" t="b">
        <v>0</v>
      </c>
      <c r="BE63" t="b">
        <v>0</v>
      </c>
      <c r="BF63" t="b">
        <v>0</v>
      </c>
      <c r="BG63" t="b">
        <v>0</v>
      </c>
      <c r="BH63" t="b">
        <v>0</v>
      </c>
      <c r="BI63" t="b">
        <v>0</v>
      </c>
      <c r="BJ63" t="b">
        <v>0</v>
      </c>
      <c r="BK63" t="b">
        <v>0</v>
      </c>
      <c r="BL63" t="b">
        <v>0</v>
      </c>
      <c r="BM63" t="b">
        <v>0</v>
      </c>
    </row>
    <row r="64" spans="1:65" x14ac:dyDescent="0.25">
      <c r="A64">
        <v>1</v>
      </c>
      <c r="B64" s="1">
        <v>44550</v>
      </c>
      <c r="C64" s="1">
        <v>44596</v>
      </c>
      <c r="D64">
        <v>20</v>
      </c>
      <c r="E64" t="s">
        <v>320</v>
      </c>
      <c r="F64">
        <v>63</v>
      </c>
      <c r="G64" t="s">
        <v>321</v>
      </c>
      <c r="H64" t="s">
        <v>66</v>
      </c>
      <c r="I64" t="s">
        <v>322</v>
      </c>
      <c r="J64" t="s">
        <v>323</v>
      </c>
      <c r="K64">
        <v>2</v>
      </c>
      <c r="L64">
        <v>1</v>
      </c>
      <c r="M64">
        <v>1</v>
      </c>
      <c r="N64">
        <v>0</v>
      </c>
      <c r="O64" t="s">
        <v>1232</v>
      </c>
      <c r="P64" t="s">
        <v>75</v>
      </c>
      <c r="Q64">
        <v>2020</v>
      </c>
      <c r="R64" t="s">
        <v>324</v>
      </c>
      <c r="S64" t="s">
        <v>87</v>
      </c>
      <c r="T64" t="b">
        <v>0</v>
      </c>
      <c r="U64">
        <v>40</v>
      </c>
      <c r="V64" t="b">
        <v>0</v>
      </c>
      <c r="W64" t="b">
        <v>0</v>
      </c>
      <c r="X64">
        <v>65</v>
      </c>
      <c r="Y64">
        <v>2</v>
      </c>
      <c r="Z64">
        <v>3250</v>
      </c>
      <c r="AA64" t="s">
        <v>1231</v>
      </c>
      <c r="AB64" t="s">
        <v>1231</v>
      </c>
      <c r="AC64">
        <v>40</v>
      </c>
      <c r="AD64">
        <v>3</v>
      </c>
      <c r="AE64">
        <v>25</v>
      </c>
      <c r="AF64" t="b">
        <v>0</v>
      </c>
      <c r="AG64">
        <v>1333</v>
      </c>
      <c r="AH64">
        <f t="shared" si="0"/>
        <v>-1917</v>
      </c>
      <c r="AI64">
        <v>1</v>
      </c>
      <c r="AJ64" t="s">
        <v>1232</v>
      </c>
      <c r="AK64" t="s">
        <v>1232</v>
      </c>
      <c r="AL64" t="b">
        <v>0</v>
      </c>
      <c r="AM64" t="b">
        <v>0</v>
      </c>
      <c r="AN64" t="b">
        <v>0</v>
      </c>
      <c r="AO64" t="b">
        <v>0</v>
      </c>
      <c r="AP64" t="b">
        <v>0</v>
      </c>
      <c r="AQ64" t="b">
        <v>0</v>
      </c>
      <c r="AR64" t="b">
        <v>0</v>
      </c>
      <c r="AS64" t="b">
        <v>0</v>
      </c>
      <c r="AT64" t="b">
        <v>0</v>
      </c>
      <c r="AU64" t="b">
        <v>0</v>
      </c>
      <c r="AV64" t="b">
        <v>0</v>
      </c>
      <c r="AW64" t="b">
        <v>0</v>
      </c>
      <c r="AX64" t="b">
        <v>0</v>
      </c>
      <c r="AY64" t="b">
        <v>0</v>
      </c>
      <c r="AZ64" t="b">
        <v>0</v>
      </c>
      <c r="BA64">
        <v>40</v>
      </c>
      <c r="BB64">
        <v>3</v>
      </c>
      <c r="BC64">
        <v>25</v>
      </c>
      <c r="BD64" t="b">
        <v>0</v>
      </c>
      <c r="BE64" t="b">
        <v>0</v>
      </c>
      <c r="BF64" t="b">
        <v>0</v>
      </c>
      <c r="BG64" t="b">
        <v>0</v>
      </c>
      <c r="BH64" t="b">
        <v>0</v>
      </c>
      <c r="BI64" t="b">
        <v>0</v>
      </c>
      <c r="BJ64" t="b">
        <v>0</v>
      </c>
      <c r="BK64" t="b">
        <v>0</v>
      </c>
      <c r="BL64" t="b">
        <v>0</v>
      </c>
      <c r="BM64" t="b">
        <v>0</v>
      </c>
    </row>
    <row r="65" spans="1:65" x14ac:dyDescent="0.25">
      <c r="A65">
        <v>1</v>
      </c>
      <c r="B65" s="1">
        <v>44550</v>
      </c>
      <c r="C65" s="1">
        <v>44596</v>
      </c>
      <c r="D65">
        <v>20</v>
      </c>
      <c r="E65" t="s">
        <v>320</v>
      </c>
      <c r="F65">
        <v>64</v>
      </c>
      <c r="G65" t="s">
        <v>326</v>
      </c>
      <c r="H65" t="s">
        <v>225</v>
      </c>
      <c r="I65" t="s">
        <v>327</v>
      </c>
      <c r="J65" t="s">
        <v>328</v>
      </c>
      <c r="K65">
        <v>2</v>
      </c>
      <c r="L65">
        <v>2</v>
      </c>
      <c r="M65">
        <v>0</v>
      </c>
      <c r="N65">
        <v>0</v>
      </c>
      <c r="O65" t="s">
        <v>1232</v>
      </c>
      <c r="P65" t="s">
        <v>75</v>
      </c>
      <c r="Q65">
        <v>2020</v>
      </c>
      <c r="R65" t="s">
        <v>70</v>
      </c>
      <c r="S65" t="s">
        <v>87</v>
      </c>
      <c r="T65">
        <v>35</v>
      </c>
      <c r="U65" t="b">
        <v>0</v>
      </c>
      <c r="V65" t="b">
        <v>0</v>
      </c>
      <c r="W65" t="b">
        <v>0</v>
      </c>
      <c r="X65">
        <v>35</v>
      </c>
      <c r="Y65">
        <v>5</v>
      </c>
      <c r="Z65">
        <v>700</v>
      </c>
      <c r="AA65" t="s">
        <v>1232</v>
      </c>
      <c r="AB65" t="b">
        <v>0</v>
      </c>
      <c r="AC65" t="b">
        <v>0</v>
      </c>
      <c r="AD65" t="b">
        <v>0</v>
      </c>
      <c r="AE65" t="b">
        <v>0</v>
      </c>
      <c r="AF65" t="b">
        <v>0</v>
      </c>
      <c r="AG65" t="b">
        <v>0</v>
      </c>
      <c r="AH65" t="b">
        <f t="shared" si="0"/>
        <v>0</v>
      </c>
      <c r="AI65" t="b">
        <v>0</v>
      </c>
      <c r="AJ65" t="b">
        <v>0</v>
      </c>
      <c r="AK65" t="b">
        <v>0</v>
      </c>
      <c r="AL65" t="b">
        <v>0</v>
      </c>
      <c r="AM65" t="b">
        <v>0</v>
      </c>
      <c r="AN65" t="b">
        <v>0</v>
      </c>
      <c r="AO65" t="b">
        <v>0</v>
      </c>
      <c r="AP65" t="b">
        <v>0</v>
      </c>
      <c r="AQ65" t="b">
        <v>0</v>
      </c>
      <c r="AR65" t="b">
        <v>0</v>
      </c>
      <c r="AS65" t="b">
        <v>0</v>
      </c>
      <c r="AT65" t="b">
        <v>0</v>
      </c>
      <c r="AU65" t="b">
        <v>0</v>
      </c>
      <c r="AV65" t="b">
        <v>0</v>
      </c>
      <c r="AW65" t="b">
        <v>0</v>
      </c>
      <c r="AX65" t="b">
        <v>0</v>
      </c>
      <c r="AY65" t="b">
        <v>0</v>
      </c>
      <c r="AZ65" t="b">
        <v>0</v>
      </c>
      <c r="BA65" t="b">
        <v>0</v>
      </c>
      <c r="BB65" t="b">
        <v>0</v>
      </c>
      <c r="BC65" t="b">
        <v>0</v>
      </c>
      <c r="BD65" t="b">
        <v>0</v>
      </c>
      <c r="BE65" t="b">
        <v>0</v>
      </c>
      <c r="BF65" t="b">
        <v>0</v>
      </c>
      <c r="BG65" t="b">
        <v>0</v>
      </c>
      <c r="BH65" t="b">
        <v>0</v>
      </c>
      <c r="BI65" t="b">
        <v>0</v>
      </c>
      <c r="BJ65" t="b">
        <v>0</v>
      </c>
      <c r="BK65" t="b">
        <v>0</v>
      </c>
      <c r="BL65" t="b">
        <v>0</v>
      </c>
      <c r="BM65" t="b">
        <v>0</v>
      </c>
    </row>
    <row r="66" spans="1:65" x14ac:dyDescent="0.25">
      <c r="A66">
        <v>1</v>
      </c>
      <c r="B66" s="1">
        <v>44550</v>
      </c>
      <c r="C66" s="1">
        <v>44596</v>
      </c>
      <c r="D66">
        <v>20</v>
      </c>
      <c r="E66" t="s">
        <v>320</v>
      </c>
      <c r="F66">
        <v>65</v>
      </c>
      <c r="G66" t="s">
        <v>329</v>
      </c>
      <c r="H66" t="s">
        <v>66</v>
      </c>
      <c r="I66" t="s">
        <v>330</v>
      </c>
      <c r="J66" t="s">
        <v>331</v>
      </c>
      <c r="K66">
        <v>3</v>
      </c>
      <c r="L66">
        <v>3</v>
      </c>
      <c r="M66">
        <v>0</v>
      </c>
      <c r="N66">
        <v>0</v>
      </c>
      <c r="O66" t="s">
        <v>1232</v>
      </c>
      <c r="P66" t="s">
        <v>69</v>
      </c>
      <c r="Q66">
        <v>2020</v>
      </c>
      <c r="R66" t="s">
        <v>165</v>
      </c>
      <c r="S66" t="s">
        <v>87</v>
      </c>
      <c r="T66" t="b">
        <v>0</v>
      </c>
      <c r="U66">
        <v>23</v>
      </c>
      <c r="V66" t="b">
        <v>0</v>
      </c>
      <c r="W66" t="b">
        <v>0</v>
      </c>
      <c r="X66">
        <v>50</v>
      </c>
      <c r="Y66">
        <v>2</v>
      </c>
      <c r="Z66">
        <v>2500</v>
      </c>
      <c r="AA66" t="s">
        <v>1231</v>
      </c>
      <c r="AB66" t="s">
        <v>1231</v>
      </c>
      <c r="AC66">
        <v>100</v>
      </c>
      <c r="AD66">
        <v>10</v>
      </c>
      <c r="AE66" t="b">
        <v>0</v>
      </c>
      <c r="AF66" t="b">
        <v>0</v>
      </c>
      <c r="AG66">
        <v>1000</v>
      </c>
      <c r="AH66">
        <f t="shared" si="0"/>
        <v>-1500</v>
      </c>
      <c r="AI66">
        <v>5</v>
      </c>
      <c r="AJ66" t="s">
        <v>1232</v>
      </c>
      <c r="AK66" t="s">
        <v>1232</v>
      </c>
      <c r="AL66">
        <v>20</v>
      </c>
      <c r="AM66">
        <v>2</v>
      </c>
      <c r="AN66" t="b">
        <v>0</v>
      </c>
      <c r="AO66">
        <v>20</v>
      </c>
      <c r="AP66">
        <v>2</v>
      </c>
      <c r="AQ66" t="b">
        <v>0</v>
      </c>
      <c r="AR66">
        <v>20</v>
      </c>
      <c r="AS66">
        <v>2</v>
      </c>
      <c r="AT66" t="b">
        <v>0</v>
      </c>
      <c r="AU66" t="b">
        <v>0</v>
      </c>
      <c r="AV66" t="b">
        <v>0</v>
      </c>
      <c r="AW66" t="b">
        <v>0</v>
      </c>
      <c r="AX66">
        <v>20</v>
      </c>
      <c r="AY66">
        <v>2</v>
      </c>
      <c r="AZ66" t="b">
        <v>0</v>
      </c>
      <c r="BA66">
        <v>20</v>
      </c>
      <c r="BB66">
        <v>2</v>
      </c>
      <c r="BC66" t="b">
        <v>0</v>
      </c>
      <c r="BD66" t="b">
        <v>0</v>
      </c>
      <c r="BE66" t="b">
        <v>0</v>
      </c>
      <c r="BF66" t="b">
        <v>0</v>
      </c>
      <c r="BG66" t="b">
        <v>0</v>
      </c>
      <c r="BH66" t="b">
        <v>0</v>
      </c>
      <c r="BI66" t="b">
        <v>0</v>
      </c>
      <c r="BJ66" t="b">
        <v>0</v>
      </c>
      <c r="BK66" t="b">
        <v>0</v>
      </c>
      <c r="BL66" t="b">
        <v>0</v>
      </c>
      <c r="BM66" t="b">
        <v>0</v>
      </c>
    </row>
    <row r="67" spans="1:65" x14ac:dyDescent="0.25">
      <c r="A67">
        <v>1</v>
      </c>
      <c r="B67" s="1">
        <v>44550</v>
      </c>
      <c r="C67" s="1">
        <v>44596</v>
      </c>
      <c r="D67">
        <v>21</v>
      </c>
      <c r="E67" t="s">
        <v>332</v>
      </c>
      <c r="F67">
        <v>66</v>
      </c>
      <c r="G67" t="s">
        <v>333</v>
      </c>
      <c r="H67" t="s">
        <v>66</v>
      </c>
      <c r="I67" t="s">
        <v>334</v>
      </c>
      <c r="J67" t="s">
        <v>335</v>
      </c>
      <c r="K67">
        <v>2</v>
      </c>
      <c r="L67">
        <v>1</v>
      </c>
      <c r="M67">
        <v>1</v>
      </c>
      <c r="N67">
        <v>0</v>
      </c>
      <c r="O67" t="s">
        <v>1232</v>
      </c>
      <c r="P67" t="s">
        <v>69</v>
      </c>
      <c r="Q67">
        <v>2018</v>
      </c>
      <c r="R67" t="s">
        <v>134</v>
      </c>
      <c r="S67" t="s">
        <v>87</v>
      </c>
      <c r="T67">
        <v>360</v>
      </c>
      <c r="U67">
        <v>0.25</v>
      </c>
      <c r="V67">
        <v>69</v>
      </c>
      <c r="W67" t="b">
        <v>0</v>
      </c>
      <c r="X67">
        <v>100</v>
      </c>
      <c r="Y67">
        <v>8</v>
      </c>
      <c r="Z67">
        <v>1250</v>
      </c>
      <c r="AA67" t="s">
        <v>1231</v>
      </c>
      <c r="AB67" t="s">
        <v>1231</v>
      </c>
      <c r="AC67">
        <v>100</v>
      </c>
      <c r="AD67">
        <v>15</v>
      </c>
      <c r="AE67" t="b">
        <v>0</v>
      </c>
      <c r="AF67" t="b">
        <v>0</v>
      </c>
      <c r="AG67">
        <v>667</v>
      </c>
      <c r="AH67">
        <f t="shared" ref="AH67:AH130" si="1">IF(AB:AB="Yes",(AG67-Z67))</f>
        <v>-583</v>
      </c>
      <c r="AI67">
        <v>3</v>
      </c>
      <c r="AJ67" t="s">
        <v>1232</v>
      </c>
      <c r="AK67" t="s">
        <v>1232</v>
      </c>
      <c r="AL67">
        <v>33.33</v>
      </c>
      <c r="AM67">
        <v>5</v>
      </c>
      <c r="AN67" t="b">
        <v>0</v>
      </c>
      <c r="AO67" t="b">
        <v>0</v>
      </c>
      <c r="AP67" t="b">
        <v>0</v>
      </c>
      <c r="AQ67" t="b">
        <v>0</v>
      </c>
      <c r="AR67" t="b">
        <v>0</v>
      </c>
      <c r="AS67" t="b">
        <v>0</v>
      </c>
      <c r="AT67" t="b">
        <v>0</v>
      </c>
      <c r="AU67">
        <v>33.33</v>
      </c>
      <c r="AV67">
        <v>5</v>
      </c>
      <c r="AW67" t="b">
        <v>0</v>
      </c>
      <c r="AX67">
        <v>33.33</v>
      </c>
      <c r="AY67">
        <v>5</v>
      </c>
      <c r="AZ67" t="b">
        <v>0</v>
      </c>
      <c r="BA67" t="b">
        <v>0</v>
      </c>
      <c r="BB67" t="b">
        <v>0</v>
      </c>
      <c r="BC67" t="b">
        <v>0</v>
      </c>
      <c r="BD67" t="b">
        <v>0</v>
      </c>
      <c r="BE67" t="b">
        <v>0</v>
      </c>
      <c r="BF67" t="b">
        <v>0</v>
      </c>
      <c r="BG67" t="b">
        <v>0</v>
      </c>
      <c r="BH67" t="b">
        <v>0</v>
      </c>
      <c r="BI67" t="b">
        <v>0</v>
      </c>
      <c r="BJ67" t="b">
        <v>0</v>
      </c>
      <c r="BK67" t="b">
        <v>0</v>
      </c>
      <c r="BL67" t="b">
        <v>0</v>
      </c>
      <c r="BM67" t="b">
        <v>0</v>
      </c>
    </row>
    <row r="68" spans="1:65" x14ac:dyDescent="0.25">
      <c r="A68">
        <v>1</v>
      </c>
      <c r="B68" s="1">
        <v>44550</v>
      </c>
      <c r="C68" s="1">
        <v>44596</v>
      </c>
      <c r="D68">
        <v>21</v>
      </c>
      <c r="E68" t="s">
        <v>332</v>
      </c>
      <c r="F68">
        <v>67</v>
      </c>
      <c r="G68" t="s">
        <v>336</v>
      </c>
      <c r="H68" t="s">
        <v>317</v>
      </c>
      <c r="I68" t="s">
        <v>337</v>
      </c>
      <c r="J68" t="s">
        <v>338</v>
      </c>
      <c r="K68">
        <v>1</v>
      </c>
      <c r="L68">
        <v>1</v>
      </c>
      <c r="M68">
        <v>0</v>
      </c>
      <c r="N68">
        <v>0</v>
      </c>
      <c r="O68" t="s">
        <v>1232</v>
      </c>
      <c r="P68" t="s">
        <v>75</v>
      </c>
      <c r="Q68">
        <v>2018</v>
      </c>
      <c r="R68" t="s">
        <v>339</v>
      </c>
      <c r="S68" t="s">
        <v>87</v>
      </c>
      <c r="T68" t="b">
        <v>0</v>
      </c>
      <c r="U68">
        <v>1</v>
      </c>
      <c r="V68" t="b">
        <v>0</v>
      </c>
      <c r="W68" t="b">
        <v>0</v>
      </c>
      <c r="X68">
        <v>47</v>
      </c>
      <c r="Y68">
        <v>10</v>
      </c>
      <c r="Z68">
        <v>470</v>
      </c>
      <c r="AA68" t="s">
        <v>1231</v>
      </c>
      <c r="AB68" t="s">
        <v>1231</v>
      </c>
      <c r="AC68">
        <v>25</v>
      </c>
      <c r="AD68">
        <v>75</v>
      </c>
      <c r="AE68">
        <v>22</v>
      </c>
      <c r="AF68" t="b">
        <v>0</v>
      </c>
      <c r="AG68">
        <v>33</v>
      </c>
      <c r="AH68">
        <f t="shared" si="1"/>
        <v>-437</v>
      </c>
      <c r="AI68">
        <v>1</v>
      </c>
      <c r="AJ68" t="s">
        <v>1232</v>
      </c>
      <c r="AK68" t="s">
        <v>1232</v>
      </c>
      <c r="AL68" t="b">
        <v>0</v>
      </c>
      <c r="AM68" t="b">
        <v>0</v>
      </c>
      <c r="AN68" t="b">
        <v>0</v>
      </c>
      <c r="AO68" t="b">
        <v>0</v>
      </c>
      <c r="AP68" t="b">
        <v>0</v>
      </c>
      <c r="AQ68" t="b">
        <v>0</v>
      </c>
      <c r="AR68" t="b">
        <v>0</v>
      </c>
      <c r="AS68" t="b">
        <v>0</v>
      </c>
      <c r="AT68" t="b">
        <v>0</v>
      </c>
      <c r="AU68" t="b">
        <v>0</v>
      </c>
      <c r="AV68" t="b">
        <v>0</v>
      </c>
      <c r="AW68" t="b">
        <v>0</v>
      </c>
      <c r="AX68" t="b">
        <v>0</v>
      </c>
      <c r="AY68" t="b">
        <v>0</v>
      </c>
      <c r="AZ68" t="b">
        <v>0</v>
      </c>
      <c r="BA68">
        <v>25</v>
      </c>
      <c r="BB68">
        <v>75</v>
      </c>
      <c r="BC68">
        <v>22</v>
      </c>
      <c r="BD68" t="b">
        <v>0</v>
      </c>
      <c r="BE68" t="b">
        <v>0</v>
      </c>
      <c r="BF68" t="b">
        <v>0</v>
      </c>
      <c r="BG68" t="b">
        <v>0</v>
      </c>
      <c r="BH68" t="b">
        <v>0</v>
      </c>
      <c r="BI68" t="b">
        <v>0</v>
      </c>
      <c r="BJ68" t="b">
        <v>0</v>
      </c>
      <c r="BK68" t="b">
        <v>0</v>
      </c>
      <c r="BL68" t="b">
        <v>0</v>
      </c>
      <c r="BM68" t="b">
        <v>0</v>
      </c>
    </row>
    <row r="69" spans="1:65" x14ac:dyDescent="0.25">
      <c r="A69">
        <v>1</v>
      </c>
      <c r="B69" s="1">
        <v>44550</v>
      </c>
      <c r="C69" s="1">
        <v>44596</v>
      </c>
      <c r="D69">
        <v>21</v>
      </c>
      <c r="E69" t="s">
        <v>332</v>
      </c>
      <c r="F69">
        <v>68</v>
      </c>
      <c r="G69" t="s">
        <v>341</v>
      </c>
      <c r="H69" t="s">
        <v>79</v>
      </c>
      <c r="I69" t="s">
        <v>342</v>
      </c>
      <c r="J69" t="s">
        <v>343</v>
      </c>
      <c r="K69">
        <v>1</v>
      </c>
      <c r="L69">
        <v>0</v>
      </c>
      <c r="M69">
        <v>1</v>
      </c>
      <c r="N69">
        <v>0</v>
      </c>
      <c r="O69" t="s">
        <v>1232</v>
      </c>
      <c r="P69" t="s">
        <v>75</v>
      </c>
      <c r="Q69">
        <v>2018</v>
      </c>
      <c r="R69" t="s">
        <v>344</v>
      </c>
      <c r="S69" t="s">
        <v>325</v>
      </c>
      <c r="T69" t="b">
        <v>0</v>
      </c>
      <c r="U69">
        <v>3</v>
      </c>
      <c r="V69" t="b">
        <v>0</v>
      </c>
      <c r="W69" t="b">
        <v>0</v>
      </c>
      <c r="X69">
        <v>35</v>
      </c>
      <c r="Y69">
        <v>5</v>
      </c>
      <c r="Z69">
        <v>700</v>
      </c>
      <c r="AA69" t="s">
        <v>1231</v>
      </c>
      <c r="AB69" t="s">
        <v>1231</v>
      </c>
      <c r="AC69">
        <v>35</v>
      </c>
      <c r="AD69">
        <v>24</v>
      </c>
      <c r="AE69" t="b">
        <v>0</v>
      </c>
      <c r="AF69" t="b">
        <v>0</v>
      </c>
      <c r="AG69">
        <v>146</v>
      </c>
      <c r="AH69">
        <f t="shared" si="1"/>
        <v>-554</v>
      </c>
      <c r="AI69">
        <v>2</v>
      </c>
      <c r="AJ69" t="s">
        <v>1232</v>
      </c>
      <c r="AK69" t="s">
        <v>1232</v>
      </c>
      <c r="AL69" t="b">
        <v>0</v>
      </c>
      <c r="AM69" t="b">
        <v>0</v>
      </c>
      <c r="AN69" t="b">
        <v>0</v>
      </c>
      <c r="AO69" t="b">
        <v>0</v>
      </c>
      <c r="AP69" t="b">
        <v>0</v>
      </c>
      <c r="AQ69" t="b">
        <v>0</v>
      </c>
      <c r="AR69">
        <v>17.5</v>
      </c>
      <c r="AS69">
        <v>12</v>
      </c>
      <c r="AT69" t="b">
        <v>0</v>
      </c>
      <c r="AU69">
        <v>17.5</v>
      </c>
      <c r="AV69">
        <v>12</v>
      </c>
      <c r="AW69" t="b">
        <v>0</v>
      </c>
      <c r="AX69" t="b">
        <v>0</v>
      </c>
      <c r="AY69" t="b">
        <v>0</v>
      </c>
      <c r="AZ69" t="b">
        <v>0</v>
      </c>
      <c r="BA69" t="b">
        <v>0</v>
      </c>
      <c r="BB69" t="b">
        <v>0</v>
      </c>
      <c r="BC69" t="b">
        <v>0</v>
      </c>
      <c r="BD69" t="b">
        <v>0</v>
      </c>
      <c r="BE69" t="b">
        <v>0</v>
      </c>
      <c r="BF69" t="b">
        <v>0</v>
      </c>
      <c r="BG69" t="b">
        <v>0</v>
      </c>
      <c r="BH69" t="b">
        <v>0</v>
      </c>
      <c r="BI69" t="b">
        <v>0</v>
      </c>
      <c r="BJ69" t="b">
        <v>0</v>
      </c>
      <c r="BK69" t="b">
        <v>0</v>
      </c>
      <c r="BL69" t="b">
        <v>0</v>
      </c>
      <c r="BM69" t="b">
        <v>0</v>
      </c>
    </row>
    <row r="70" spans="1:65" x14ac:dyDescent="0.25">
      <c r="A70">
        <v>1</v>
      </c>
      <c r="B70" s="1">
        <v>44550</v>
      </c>
      <c r="C70" s="1">
        <v>44596</v>
      </c>
      <c r="D70">
        <v>22</v>
      </c>
      <c r="E70" t="s">
        <v>346</v>
      </c>
      <c r="F70">
        <v>69</v>
      </c>
      <c r="G70" t="s">
        <v>347</v>
      </c>
      <c r="H70" t="s">
        <v>79</v>
      </c>
      <c r="I70" t="s">
        <v>348</v>
      </c>
      <c r="J70" t="s">
        <v>349</v>
      </c>
      <c r="K70">
        <v>3</v>
      </c>
      <c r="L70">
        <v>3</v>
      </c>
      <c r="M70">
        <v>0</v>
      </c>
      <c r="N70">
        <v>0</v>
      </c>
      <c r="O70" t="s">
        <v>1232</v>
      </c>
      <c r="P70" t="s">
        <v>69</v>
      </c>
      <c r="Q70">
        <v>2019</v>
      </c>
      <c r="R70" t="s">
        <v>155</v>
      </c>
      <c r="S70" t="s">
        <v>171</v>
      </c>
      <c r="T70" t="b">
        <v>0</v>
      </c>
      <c r="U70">
        <v>50</v>
      </c>
      <c r="V70">
        <v>62</v>
      </c>
      <c r="W70" t="b">
        <v>0</v>
      </c>
      <c r="X70">
        <v>60</v>
      </c>
      <c r="Y70">
        <v>2</v>
      </c>
      <c r="Z70">
        <v>3000</v>
      </c>
      <c r="AA70" t="s">
        <v>1231</v>
      </c>
      <c r="AB70" t="s">
        <v>1231</v>
      </c>
      <c r="AC70">
        <v>60</v>
      </c>
      <c r="AD70">
        <v>4</v>
      </c>
      <c r="AE70" t="b">
        <v>0</v>
      </c>
      <c r="AF70" t="b">
        <v>0</v>
      </c>
      <c r="AG70">
        <v>1500</v>
      </c>
      <c r="AH70">
        <f t="shared" si="1"/>
        <v>-1500</v>
      </c>
      <c r="AI70">
        <v>3</v>
      </c>
      <c r="AJ70" t="s">
        <v>1232</v>
      </c>
      <c r="AK70" t="s">
        <v>1232</v>
      </c>
      <c r="AL70">
        <v>20</v>
      </c>
      <c r="AM70">
        <v>1.33</v>
      </c>
      <c r="AN70" t="b">
        <v>0</v>
      </c>
      <c r="AO70" t="b">
        <v>0</v>
      </c>
      <c r="AP70" t="b">
        <v>0</v>
      </c>
      <c r="AQ70" t="b">
        <v>0</v>
      </c>
      <c r="AR70">
        <v>20</v>
      </c>
      <c r="AS70">
        <v>1.33</v>
      </c>
      <c r="AT70" t="b">
        <v>0</v>
      </c>
      <c r="AU70" t="b">
        <v>0</v>
      </c>
      <c r="AV70" t="b">
        <v>0</v>
      </c>
      <c r="AW70" t="b">
        <v>0</v>
      </c>
      <c r="AX70" t="b">
        <v>0</v>
      </c>
      <c r="AY70" t="b">
        <v>0</v>
      </c>
      <c r="AZ70" t="b">
        <v>0</v>
      </c>
      <c r="BA70">
        <v>20</v>
      </c>
      <c r="BB70">
        <v>1.33</v>
      </c>
      <c r="BC70" t="b">
        <v>0</v>
      </c>
      <c r="BD70" t="b">
        <v>0</v>
      </c>
      <c r="BE70" t="b">
        <v>0</v>
      </c>
      <c r="BF70" t="b">
        <v>0</v>
      </c>
      <c r="BG70" t="b">
        <v>0</v>
      </c>
      <c r="BH70" t="b">
        <v>0</v>
      </c>
      <c r="BI70" t="b">
        <v>0</v>
      </c>
      <c r="BJ70" t="b">
        <v>0</v>
      </c>
      <c r="BK70" t="b">
        <v>0</v>
      </c>
      <c r="BL70" t="b">
        <v>0</v>
      </c>
      <c r="BM70" t="b">
        <v>0</v>
      </c>
    </row>
    <row r="71" spans="1:65" x14ac:dyDescent="0.25">
      <c r="A71">
        <v>1</v>
      </c>
      <c r="B71" s="1">
        <v>44550</v>
      </c>
      <c r="C71" s="1">
        <v>44596</v>
      </c>
      <c r="D71">
        <v>22</v>
      </c>
      <c r="E71" t="s">
        <v>346</v>
      </c>
      <c r="F71">
        <v>70</v>
      </c>
      <c r="G71" t="s">
        <v>350</v>
      </c>
      <c r="H71" t="s">
        <v>79</v>
      </c>
      <c r="I71" t="s">
        <v>351</v>
      </c>
      <c r="J71" t="s">
        <v>352</v>
      </c>
      <c r="K71">
        <v>1</v>
      </c>
      <c r="L71">
        <v>0</v>
      </c>
      <c r="M71">
        <v>1</v>
      </c>
      <c r="N71">
        <v>0</v>
      </c>
      <c r="O71" t="s">
        <v>1232</v>
      </c>
      <c r="P71" t="s">
        <v>69</v>
      </c>
      <c r="Q71" t="s">
        <v>1230</v>
      </c>
      <c r="R71" t="s">
        <v>134</v>
      </c>
      <c r="S71" t="s">
        <v>171</v>
      </c>
      <c r="T71" t="b">
        <v>0</v>
      </c>
      <c r="U71">
        <v>0.75</v>
      </c>
      <c r="V71">
        <v>150</v>
      </c>
      <c r="W71" t="b">
        <v>0</v>
      </c>
      <c r="X71">
        <v>75</v>
      </c>
      <c r="Y71">
        <v>5</v>
      </c>
      <c r="Z71">
        <v>1500</v>
      </c>
      <c r="AA71" t="s">
        <v>1232</v>
      </c>
      <c r="AB71" t="b">
        <v>0</v>
      </c>
      <c r="AC71" t="b">
        <v>0</v>
      </c>
      <c r="AD71" t="b">
        <v>0</v>
      </c>
      <c r="AE71" t="b">
        <v>0</v>
      </c>
      <c r="AF71" t="b">
        <v>0</v>
      </c>
      <c r="AG71" t="b">
        <v>0</v>
      </c>
      <c r="AH71" t="b">
        <f t="shared" si="1"/>
        <v>0</v>
      </c>
      <c r="AI71" t="b">
        <v>0</v>
      </c>
      <c r="AJ71" t="b">
        <v>0</v>
      </c>
      <c r="AK71" t="b">
        <v>0</v>
      </c>
      <c r="AL71" t="b">
        <v>0</v>
      </c>
      <c r="AM71" t="b">
        <v>0</v>
      </c>
      <c r="AN71" t="b">
        <v>0</v>
      </c>
      <c r="AO71" t="b">
        <v>0</v>
      </c>
      <c r="AP71" t="b">
        <v>0</v>
      </c>
      <c r="AQ71" t="b">
        <v>0</v>
      </c>
      <c r="AR71" t="b">
        <v>0</v>
      </c>
      <c r="AS71" t="b">
        <v>0</v>
      </c>
      <c r="AT71" t="b">
        <v>0</v>
      </c>
      <c r="AU71" t="b">
        <v>0</v>
      </c>
      <c r="AV71" t="b">
        <v>0</v>
      </c>
      <c r="AW71" t="b">
        <v>0</v>
      </c>
      <c r="AX71" t="b">
        <v>0</v>
      </c>
      <c r="AY71" t="b">
        <v>0</v>
      </c>
      <c r="AZ71" t="b">
        <v>0</v>
      </c>
      <c r="BA71" t="b">
        <v>0</v>
      </c>
      <c r="BB71" t="b">
        <v>0</v>
      </c>
      <c r="BC71" t="b">
        <v>0</v>
      </c>
      <c r="BD71" t="b">
        <v>0</v>
      </c>
      <c r="BE71" t="b">
        <v>0</v>
      </c>
      <c r="BF71" t="b">
        <v>0</v>
      </c>
      <c r="BG71" t="b">
        <v>0</v>
      </c>
      <c r="BH71" t="b">
        <v>0</v>
      </c>
      <c r="BI71" t="b">
        <v>0</v>
      </c>
      <c r="BJ71" t="b">
        <v>0</v>
      </c>
      <c r="BK71" t="b">
        <v>0</v>
      </c>
      <c r="BL71" t="b">
        <v>0</v>
      </c>
      <c r="BM71" t="b">
        <v>0</v>
      </c>
    </row>
    <row r="72" spans="1:65" x14ac:dyDescent="0.25">
      <c r="A72">
        <v>1</v>
      </c>
      <c r="B72" s="1">
        <v>44550</v>
      </c>
      <c r="C72" s="1">
        <v>44596</v>
      </c>
      <c r="D72">
        <v>22</v>
      </c>
      <c r="E72" t="s">
        <v>346</v>
      </c>
      <c r="F72">
        <v>71</v>
      </c>
      <c r="G72" t="s">
        <v>353</v>
      </c>
      <c r="H72" t="s">
        <v>66</v>
      </c>
      <c r="I72" t="s">
        <v>354</v>
      </c>
      <c r="J72" t="s">
        <v>355</v>
      </c>
      <c r="K72">
        <v>2</v>
      </c>
      <c r="L72">
        <v>2</v>
      </c>
      <c r="M72">
        <v>0</v>
      </c>
      <c r="N72">
        <v>0</v>
      </c>
      <c r="O72" t="s">
        <v>1232</v>
      </c>
      <c r="P72" t="s">
        <v>69</v>
      </c>
      <c r="Q72">
        <v>2018</v>
      </c>
      <c r="R72" t="s">
        <v>134</v>
      </c>
      <c r="S72" t="s">
        <v>236</v>
      </c>
      <c r="T72">
        <v>372</v>
      </c>
      <c r="U72" t="b">
        <v>0</v>
      </c>
      <c r="V72">
        <v>70</v>
      </c>
      <c r="W72" t="b">
        <v>0</v>
      </c>
      <c r="X72">
        <v>80</v>
      </c>
      <c r="Y72">
        <v>0.5</v>
      </c>
      <c r="Z72">
        <v>16000</v>
      </c>
      <c r="AA72" t="s">
        <v>1231</v>
      </c>
      <c r="AB72" t="s">
        <v>1232</v>
      </c>
      <c r="AC72" t="b">
        <v>0</v>
      </c>
      <c r="AD72" t="b">
        <v>0</v>
      </c>
      <c r="AE72" t="b">
        <v>0</v>
      </c>
      <c r="AF72" t="b">
        <v>0</v>
      </c>
      <c r="AG72" t="b">
        <v>0</v>
      </c>
      <c r="AH72" t="b">
        <f t="shared" si="1"/>
        <v>0</v>
      </c>
      <c r="AI72" t="b">
        <v>0</v>
      </c>
      <c r="AJ72" t="b">
        <v>0</v>
      </c>
      <c r="AK72" t="b">
        <v>0</v>
      </c>
      <c r="AL72" t="b">
        <v>0</v>
      </c>
      <c r="AM72" t="b">
        <v>0</v>
      </c>
      <c r="AN72" t="b">
        <v>0</v>
      </c>
      <c r="AO72" t="b">
        <v>0</v>
      </c>
      <c r="AP72" t="b">
        <v>0</v>
      </c>
      <c r="AQ72" t="b">
        <v>0</v>
      </c>
      <c r="AR72" t="b">
        <v>0</v>
      </c>
      <c r="AS72" t="b">
        <v>0</v>
      </c>
      <c r="AT72" t="b">
        <v>0</v>
      </c>
      <c r="AU72" t="b">
        <v>0</v>
      </c>
      <c r="AV72" t="b">
        <v>0</v>
      </c>
      <c r="AW72" t="b">
        <v>0</v>
      </c>
      <c r="AX72" t="b">
        <v>0</v>
      </c>
      <c r="AY72" t="b">
        <v>0</v>
      </c>
      <c r="AZ72" t="b">
        <v>0</v>
      </c>
      <c r="BA72" t="b">
        <v>0</v>
      </c>
      <c r="BB72" t="b">
        <v>0</v>
      </c>
      <c r="BC72" t="b">
        <v>0</v>
      </c>
      <c r="BD72" t="b">
        <v>0</v>
      </c>
      <c r="BE72" t="b">
        <v>0</v>
      </c>
      <c r="BF72" t="b">
        <v>0</v>
      </c>
      <c r="BG72" t="b">
        <v>0</v>
      </c>
      <c r="BH72" t="b">
        <v>0</v>
      </c>
      <c r="BI72" t="b">
        <v>0</v>
      </c>
      <c r="BJ72" t="b">
        <v>0</v>
      </c>
      <c r="BK72" t="b">
        <v>0</v>
      </c>
      <c r="BL72" t="b">
        <v>0</v>
      </c>
      <c r="BM72" t="b">
        <v>0</v>
      </c>
    </row>
    <row r="73" spans="1:65" x14ac:dyDescent="0.25">
      <c r="A73">
        <v>1</v>
      </c>
      <c r="B73" s="1">
        <v>44550</v>
      </c>
      <c r="C73" s="1">
        <v>44596</v>
      </c>
      <c r="D73">
        <v>22</v>
      </c>
      <c r="E73" t="s">
        <v>346</v>
      </c>
      <c r="F73">
        <v>72</v>
      </c>
      <c r="G73" t="s">
        <v>356</v>
      </c>
      <c r="H73" t="s">
        <v>66</v>
      </c>
      <c r="I73" t="s">
        <v>357</v>
      </c>
      <c r="J73" t="s">
        <v>358</v>
      </c>
      <c r="K73">
        <v>3</v>
      </c>
      <c r="L73">
        <v>3</v>
      </c>
      <c r="M73">
        <v>0</v>
      </c>
      <c r="N73">
        <v>0</v>
      </c>
      <c r="O73" t="s">
        <v>1232</v>
      </c>
      <c r="P73" t="s">
        <v>69</v>
      </c>
      <c r="Q73">
        <v>2015</v>
      </c>
      <c r="R73" t="s">
        <v>155</v>
      </c>
      <c r="S73" t="s">
        <v>236</v>
      </c>
      <c r="T73" t="b">
        <v>0</v>
      </c>
      <c r="U73">
        <v>1</v>
      </c>
      <c r="V73">
        <v>25</v>
      </c>
      <c r="W73" t="b">
        <v>0</v>
      </c>
      <c r="X73">
        <v>50</v>
      </c>
      <c r="Y73">
        <v>2</v>
      </c>
      <c r="Z73">
        <v>2500</v>
      </c>
      <c r="AA73" t="s">
        <v>1231</v>
      </c>
      <c r="AB73" t="s">
        <v>1232</v>
      </c>
      <c r="AC73" t="b">
        <v>0</v>
      </c>
      <c r="AD73" t="b">
        <v>0</v>
      </c>
      <c r="AE73" t="b">
        <v>0</v>
      </c>
      <c r="AF73" t="b">
        <v>0</v>
      </c>
      <c r="AG73" t="b">
        <v>0</v>
      </c>
      <c r="AH73" t="b">
        <f t="shared" si="1"/>
        <v>0</v>
      </c>
      <c r="AI73" t="b">
        <v>0</v>
      </c>
      <c r="AJ73" t="b">
        <v>0</v>
      </c>
      <c r="AK73" t="b">
        <v>0</v>
      </c>
      <c r="AL73" t="b">
        <v>0</v>
      </c>
      <c r="AM73" t="b">
        <v>0</v>
      </c>
      <c r="AN73" t="b">
        <v>0</v>
      </c>
      <c r="AO73" t="b">
        <v>0</v>
      </c>
      <c r="AP73" t="b">
        <v>0</v>
      </c>
      <c r="AQ73" t="b">
        <v>0</v>
      </c>
      <c r="AR73" t="b">
        <v>0</v>
      </c>
      <c r="AS73" t="b">
        <v>0</v>
      </c>
      <c r="AT73" t="b">
        <v>0</v>
      </c>
      <c r="AU73" t="b">
        <v>0</v>
      </c>
      <c r="AV73" t="b">
        <v>0</v>
      </c>
      <c r="AW73" t="b">
        <v>0</v>
      </c>
      <c r="AX73" t="b">
        <v>0</v>
      </c>
      <c r="AY73" t="b">
        <v>0</v>
      </c>
      <c r="AZ73" t="b">
        <v>0</v>
      </c>
      <c r="BA73" t="b">
        <v>0</v>
      </c>
      <c r="BB73" t="b">
        <v>0</v>
      </c>
      <c r="BC73" t="b">
        <v>0</v>
      </c>
      <c r="BD73" t="b">
        <v>0</v>
      </c>
      <c r="BE73" t="b">
        <v>0</v>
      </c>
      <c r="BF73" t="b">
        <v>0</v>
      </c>
      <c r="BG73" t="b">
        <v>0</v>
      </c>
      <c r="BH73" t="b">
        <v>0</v>
      </c>
      <c r="BI73" t="b">
        <v>0</v>
      </c>
      <c r="BJ73" t="b">
        <v>0</v>
      </c>
      <c r="BK73" t="b">
        <v>0</v>
      </c>
      <c r="BL73" t="b">
        <v>0</v>
      </c>
      <c r="BM73" t="b">
        <v>0</v>
      </c>
    </row>
    <row r="74" spans="1:65" x14ac:dyDescent="0.25">
      <c r="A74">
        <v>1</v>
      </c>
      <c r="B74" s="1">
        <v>44550</v>
      </c>
      <c r="C74" s="1">
        <v>44596</v>
      </c>
      <c r="D74">
        <v>23</v>
      </c>
      <c r="E74" t="s">
        <v>359</v>
      </c>
      <c r="F74">
        <v>73</v>
      </c>
      <c r="G74" t="s">
        <v>360</v>
      </c>
      <c r="H74" t="s">
        <v>66</v>
      </c>
      <c r="I74" t="s">
        <v>361</v>
      </c>
      <c r="J74" t="s">
        <v>362</v>
      </c>
      <c r="K74">
        <v>1</v>
      </c>
      <c r="L74">
        <v>0</v>
      </c>
      <c r="M74">
        <v>1</v>
      </c>
      <c r="N74">
        <v>0</v>
      </c>
      <c r="O74" t="s">
        <v>1232</v>
      </c>
      <c r="P74" t="s">
        <v>75</v>
      </c>
      <c r="Q74">
        <v>2019</v>
      </c>
      <c r="R74" t="s">
        <v>339</v>
      </c>
      <c r="S74" t="s">
        <v>99</v>
      </c>
      <c r="T74" t="b">
        <v>0</v>
      </c>
      <c r="U74">
        <v>16</v>
      </c>
      <c r="V74">
        <v>34</v>
      </c>
      <c r="W74" t="b">
        <v>0</v>
      </c>
      <c r="X74">
        <v>100</v>
      </c>
      <c r="Y74">
        <v>5</v>
      </c>
      <c r="Z74">
        <v>2000</v>
      </c>
      <c r="AA74" t="s">
        <v>1231</v>
      </c>
      <c r="AB74" t="s">
        <v>1231</v>
      </c>
      <c r="AC74">
        <v>50</v>
      </c>
      <c r="AD74">
        <v>10</v>
      </c>
      <c r="AE74">
        <v>50</v>
      </c>
      <c r="AF74" t="b">
        <v>0</v>
      </c>
      <c r="AG74">
        <v>500</v>
      </c>
      <c r="AH74">
        <f t="shared" si="1"/>
        <v>-1500</v>
      </c>
      <c r="AI74">
        <v>1</v>
      </c>
      <c r="AJ74" t="s">
        <v>1232</v>
      </c>
      <c r="AK74" t="s">
        <v>1232</v>
      </c>
      <c r="AL74" t="b">
        <v>0</v>
      </c>
      <c r="AM74" t="b">
        <v>0</v>
      </c>
      <c r="AN74" t="b">
        <v>0</v>
      </c>
      <c r="AO74" t="b">
        <v>0</v>
      </c>
      <c r="AP74" t="b">
        <v>0</v>
      </c>
      <c r="AQ74" t="b">
        <v>0</v>
      </c>
      <c r="AR74" t="b">
        <v>0</v>
      </c>
      <c r="AS74" t="b">
        <v>0</v>
      </c>
      <c r="AT74" t="b">
        <v>0</v>
      </c>
      <c r="AU74" t="b">
        <v>0</v>
      </c>
      <c r="AV74" t="b">
        <v>0</v>
      </c>
      <c r="AW74" t="b">
        <v>0</v>
      </c>
      <c r="AX74">
        <v>50</v>
      </c>
      <c r="AY74">
        <v>10</v>
      </c>
      <c r="AZ74">
        <v>50</v>
      </c>
      <c r="BA74" t="b">
        <v>0</v>
      </c>
      <c r="BB74" t="b">
        <v>0</v>
      </c>
      <c r="BC74" t="b">
        <v>0</v>
      </c>
      <c r="BD74" t="b">
        <v>0</v>
      </c>
      <c r="BE74" t="b">
        <v>0</v>
      </c>
      <c r="BF74" t="b">
        <v>0</v>
      </c>
      <c r="BG74" t="b">
        <v>0</v>
      </c>
      <c r="BH74" t="b">
        <v>0</v>
      </c>
      <c r="BI74" t="b">
        <v>0</v>
      </c>
      <c r="BJ74" t="b">
        <v>0</v>
      </c>
      <c r="BK74" t="b">
        <v>0</v>
      </c>
      <c r="BL74" t="b">
        <v>0</v>
      </c>
      <c r="BM74" t="b">
        <v>0</v>
      </c>
    </row>
    <row r="75" spans="1:65" x14ac:dyDescent="0.25">
      <c r="A75">
        <v>1</v>
      </c>
      <c r="B75" s="1">
        <v>44550</v>
      </c>
      <c r="C75" s="1">
        <v>44596</v>
      </c>
      <c r="D75">
        <v>23</v>
      </c>
      <c r="E75" t="s">
        <v>359</v>
      </c>
      <c r="F75">
        <v>74</v>
      </c>
      <c r="G75" t="s">
        <v>363</v>
      </c>
      <c r="H75" t="s">
        <v>79</v>
      </c>
      <c r="I75" t="s">
        <v>364</v>
      </c>
      <c r="J75" t="s">
        <v>365</v>
      </c>
      <c r="K75">
        <v>1</v>
      </c>
      <c r="L75">
        <v>1</v>
      </c>
      <c r="M75">
        <v>0</v>
      </c>
      <c r="N75">
        <v>0</v>
      </c>
      <c r="O75" t="s">
        <v>1232</v>
      </c>
      <c r="P75" t="s">
        <v>75</v>
      </c>
      <c r="Q75">
        <v>2014</v>
      </c>
      <c r="R75" t="s">
        <v>134</v>
      </c>
      <c r="S75" t="s">
        <v>99</v>
      </c>
      <c r="T75" t="b">
        <v>0</v>
      </c>
      <c r="U75">
        <v>200</v>
      </c>
      <c r="V75">
        <v>25</v>
      </c>
      <c r="W75" t="b">
        <v>0</v>
      </c>
      <c r="X75">
        <v>100</v>
      </c>
      <c r="Y75">
        <v>1</v>
      </c>
      <c r="Z75">
        <v>10000</v>
      </c>
      <c r="AA75" t="s">
        <v>1231</v>
      </c>
      <c r="AB75" t="s">
        <v>1232</v>
      </c>
      <c r="AC75" t="b">
        <v>0</v>
      </c>
      <c r="AD75" t="b">
        <v>0</v>
      </c>
      <c r="AE75" t="b">
        <v>0</v>
      </c>
      <c r="AF75" t="b">
        <v>0</v>
      </c>
      <c r="AG75" t="b">
        <v>0</v>
      </c>
      <c r="AH75" t="b">
        <f t="shared" si="1"/>
        <v>0</v>
      </c>
      <c r="AI75" t="b">
        <v>0</v>
      </c>
      <c r="AJ75" t="b">
        <v>0</v>
      </c>
      <c r="AK75" t="b">
        <v>0</v>
      </c>
      <c r="AL75" t="b">
        <v>0</v>
      </c>
      <c r="AM75" t="b">
        <v>0</v>
      </c>
      <c r="AN75" t="b">
        <v>0</v>
      </c>
      <c r="AO75" t="b">
        <v>0</v>
      </c>
      <c r="AP75" t="b">
        <v>0</v>
      </c>
      <c r="AQ75" t="b">
        <v>0</v>
      </c>
      <c r="AR75" t="b">
        <v>0</v>
      </c>
      <c r="AS75" t="b">
        <v>0</v>
      </c>
      <c r="AT75" t="b">
        <v>0</v>
      </c>
      <c r="AU75" t="b">
        <v>0</v>
      </c>
      <c r="AV75" t="b">
        <v>0</v>
      </c>
      <c r="AW75" t="b">
        <v>0</v>
      </c>
      <c r="AX75" t="b">
        <v>0</v>
      </c>
      <c r="AY75" t="b">
        <v>0</v>
      </c>
      <c r="AZ75" t="b">
        <v>0</v>
      </c>
      <c r="BA75" t="b">
        <v>0</v>
      </c>
      <c r="BB75" t="b">
        <v>0</v>
      </c>
      <c r="BC75" t="b">
        <v>0</v>
      </c>
      <c r="BD75" t="b">
        <v>0</v>
      </c>
      <c r="BE75" t="b">
        <v>0</v>
      </c>
      <c r="BF75" t="b">
        <v>0</v>
      </c>
      <c r="BG75" t="b">
        <v>0</v>
      </c>
      <c r="BH75" t="b">
        <v>0</v>
      </c>
      <c r="BI75" t="b">
        <v>0</v>
      </c>
      <c r="BJ75" t="b">
        <v>0</v>
      </c>
      <c r="BK75" t="b">
        <v>0</v>
      </c>
      <c r="BL75" t="b">
        <v>0</v>
      </c>
      <c r="BM75" t="b">
        <v>0</v>
      </c>
    </row>
    <row r="76" spans="1:65" x14ac:dyDescent="0.25">
      <c r="A76">
        <v>1</v>
      </c>
      <c r="B76" s="1">
        <v>44550</v>
      </c>
      <c r="C76" s="1">
        <v>44596</v>
      </c>
      <c r="D76">
        <v>23</v>
      </c>
      <c r="E76" t="s">
        <v>359</v>
      </c>
      <c r="F76">
        <v>75</v>
      </c>
      <c r="G76" t="s">
        <v>366</v>
      </c>
      <c r="H76" t="s">
        <v>182</v>
      </c>
      <c r="I76" t="s">
        <v>367</v>
      </c>
      <c r="J76" t="s">
        <v>368</v>
      </c>
      <c r="K76">
        <v>2</v>
      </c>
      <c r="L76">
        <v>1</v>
      </c>
      <c r="M76">
        <v>1</v>
      </c>
      <c r="N76">
        <v>0</v>
      </c>
      <c r="O76" t="s">
        <v>1231</v>
      </c>
      <c r="P76" t="s">
        <v>69</v>
      </c>
      <c r="Q76">
        <v>2018</v>
      </c>
      <c r="R76" t="s">
        <v>143</v>
      </c>
      <c r="S76" t="s">
        <v>99</v>
      </c>
      <c r="T76">
        <v>2500</v>
      </c>
      <c r="U76">
        <v>21</v>
      </c>
      <c r="V76">
        <v>50</v>
      </c>
      <c r="W76" t="b">
        <v>0</v>
      </c>
      <c r="X76">
        <v>30</v>
      </c>
      <c r="Y76">
        <v>5</v>
      </c>
      <c r="Z76">
        <v>600</v>
      </c>
      <c r="AA76" t="s">
        <v>1231</v>
      </c>
      <c r="AB76" t="s">
        <v>1232</v>
      </c>
      <c r="AC76" t="b">
        <v>0</v>
      </c>
      <c r="AD76" t="b">
        <v>0</v>
      </c>
      <c r="AE76" t="b">
        <v>0</v>
      </c>
      <c r="AF76" t="b">
        <v>0</v>
      </c>
      <c r="AG76" t="b">
        <v>0</v>
      </c>
      <c r="AH76" t="b">
        <f t="shared" si="1"/>
        <v>0</v>
      </c>
      <c r="AI76" t="b">
        <v>0</v>
      </c>
      <c r="AJ76" t="b">
        <v>0</v>
      </c>
      <c r="AK76" t="b">
        <v>0</v>
      </c>
      <c r="AL76" t="b">
        <v>0</v>
      </c>
      <c r="AM76" t="b">
        <v>0</v>
      </c>
      <c r="AN76" t="b">
        <v>0</v>
      </c>
      <c r="AO76" t="b">
        <v>0</v>
      </c>
      <c r="AP76" t="b">
        <v>0</v>
      </c>
      <c r="AQ76" t="b">
        <v>0</v>
      </c>
      <c r="AR76" t="b">
        <v>0</v>
      </c>
      <c r="AS76" t="b">
        <v>0</v>
      </c>
      <c r="AT76" t="b">
        <v>0</v>
      </c>
      <c r="AU76" t="b">
        <v>0</v>
      </c>
      <c r="AV76" t="b">
        <v>0</v>
      </c>
      <c r="AW76" t="b">
        <v>0</v>
      </c>
      <c r="AX76" t="b">
        <v>0</v>
      </c>
      <c r="AY76" t="b">
        <v>0</v>
      </c>
      <c r="AZ76" t="b">
        <v>0</v>
      </c>
      <c r="BA76" t="b">
        <v>0</v>
      </c>
      <c r="BB76" t="b">
        <v>0</v>
      </c>
      <c r="BC76" t="b">
        <v>0</v>
      </c>
      <c r="BD76" t="b">
        <v>0</v>
      </c>
      <c r="BE76" t="b">
        <v>0</v>
      </c>
      <c r="BF76" t="b">
        <v>0</v>
      </c>
      <c r="BG76" t="b">
        <v>0</v>
      </c>
      <c r="BH76" t="b">
        <v>0</v>
      </c>
      <c r="BI76" t="b">
        <v>0</v>
      </c>
      <c r="BJ76" t="b">
        <v>0</v>
      </c>
      <c r="BK76" t="b">
        <v>0</v>
      </c>
      <c r="BL76" t="b">
        <v>0</v>
      </c>
      <c r="BM76" t="b">
        <v>0</v>
      </c>
    </row>
    <row r="77" spans="1:65" x14ac:dyDescent="0.25">
      <c r="A77">
        <v>1</v>
      </c>
      <c r="B77" s="1">
        <v>44550</v>
      </c>
      <c r="C77" s="1">
        <v>44596</v>
      </c>
      <c r="D77">
        <v>23</v>
      </c>
      <c r="E77" t="s">
        <v>359</v>
      </c>
      <c r="F77">
        <v>76</v>
      </c>
      <c r="G77" t="s">
        <v>369</v>
      </c>
      <c r="H77" t="s">
        <v>79</v>
      </c>
      <c r="I77" t="s">
        <v>370</v>
      </c>
      <c r="J77" t="s">
        <v>371</v>
      </c>
      <c r="K77">
        <v>2</v>
      </c>
      <c r="L77">
        <v>1</v>
      </c>
      <c r="M77">
        <v>1</v>
      </c>
      <c r="N77">
        <v>0</v>
      </c>
      <c r="O77" t="s">
        <v>1232</v>
      </c>
      <c r="P77" t="s">
        <v>75</v>
      </c>
      <c r="Q77">
        <v>2019</v>
      </c>
      <c r="R77" t="s">
        <v>70</v>
      </c>
      <c r="S77" t="s">
        <v>99</v>
      </c>
      <c r="T77" t="b">
        <v>0</v>
      </c>
      <c r="U77">
        <v>14</v>
      </c>
      <c r="V77" t="b">
        <v>0</v>
      </c>
      <c r="W77" t="b">
        <v>0</v>
      </c>
      <c r="X77">
        <v>75</v>
      </c>
      <c r="Y77">
        <v>5</v>
      </c>
      <c r="Z77">
        <v>1500</v>
      </c>
      <c r="AA77" t="s">
        <v>1232</v>
      </c>
      <c r="AB77" t="b">
        <v>0</v>
      </c>
      <c r="AC77" t="b">
        <v>0</v>
      </c>
      <c r="AD77" t="b">
        <v>0</v>
      </c>
      <c r="AE77" t="b">
        <v>0</v>
      </c>
      <c r="AF77" t="b">
        <v>0</v>
      </c>
      <c r="AG77" t="b">
        <v>0</v>
      </c>
      <c r="AH77" t="b">
        <f t="shared" si="1"/>
        <v>0</v>
      </c>
      <c r="AI77" t="b">
        <v>0</v>
      </c>
      <c r="AJ77" t="b">
        <v>0</v>
      </c>
      <c r="AK77" t="b">
        <v>0</v>
      </c>
      <c r="AL77" t="b">
        <v>0</v>
      </c>
      <c r="AM77" t="b">
        <v>0</v>
      </c>
      <c r="AN77" t="b">
        <v>0</v>
      </c>
      <c r="AO77" t="b">
        <v>0</v>
      </c>
      <c r="AP77" t="b">
        <v>0</v>
      </c>
      <c r="AQ77" t="b">
        <v>0</v>
      </c>
      <c r="AR77" t="b">
        <v>0</v>
      </c>
      <c r="AS77" t="b">
        <v>0</v>
      </c>
      <c r="AT77" t="b">
        <v>0</v>
      </c>
      <c r="AU77" t="b">
        <v>0</v>
      </c>
      <c r="AV77" t="b">
        <v>0</v>
      </c>
      <c r="AW77" t="b">
        <v>0</v>
      </c>
      <c r="AX77" t="b">
        <v>0</v>
      </c>
      <c r="AY77" t="b">
        <v>0</v>
      </c>
      <c r="AZ77" t="b">
        <v>0</v>
      </c>
      <c r="BA77" t="b">
        <v>0</v>
      </c>
      <c r="BB77" t="b">
        <v>0</v>
      </c>
      <c r="BC77" t="b">
        <v>0</v>
      </c>
      <c r="BD77" t="b">
        <v>0</v>
      </c>
      <c r="BE77" t="b">
        <v>0</v>
      </c>
      <c r="BF77" t="b">
        <v>0</v>
      </c>
      <c r="BG77" t="b">
        <v>0</v>
      </c>
      <c r="BH77" t="b">
        <v>0</v>
      </c>
      <c r="BI77" t="b">
        <v>0</v>
      </c>
      <c r="BJ77" t="b">
        <v>0</v>
      </c>
      <c r="BK77" t="b">
        <v>0</v>
      </c>
      <c r="BL77" t="b">
        <v>0</v>
      </c>
      <c r="BM77" t="b">
        <v>0</v>
      </c>
    </row>
    <row r="78" spans="1:65" x14ac:dyDescent="0.25">
      <c r="A78">
        <v>1</v>
      </c>
      <c r="B78" s="1">
        <v>44550</v>
      </c>
      <c r="C78" s="1">
        <v>44596</v>
      </c>
      <c r="D78">
        <v>24</v>
      </c>
      <c r="E78" t="s">
        <v>372</v>
      </c>
      <c r="F78">
        <v>77</v>
      </c>
      <c r="G78" t="s">
        <v>373</v>
      </c>
      <c r="H78" t="s">
        <v>79</v>
      </c>
      <c r="I78" t="s">
        <v>374</v>
      </c>
      <c r="J78" t="s">
        <v>375</v>
      </c>
      <c r="K78">
        <v>1</v>
      </c>
      <c r="L78">
        <v>0</v>
      </c>
      <c r="M78">
        <v>1</v>
      </c>
      <c r="N78">
        <v>0</v>
      </c>
      <c r="O78" t="s">
        <v>1232</v>
      </c>
      <c r="P78" t="s">
        <v>75</v>
      </c>
      <c r="Q78">
        <v>2021</v>
      </c>
      <c r="R78" t="s">
        <v>134</v>
      </c>
      <c r="S78" t="s">
        <v>99</v>
      </c>
      <c r="T78" t="b">
        <v>0</v>
      </c>
      <c r="U78">
        <v>7</v>
      </c>
      <c r="V78">
        <v>65</v>
      </c>
      <c r="W78" t="b">
        <v>0</v>
      </c>
      <c r="X78">
        <v>40</v>
      </c>
      <c r="Y78">
        <v>8</v>
      </c>
      <c r="Z78">
        <v>500</v>
      </c>
      <c r="AA78" t="s">
        <v>1231</v>
      </c>
      <c r="AB78" t="s">
        <v>1231</v>
      </c>
      <c r="AC78">
        <v>50</v>
      </c>
      <c r="AD78">
        <v>35</v>
      </c>
      <c r="AE78" t="b">
        <v>0</v>
      </c>
      <c r="AF78" t="b">
        <v>0</v>
      </c>
      <c r="AG78">
        <v>143</v>
      </c>
      <c r="AH78">
        <f t="shared" si="1"/>
        <v>-357</v>
      </c>
      <c r="AI78">
        <v>2</v>
      </c>
      <c r="AJ78" t="s">
        <v>1232</v>
      </c>
      <c r="AK78" t="s">
        <v>1232</v>
      </c>
      <c r="AL78" t="b">
        <v>0</v>
      </c>
      <c r="AM78" t="b">
        <v>0</v>
      </c>
      <c r="AN78" t="b">
        <v>0</v>
      </c>
      <c r="AO78" t="b">
        <v>0</v>
      </c>
      <c r="AP78" t="b">
        <v>0</v>
      </c>
      <c r="AQ78" t="b">
        <v>0</v>
      </c>
      <c r="AR78">
        <v>25</v>
      </c>
      <c r="AS78">
        <v>17.5</v>
      </c>
      <c r="AT78" t="b">
        <v>0</v>
      </c>
      <c r="AU78" t="b">
        <v>0</v>
      </c>
      <c r="AV78" t="b">
        <v>0</v>
      </c>
      <c r="AW78" t="b">
        <v>0</v>
      </c>
      <c r="AX78" t="b">
        <v>0</v>
      </c>
      <c r="AY78" t="b">
        <v>0</v>
      </c>
      <c r="AZ78" t="b">
        <v>0</v>
      </c>
      <c r="BA78" t="b">
        <v>0</v>
      </c>
      <c r="BB78" t="b">
        <v>0</v>
      </c>
      <c r="BC78" t="b">
        <v>0</v>
      </c>
      <c r="BD78">
        <v>25</v>
      </c>
      <c r="BE78">
        <v>17.5</v>
      </c>
      <c r="BF78" t="b">
        <v>0</v>
      </c>
      <c r="BG78" t="b">
        <v>0</v>
      </c>
      <c r="BH78" t="b">
        <v>0</v>
      </c>
      <c r="BI78" t="b">
        <v>0</v>
      </c>
      <c r="BJ78" t="b">
        <v>0</v>
      </c>
      <c r="BK78" t="b">
        <v>0</v>
      </c>
      <c r="BL78" t="b">
        <v>0</v>
      </c>
      <c r="BM78" t="b">
        <v>0</v>
      </c>
    </row>
    <row r="79" spans="1:65" x14ac:dyDescent="0.25">
      <c r="A79">
        <v>1</v>
      </c>
      <c r="B79" s="1">
        <v>44550</v>
      </c>
      <c r="C79" s="1">
        <v>44596</v>
      </c>
      <c r="D79">
        <v>24</v>
      </c>
      <c r="E79" t="s">
        <v>372</v>
      </c>
      <c r="F79">
        <v>78</v>
      </c>
      <c r="G79" t="s">
        <v>376</v>
      </c>
      <c r="H79" t="s">
        <v>95</v>
      </c>
      <c r="I79" t="s">
        <v>377</v>
      </c>
      <c r="K79">
        <v>2</v>
      </c>
      <c r="L79">
        <v>2</v>
      </c>
      <c r="M79">
        <v>0</v>
      </c>
      <c r="N79">
        <v>0</v>
      </c>
      <c r="O79" t="s">
        <v>1232</v>
      </c>
      <c r="P79" t="s">
        <v>75</v>
      </c>
      <c r="Q79">
        <v>2014</v>
      </c>
      <c r="R79" t="s">
        <v>378</v>
      </c>
      <c r="S79" t="s">
        <v>99</v>
      </c>
      <c r="T79" t="b">
        <v>0</v>
      </c>
      <c r="U79" t="b">
        <v>0</v>
      </c>
      <c r="V79" t="b">
        <v>0</v>
      </c>
      <c r="W79" t="b">
        <v>0</v>
      </c>
      <c r="X79">
        <v>30</v>
      </c>
      <c r="Y79">
        <v>10</v>
      </c>
      <c r="Z79">
        <v>300</v>
      </c>
      <c r="AA79" t="s">
        <v>1231</v>
      </c>
      <c r="AB79" t="s">
        <v>1231</v>
      </c>
      <c r="AC79">
        <v>10</v>
      </c>
      <c r="AD79">
        <v>40</v>
      </c>
      <c r="AE79">
        <v>20</v>
      </c>
      <c r="AF79" t="b">
        <v>0</v>
      </c>
      <c r="AG79">
        <v>25</v>
      </c>
      <c r="AH79">
        <f t="shared" si="1"/>
        <v>-275</v>
      </c>
      <c r="AI79">
        <v>1</v>
      </c>
      <c r="AJ79" t="s">
        <v>1232</v>
      </c>
      <c r="AK79" t="s">
        <v>1232</v>
      </c>
      <c r="AL79" t="b">
        <v>0</v>
      </c>
      <c r="AM79" t="b">
        <v>0</v>
      </c>
      <c r="AN79" t="b">
        <v>0</v>
      </c>
      <c r="AO79" t="b">
        <v>0</v>
      </c>
      <c r="AP79" t="b">
        <v>0</v>
      </c>
      <c r="AQ79" t="b">
        <v>0</v>
      </c>
      <c r="AR79" t="b">
        <v>0</v>
      </c>
      <c r="AS79" t="b">
        <v>0</v>
      </c>
      <c r="AT79" t="b">
        <v>0</v>
      </c>
      <c r="AU79" t="b">
        <v>0</v>
      </c>
      <c r="AV79" t="b">
        <v>0</v>
      </c>
      <c r="AW79" t="b">
        <v>0</v>
      </c>
      <c r="AX79" t="b">
        <v>0</v>
      </c>
      <c r="AY79" t="b">
        <v>0</v>
      </c>
      <c r="AZ79" t="b">
        <v>0</v>
      </c>
      <c r="BA79">
        <v>10</v>
      </c>
      <c r="BB79">
        <v>40</v>
      </c>
      <c r="BC79">
        <v>20</v>
      </c>
      <c r="BD79" t="b">
        <v>0</v>
      </c>
      <c r="BE79" t="b">
        <v>0</v>
      </c>
      <c r="BF79" t="b">
        <v>0</v>
      </c>
      <c r="BG79" t="b">
        <v>0</v>
      </c>
      <c r="BH79" t="b">
        <v>0</v>
      </c>
      <c r="BI79" t="b">
        <v>0</v>
      </c>
      <c r="BJ79" t="b">
        <v>0</v>
      </c>
      <c r="BK79" t="b">
        <v>0</v>
      </c>
      <c r="BL79" t="b">
        <v>0</v>
      </c>
      <c r="BM79" t="b">
        <v>0</v>
      </c>
    </row>
    <row r="80" spans="1:65" x14ac:dyDescent="0.25">
      <c r="A80">
        <v>1</v>
      </c>
      <c r="B80" s="1">
        <v>44550</v>
      </c>
      <c r="C80" s="1">
        <v>44596</v>
      </c>
      <c r="D80">
        <v>24</v>
      </c>
      <c r="E80" t="s">
        <v>372</v>
      </c>
      <c r="F80">
        <v>79</v>
      </c>
      <c r="G80" t="s">
        <v>379</v>
      </c>
      <c r="H80" t="s">
        <v>66</v>
      </c>
      <c r="I80" t="s">
        <v>380</v>
      </c>
      <c r="J80" t="s">
        <v>381</v>
      </c>
      <c r="K80">
        <v>2</v>
      </c>
      <c r="L80">
        <v>1</v>
      </c>
      <c r="M80">
        <v>1</v>
      </c>
      <c r="N80">
        <v>0</v>
      </c>
      <c r="O80" t="s">
        <v>1232</v>
      </c>
      <c r="P80" t="s">
        <v>69</v>
      </c>
      <c r="Q80">
        <v>2019</v>
      </c>
      <c r="R80" t="s">
        <v>195</v>
      </c>
      <c r="S80" t="s">
        <v>99</v>
      </c>
      <c r="T80" t="b">
        <v>0</v>
      </c>
      <c r="U80">
        <v>1.45</v>
      </c>
      <c r="V80" t="b">
        <v>0</v>
      </c>
      <c r="W80" t="b">
        <v>0</v>
      </c>
      <c r="X80">
        <v>20</v>
      </c>
      <c r="Y80">
        <v>10</v>
      </c>
      <c r="Z80">
        <v>200</v>
      </c>
      <c r="AA80" t="s">
        <v>1232</v>
      </c>
      <c r="AB80" t="b">
        <v>0</v>
      </c>
      <c r="AC80" t="b">
        <v>0</v>
      </c>
      <c r="AD80" t="b">
        <v>0</v>
      </c>
      <c r="AE80" t="b">
        <v>0</v>
      </c>
      <c r="AF80" t="b">
        <v>0</v>
      </c>
      <c r="AG80" t="b">
        <v>0</v>
      </c>
      <c r="AH80" t="b">
        <f t="shared" si="1"/>
        <v>0</v>
      </c>
      <c r="AI80" t="b">
        <v>0</v>
      </c>
      <c r="AJ80" t="b">
        <v>0</v>
      </c>
      <c r="AK80" t="b">
        <v>0</v>
      </c>
      <c r="AL80" t="b">
        <v>0</v>
      </c>
      <c r="AM80" t="b">
        <v>0</v>
      </c>
      <c r="AN80" t="b">
        <v>0</v>
      </c>
      <c r="AO80" t="b">
        <v>0</v>
      </c>
      <c r="AP80" t="b">
        <v>0</v>
      </c>
      <c r="AQ80" t="b">
        <v>0</v>
      </c>
      <c r="AR80" t="b">
        <v>0</v>
      </c>
      <c r="AS80" t="b">
        <v>0</v>
      </c>
      <c r="AT80" t="b">
        <v>0</v>
      </c>
      <c r="AU80" t="b">
        <v>0</v>
      </c>
      <c r="AV80" t="b">
        <v>0</v>
      </c>
      <c r="AW80" t="b">
        <v>0</v>
      </c>
      <c r="AX80" t="b">
        <v>0</v>
      </c>
      <c r="AY80" t="b">
        <v>0</v>
      </c>
      <c r="AZ80" t="b">
        <v>0</v>
      </c>
      <c r="BA80" t="b">
        <v>0</v>
      </c>
      <c r="BB80" t="b">
        <v>0</v>
      </c>
      <c r="BC80" t="b">
        <v>0</v>
      </c>
      <c r="BD80" t="b">
        <v>0</v>
      </c>
      <c r="BE80" t="b">
        <v>0</v>
      </c>
      <c r="BF80" t="b">
        <v>0</v>
      </c>
      <c r="BG80" t="b">
        <v>0</v>
      </c>
      <c r="BH80" t="b">
        <v>0</v>
      </c>
      <c r="BI80" t="b">
        <v>0</v>
      </c>
      <c r="BJ80" t="b">
        <v>0</v>
      </c>
      <c r="BK80" t="b">
        <v>0</v>
      </c>
      <c r="BL80" t="b">
        <v>0</v>
      </c>
      <c r="BM80" t="b">
        <v>0</v>
      </c>
    </row>
    <row r="81" spans="1:65" x14ac:dyDescent="0.25">
      <c r="A81">
        <v>1</v>
      </c>
      <c r="B81" s="1">
        <v>44550</v>
      </c>
      <c r="C81" s="1">
        <v>44596</v>
      </c>
      <c r="D81">
        <v>25</v>
      </c>
      <c r="E81" t="s">
        <v>382</v>
      </c>
      <c r="F81">
        <v>80</v>
      </c>
      <c r="G81" t="s">
        <v>383</v>
      </c>
      <c r="H81" t="s">
        <v>268</v>
      </c>
      <c r="I81" t="s">
        <v>384</v>
      </c>
      <c r="J81" t="s">
        <v>385</v>
      </c>
      <c r="K81">
        <v>1</v>
      </c>
      <c r="L81">
        <v>0</v>
      </c>
      <c r="M81">
        <v>1</v>
      </c>
      <c r="N81">
        <v>0</v>
      </c>
      <c r="O81" t="s">
        <v>1232</v>
      </c>
      <c r="P81" t="s">
        <v>75</v>
      </c>
      <c r="Q81">
        <v>2016</v>
      </c>
      <c r="R81" t="s">
        <v>134</v>
      </c>
      <c r="S81" t="s">
        <v>99</v>
      </c>
      <c r="T81" t="b">
        <v>0</v>
      </c>
      <c r="U81">
        <v>20</v>
      </c>
      <c r="V81" t="b">
        <v>0</v>
      </c>
      <c r="W81" t="b">
        <v>0</v>
      </c>
      <c r="X81">
        <v>50</v>
      </c>
      <c r="Y81">
        <v>4</v>
      </c>
      <c r="Z81">
        <v>1250</v>
      </c>
      <c r="AA81" t="s">
        <v>1231</v>
      </c>
      <c r="AB81" t="s">
        <v>1231</v>
      </c>
      <c r="AC81">
        <v>50</v>
      </c>
      <c r="AD81">
        <v>15</v>
      </c>
      <c r="AE81" t="b">
        <v>0</v>
      </c>
      <c r="AF81" t="b">
        <v>0</v>
      </c>
      <c r="AG81">
        <v>333</v>
      </c>
      <c r="AH81">
        <f t="shared" si="1"/>
        <v>-917</v>
      </c>
      <c r="AI81">
        <v>1</v>
      </c>
      <c r="AJ81" t="s">
        <v>1232</v>
      </c>
      <c r="AK81" t="s">
        <v>1232</v>
      </c>
      <c r="AL81" t="b">
        <v>0</v>
      </c>
      <c r="AM81" t="b">
        <v>0</v>
      </c>
      <c r="AN81" t="b">
        <v>0</v>
      </c>
      <c r="AO81" t="b">
        <v>0</v>
      </c>
      <c r="AP81" t="b">
        <v>0</v>
      </c>
      <c r="AQ81" t="b">
        <v>0</v>
      </c>
      <c r="AR81">
        <v>50</v>
      </c>
      <c r="AS81">
        <v>15</v>
      </c>
      <c r="AT81" t="b">
        <v>0</v>
      </c>
      <c r="AU81" t="b">
        <v>0</v>
      </c>
      <c r="AV81" t="b">
        <v>0</v>
      </c>
      <c r="AW81" t="b">
        <v>0</v>
      </c>
      <c r="AX81" t="b">
        <v>0</v>
      </c>
      <c r="AY81" t="b">
        <v>0</v>
      </c>
      <c r="AZ81" t="b">
        <v>0</v>
      </c>
      <c r="BA81" t="b">
        <v>0</v>
      </c>
      <c r="BB81" t="b">
        <v>0</v>
      </c>
      <c r="BC81" t="b">
        <v>0</v>
      </c>
      <c r="BD81" t="b">
        <v>0</v>
      </c>
      <c r="BE81" t="b">
        <v>0</v>
      </c>
      <c r="BF81" t="b">
        <v>0</v>
      </c>
      <c r="BG81" t="b">
        <v>0</v>
      </c>
      <c r="BH81" t="b">
        <v>0</v>
      </c>
      <c r="BI81" t="b">
        <v>0</v>
      </c>
      <c r="BJ81" t="b">
        <v>0</v>
      </c>
      <c r="BK81" t="b">
        <v>0</v>
      </c>
      <c r="BL81" t="b">
        <v>0</v>
      </c>
      <c r="BM81" t="b">
        <v>0</v>
      </c>
    </row>
    <row r="82" spans="1:65" x14ac:dyDescent="0.25">
      <c r="A82">
        <v>1</v>
      </c>
      <c r="B82" s="1">
        <v>44550</v>
      </c>
      <c r="C82" s="1">
        <v>44596</v>
      </c>
      <c r="D82">
        <v>25</v>
      </c>
      <c r="E82" t="s">
        <v>382</v>
      </c>
      <c r="F82">
        <v>81</v>
      </c>
      <c r="G82" t="s">
        <v>386</v>
      </c>
      <c r="H82" t="s">
        <v>173</v>
      </c>
      <c r="I82" t="s">
        <v>387</v>
      </c>
      <c r="J82" t="s">
        <v>388</v>
      </c>
      <c r="K82">
        <v>4</v>
      </c>
      <c r="L82">
        <v>4</v>
      </c>
      <c r="M82">
        <v>0</v>
      </c>
      <c r="N82">
        <v>0</v>
      </c>
      <c r="O82" t="s">
        <v>1232</v>
      </c>
      <c r="P82" t="s">
        <v>75</v>
      </c>
      <c r="Q82">
        <v>2016</v>
      </c>
      <c r="R82" t="s">
        <v>389</v>
      </c>
      <c r="S82" t="s">
        <v>99</v>
      </c>
      <c r="T82">
        <v>120</v>
      </c>
      <c r="U82">
        <v>5</v>
      </c>
      <c r="V82" t="b">
        <v>0</v>
      </c>
      <c r="W82" t="b">
        <v>0</v>
      </c>
      <c r="X82">
        <v>100</v>
      </c>
      <c r="Y82">
        <v>2</v>
      </c>
      <c r="Z82">
        <v>5000</v>
      </c>
      <c r="AA82" t="s">
        <v>1231</v>
      </c>
      <c r="AB82" t="s">
        <v>1231</v>
      </c>
      <c r="AC82">
        <v>100</v>
      </c>
      <c r="AD82">
        <v>6</v>
      </c>
      <c r="AE82" t="b">
        <v>0</v>
      </c>
      <c r="AF82" t="b">
        <v>0</v>
      </c>
      <c r="AG82">
        <v>1667</v>
      </c>
      <c r="AH82">
        <f t="shared" si="1"/>
        <v>-3333</v>
      </c>
      <c r="AI82">
        <v>5</v>
      </c>
      <c r="AJ82" t="s">
        <v>1232</v>
      </c>
      <c r="AK82" t="s">
        <v>1232</v>
      </c>
      <c r="AL82" t="b">
        <v>0</v>
      </c>
      <c r="AM82" t="b">
        <v>0</v>
      </c>
      <c r="AN82" t="b">
        <v>0</v>
      </c>
      <c r="AO82">
        <v>20</v>
      </c>
      <c r="AP82">
        <v>1.2</v>
      </c>
      <c r="AQ82" t="b">
        <v>0</v>
      </c>
      <c r="AR82">
        <v>20</v>
      </c>
      <c r="AS82">
        <v>1.2</v>
      </c>
      <c r="AT82" t="b">
        <v>0</v>
      </c>
      <c r="AU82">
        <v>20</v>
      </c>
      <c r="AV82">
        <v>1.2</v>
      </c>
      <c r="AW82" t="b">
        <v>0</v>
      </c>
      <c r="AX82" t="b">
        <v>0</v>
      </c>
      <c r="AY82" t="b">
        <v>0</v>
      </c>
      <c r="AZ82" t="b">
        <v>0</v>
      </c>
      <c r="BA82">
        <v>20</v>
      </c>
      <c r="BB82">
        <v>1.2</v>
      </c>
      <c r="BC82" t="b">
        <v>0</v>
      </c>
      <c r="BD82">
        <v>20</v>
      </c>
      <c r="BE82">
        <v>1.2</v>
      </c>
      <c r="BF82" t="b">
        <v>0</v>
      </c>
      <c r="BG82" t="b">
        <v>0</v>
      </c>
      <c r="BH82" t="b">
        <v>0</v>
      </c>
      <c r="BI82" t="b">
        <v>0</v>
      </c>
      <c r="BJ82" t="b">
        <v>0</v>
      </c>
      <c r="BK82" t="b">
        <v>0</v>
      </c>
      <c r="BL82" t="b">
        <v>0</v>
      </c>
      <c r="BM82" t="b">
        <v>0</v>
      </c>
    </row>
    <row r="83" spans="1:65" x14ac:dyDescent="0.25">
      <c r="A83">
        <v>1</v>
      </c>
      <c r="B83" s="1">
        <v>44550</v>
      </c>
      <c r="C83" s="1">
        <v>44596</v>
      </c>
      <c r="D83">
        <v>25</v>
      </c>
      <c r="E83" t="s">
        <v>382</v>
      </c>
      <c r="F83">
        <v>82</v>
      </c>
      <c r="G83" t="s">
        <v>391</v>
      </c>
      <c r="H83" t="s">
        <v>66</v>
      </c>
      <c r="I83" t="s">
        <v>392</v>
      </c>
      <c r="J83" t="s">
        <v>393</v>
      </c>
      <c r="K83">
        <v>4</v>
      </c>
      <c r="L83">
        <v>4</v>
      </c>
      <c r="M83">
        <v>0</v>
      </c>
      <c r="N83">
        <v>0</v>
      </c>
      <c r="O83" t="s">
        <v>1232</v>
      </c>
      <c r="P83" t="s">
        <v>75</v>
      </c>
      <c r="Q83">
        <v>2016</v>
      </c>
      <c r="R83" t="s">
        <v>394</v>
      </c>
      <c r="S83" t="s">
        <v>99</v>
      </c>
      <c r="T83">
        <v>1000</v>
      </c>
      <c r="U83" t="b">
        <v>0</v>
      </c>
      <c r="V83">
        <v>38</v>
      </c>
      <c r="W83" t="b">
        <v>0</v>
      </c>
      <c r="X83">
        <v>150</v>
      </c>
      <c r="Y83">
        <v>2</v>
      </c>
      <c r="Z83">
        <v>7500</v>
      </c>
      <c r="AA83" t="s">
        <v>1231</v>
      </c>
      <c r="AB83" t="s">
        <v>1232</v>
      </c>
      <c r="AC83" t="b">
        <v>0</v>
      </c>
      <c r="AD83" t="b">
        <v>0</v>
      </c>
      <c r="AE83" t="b">
        <v>0</v>
      </c>
      <c r="AF83" t="b">
        <v>0</v>
      </c>
      <c r="AG83" t="b">
        <v>0</v>
      </c>
      <c r="AH83" t="b">
        <f t="shared" si="1"/>
        <v>0</v>
      </c>
      <c r="AI83" t="b">
        <v>0</v>
      </c>
      <c r="AJ83" t="b">
        <v>0</v>
      </c>
      <c r="AK83" t="b">
        <v>0</v>
      </c>
      <c r="AL83" t="b">
        <v>0</v>
      </c>
      <c r="AM83" t="b">
        <v>0</v>
      </c>
      <c r="AN83" t="b">
        <v>0</v>
      </c>
      <c r="AO83" t="b">
        <v>0</v>
      </c>
      <c r="AP83" t="b">
        <v>0</v>
      </c>
      <c r="AQ83" t="b">
        <v>0</v>
      </c>
      <c r="AR83" t="b">
        <v>0</v>
      </c>
      <c r="AS83" t="b">
        <v>0</v>
      </c>
      <c r="AT83" t="b">
        <v>0</v>
      </c>
      <c r="AU83" t="b">
        <v>0</v>
      </c>
      <c r="AV83" t="b">
        <v>0</v>
      </c>
      <c r="AW83" t="b">
        <v>0</v>
      </c>
      <c r="AX83" t="b">
        <v>0</v>
      </c>
      <c r="AY83" t="b">
        <v>0</v>
      </c>
      <c r="AZ83" t="b">
        <v>0</v>
      </c>
      <c r="BA83" t="b">
        <v>0</v>
      </c>
      <c r="BB83" t="b">
        <v>0</v>
      </c>
      <c r="BC83" t="b">
        <v>0</v>
      </c>
      <c r="BD83" t="b">
        <v>0</v>
      </c>
      <c r="BE83" t="b">
        <v>0</v>
      </c>
      <c r="BF83" t="b">
        <v>0</v>
      </c>
      <c r="BG83" t="b">
        <v>0</v>
      </c>
      <c r="BH83" t="b">
        <v>0</v>
      </c>
      <c r="BI83" t="b">
        <v>0</v>
      </c>
      <c r="BJ83" t="b">
        <v>0</v>
      </c>
      <c r="BK83" t="b">
        <v>0</v>
      </c>
      <c r="BL83" t="b">
        <v>0</v>
      </c>
      <c r="BM83" t="b">
        <v>0</v>
      </c>
    </row>
    <row r="84" spans="1:65" x14ac:dyDescent="0.25">
      <c r="A84">
        <v>1</v>
      </c>
      <c r="B84" s="1">
        <v>44550</v>
      </c>
      <c r="C84" s="1">
        <v>44596</v>
      </c>
      <c r="D84">
        <v>26</v>
      </c>
      <c r="E84" t="s">
        <v>395</v>
      </c>
      <c r="F84">
        <v>83</v>
      </c>
      <c r="G84" t="s">
        <v>396</v>
      </c>
      <c r="H84" t="s">
        <v>79</v>
      </c>
      <c r="I84" t="s">
        <v>397</v>
      </c>
      <c r="J84" t="s">
        <v>398</v>
      </c>
      <c r="K84">
        <v>1</v>
      </c>
      <c r="L84">
        <v>0</v>
      </c>
      <c r="M84">
        <v>1</v>
      </c>
      <c r="N84">
        <v>0</v>
      </c>
      <c r="O84" t="s">
        <v>1232</v>
      </c>
      <c r="P84" t="s">
        <v>75</v>
      </c>
      <c r="Q84">
        <v>2016</v>
      </c>
      <c r="R84" t="s">
        <v>399</v>
      </c>
      <c r="S84" t="s">
        <v>99</v>
      </c>
      <c r="T84" t="b">
        <v>0</v>
      </c>
      <c r="U84">
        <v>3.5</v>
      </c>
      <c r="V84" t="b">
        <v>0</v>
      </c>
      <c r="W84" t="b">
        <v>0</v>
      </c>
      <c r="X84">
        <v>50</v>
      </c>
      <c r="Y84">
        <v>8</v>
      </c>
      <c r="Z84">
        <v>625</v>
      </c>
      <c r="AA84" t="s">
        <v>1231</v>
      </c>
      <c r="AB84" t="s">
        <v>1231</v>
      </c>
      <c r="AC84">
        <v>50</v>
      </c>
      <c r="AD84">
        <v>50</v>
      </c>
      <c r="AE84" t="b">
        <v>0</v>
      </c>
      <c r="AF84" t="b">
        <v>0</v>
      </c>
      <c r="AG84">
        <v>100</v>
      </c>
      <c r="AH84">
        <f t="shared" si="1"/>
        <v>-525</v>
      </c>
      <c r="AI84">
        <v>1</v>
      </c>
      <c r="AJ84" t="s">
        <v>1232</v>
      </c>
      <c r="AK84" t="s">
        <v>1232</v>
      </c>
      <c r="AL84" t="b">
        <v>0</v>
      </c>
      <c r="AM84" t="b">
        <v>0</v>
      </c>
      <c r="AN84" t="b">
        <v>0</v>
      </c>
      <c r="AO84" t="b">
        <v>0</v>
      </c>
      <c r="AP84" t="b">
        <v>0</v>
      </c>
      <c r="AQ84" t="b">
        <v>0</v>
      </c>
      <c r="AR84" t="b">
        <v>0</v>
      </c>
      <c r="AS84" t="b">
        <v>0</v>
      </c>
      <c r="AT84" t="b">
        <v>0</v>
      </c>
      <c r="AU84" t="b">
        <v>0</v>
      </c>
      <c r="AV84" t="b">
        <v>0</v>
      </c>
      <c r="AW84" t="b">
        <v>0</v>
      </c>
      <c r="AX84" t="b">
        <v>0</v>
      </c>
      <c r="AY84" t="b">
        <v>0</v>
      </c>
      <c r="AZ84" t="b">
        <v>0</v>
      </c>
      <c r="BA84">
        <v>50</v>
      </c>
      <c r="BB84">
        <v>50</v>
      </c>
      <c r="BC84" t="b">
        <v>0</v>
      </c>
      <c r="BD84" t="b">
        <v>0</v>
      </c>
      <c r="BE84" t="b">
        <v>0</v>
      </c>
      <c r="BF84" t="b">
        <v>0</v>
      </c>
      <c r="BG84" t="b">
        <v>0</v>
      </c>
      <c r="BH84" t="b">
        <v>0</v>
      </c>
      <c r="BI84" t="b">
        <v>0</v>
      </c>
      <c r="BJ84" t="b">
        <v>0</v>
      </c>
      <c r="BK84" t="b">
        <v>0</v>
      </c>
      <c r="BL84" t="b">
        <v>0</v>
      </c>
      <c r="BM84" t="b">
        <v>0</v>
      </c>
    </row>
    <row r="85" spans="1:65" x14ac:dyDescent="0.25">
      <c r="A85">
        <v>1</v>
      </c>
      <c r="B85" s="1">
        <v>44550</v>
      </c>
      <c r="C85" s="1">
        <v>44596</v>
      </c>
      <c r="D85">
        <v>26</v>
      </c>
      <c r="E85" t="s">
        <v>395</v>
      </c>
      <c r="F85">
        <v>84</v>
      </c>
      <c r="G85" t="s">
        <v>400</v>
      </c>
      <c r="H85" t="s">
        <v>182</v>
      </c>
      <c r="I85" t="s">
        <v>401</v>
      </c>
      <c r="J85" t="s">
        <v>402</v>
      </c>
      <c r="K85">
        <v>3</v>
      </c>
      <c r="L85">
        <v>3</v>
      </c>
      <c r="M85">
        <v>0</v>
      </c>
      <c r="N85">
        <v>0</v>
      </c>
      <c r="O85" t="s">
        <v>1232</v>
      </c>
      <c r="P85" t="s">
        <v>69</v>
      </c>
      <c r="Q85">
        <v>2022</v>
      </c>
      <c r="R85" t="s">
        <v>76</v>
      </c>
      <c r="S85" t="s">
        <v>99</v>
      </c>
      <c r="T85">
        <v>0</v>
      </c>
      <c r="U85" t="b">
        <v>0</v>
      </c>
      <c r="V85" t="b">
        <v>0</v>
      </c>
      <c r="W85" t="b">
        <v>0</v>
      </c>
      <c r="X85">
        <v>50</v>
      </c>
      <c r="Y85">
        <v>10</v>
      </c>
      <c r="Z85">
        <v>500</v>
      </c>
      <c r="AA85" t="s">
        <v>1232</v>
      </c>
      <c r="AB85" t="b">
        <v>0</v>
      </c>
      <c r="AC85" t="b">
        <v>0</v>
      </c>
      <c r="AD85" t="b">
        <v>0</v>
      </c>
      <c r="AE85" t="b">
        <v>0</v>
      </c>
      <c r="AF85" t="b">
        <v>0</v>
      </c>
      <c r="AG85" t="b">
        <v>0</v>
      </c>
      <c r="AH85" t="b">
        <f t="shared" si="1"/>
        <v>0</v>
      </c>
      <c r="AI85" t="b">
        <v>0</v>
      </c>
      <c r="AJ85" t="b">
        <v>0</v>
      </c>
      <c r="AK85" t="b">
        <v>0</v>
      </c>
      <c r="AL85" t="b">
        <v>0</v>
      </c>
      <c r="AM85" t="b">
        <v>0</v>
      </c>
      <c r="AN85" t="b">
        <v>0</v>
      </c>
      <c r="AO85" t="b">
        <v>0</v>
      </c>
      <c r="AP85" t="b">
        <v>0</v>
      </c>
      <c r="AQ85" t="b">
        <v>0</v>
      </c>
      <c r="AR85" t="b">
        <v>0</v>
      </c>
      <c r="AS85" t="b">
        <v>0</v>
      </c>
      <c r="AT85" t="b">
        <v>0</v>
      </c>
      <c r="AU85" t="b">
        <v>0</v>
      </c>
      <c r="AV85" t="b">
        <v>0</v>
      </c>
      <c r="AW85" t="b">
        <v>0</v>
      </c>
      <c r="AX85" t="b">
        <v>0</v>
      </c>
      <c r="AY85" t="b">
        <v>0</v>
      </c>
      <c r="AZ85" t="b">
        <v>0</v>
      </c>
      <c r="BA85" t="b">
        <v>0</v>
      </c>
      <c r="BB85" t="b">
        <v>0</v>
      </c>
      <c r="BC85" t="b">
        <v>0</v>
      </c>
      <c r="BD85" t="b">
        <v>0</v>
      </c>
      <c r="BE85" t="b">
        <v>0</v>
      </c>
      <c r="BF85" t="b">
        <v>0</v>
      </c>
      <c r="BG85" t="b">
        <v>0</v>
      </c>
      <c r="BH85" t="b">
        <v>0</v>
      </c>
      <c r="BI85" t="b">
        <v>0</v>
      </c>
      <c r="BJ85" t="b">
        <v>0</v>
      </c>
      <c r="BK85" t="b">
        <v>0</v>
      </c>
      <c r="BL85" t="b">
        <v>0</v>
      </c>
      <c r="BM85" t="b">
        <v>0</v>
      </c>
    </row>
    <row r="86" spans="1:65" x14ac:dyDescent="0.25">
      <c r="A86">
        <v>1</v>
      </c>
      <c r="B86" s="1">
        <v>44550</v>
      </c>
      <c r="C86" s="1">
        <v>44596</v>
      </c>
      <c r="D86">
        <v>26</v>
      </c>
      <c r="E86" t="s">
        <v>395</v>
      </c>
      <c r="F86">
        <v>85</v>
      </c>
      <c r="G86" t="s">
        <v>403</v>
      </c>
      <c r="H86" t="s">
        <v>182</v>
      </c>
      <c r="I86" t="s">
        <v>404</v>
      </c>
      <c r="J86" t="s">
        <v>405</v>
      </c>
      <c r="K86">
        <v>2</v>
      </c>
      <c r="L86">
        <v>2</v>
      </c>
      <c r="M86">
        <v>0</v>
      </c>
      <c r="N86">
        <v>0</v>
      </c>
      <c r="O86" t="s">
        <v>1232</v>
      </c>
      <c r="P86" t="s">
        <v>69</v>
      </c>
      <c r="Q86">
        <v>2015</v>
      </c>
      <c r="R86" t="s">
        <v>185</v>
      </c>
      <c r="S86" t="s">
        <v>99</v>
      </c>
      <c r="T86" t="b">
        <v>0</v>
      </c>
      <c r="U86">
        <v>12</v>
      </c>
      <c r="V86" t="b">
        <v>0</v>
      </c>
      <c r="W86" t="b">
        <v>0</v>
      </c>
      <c r="X86">
        <v>65</v>
      </c>
      <c r="Y86">
        <v>1</v>
      </c>
      <c r="Z86">
        <v>6500</v>
      </c>
      <c r="AA86" t="s">
        <v>1231</v>
      </c>
      <c r="AB86" t="s">
        <v>1231</v>
      </c>
      <c r="AC86">
        <v>65</v>
      </c>
      <c r="AD86">
        <v>3</v>
      </c>
      <c r="AE86" t="b">
        <v>0</v>
      </c>
      <c r="AF86" t="b">
        <v>0</v>
      </c>
      <c r="AG86">
        <v>2167</v>
      </c>
      <c r="AH86">
        <f t="shared" si="1"/>
        <v>-4333</v>
      </c>
      <c r="AI86">
        <v>1</v>
      </c>
      <c r="AJ86" t="s">
        <v>1232</v>
      </c>
      <c r="AK86" t="s">
        <v>1232</v>
      </c>
      <c r="AL86" t="b">
        <v>0</v>
      </c>
      <c r="AM86" t="b">
        <v>0</v>
      </c>
      <c r="AN86" t="b">
        <v>0</v>
      </c>
      <c r="AO86">
        <v>65</v>
      </c>
      <c r="AP86">
        <v>3</v>
      </c>
      <c r="AQ86" t="b">
        <v>0</v>
      </c>
      <c r="AR86" t="b">
        <v>0</v>
      </c>
      <c r="AS86" t="b">
        <v>0</v>
      </c>
      <c r="AT86" t="b">
        <v>0</v>
      </c>
      <c r="AU86" t="b">
        <v>0</v>
      </c>
      <c r="AV86" t="b">
        <v>0</v>
      </c>
      <c r="AW86" t="b">
        <v>0</v>
      </c>
      <c r="AX86" t="b">
        <v>0</v>
      </c>
      <c r="AY86" t="b">
        <v>0</v>
      </c>
      <c r="AZ86" t="b">
        <v>0</v>
      </c>
      <c r="BA86" t="b">
        <v>0</v>
      </c>
      <c r="BB86" t="b">
        <v>0</v>
      </c>
      <c r="BC86" t="b">
        <v>0</v>
      </c>
      <c r="BD86" t="b">
        <v>0</v>
      </c>
      <c r="BE86" t="b">
        <v>0</v>
      </c>
      <c r="BF86" t="b">
        <v>0</v>
      </c>
      <c r="BG86" t="b">
        <v>0</v>
      </c>
      <c r="BH86" t="b">
        <v>0</v>
      </c>
      <c r="BI86" t="b">
        <v>0</v>
      </c>
      <c r="BJ86" t="b">
        <v>0</v>
      </c>
      <c r="BK86" t="b">
        <v>0</v>
      </c>
      <c r="BL86" t="b">
        <v>0</v>
      </c>
      <c r="BM86" t="b">
        <v>0</v>
      </c>
    </row>
    <row r="87" spans="1:65" x14ac:dyDescent="0.25">
      <c r="A87">
        <v>1</v>
      </c>
      <c r="B87" s="1">
        <v>44550</v>
      </c>
      <c r="C87" s="1">
        <v>44596</v>
      </c>
      <c r="D87">
        <v>27</v>
      </c>
      <c r="E87" t="s">
        <v>406</v>
      </c>
      <c r="F87">
        <v>86</v>
      </c>
      <c r="G87" t="s">
        <v>407</v>
      </c>
      <c r="H87" t="s">
        <v>66</v>
      </c>
      <c r="I87" t="s">
        <v>408</v>
      </c>
      <c r="J87" t="s">
        <v>409</v>
      </c>
      <c r="K87">
        <v>1</v>
      </c>
      <c r="L87">
        <v>1</v>
      </c>
      <c r="M87">
        <v>0</v>
      </c>
      <c r="N87">
        <v>0</v>
      </c>
      <c r="O87" t="s">
        <v>1232</v>
      </c>
      <c r="P87" t="s">
        <v>75</v>
      </c>
      <c r="Q87">
        <v>2018</v>
      </c>
      <c r="R87" t="s">
        <v>410</v>
      </c>
      <c r="S87" t="s">
        <v>99</v>
      </c>
      <c r="T87">
        <v>180</v>
      </c>
      <c r="U87">
        <v>4</v>
      </c>
      <c r="V87" t="b">
        <v>0</v>
      </c>
      <c r="W87" t="b">
        <v>0</v>
      </c>
      <c r="X87">
        <v>50</v>
      </c>
      <c r="Y87">
        <v>10</v>
      </c>
      <c r="Z87">
        <v>500</v>
      </c>
      <c r="AA87" t="s">
        <v>1232</v>
      </c>
      <c r="AB87" t="b">
        <v>0</v>
      </c>
      <c r="AC87" t="b">
        <v>0</v>
      </c>
      <c r="AD87" t="b">
        <v>0</v>
      </c>
      <c r="AE87" t="b">
        <v>0</v>
      </c>
      <c r="AF87" t="b">
        <v>0</v>
      </c>
      <c r="AG87" t="b">
        <v>0</v>
      </c>
      <c r="AH87" t="b">
        <f t="shared" si="1"/>
        <v>0</v>
      </c>
      <c r="AI87" t="b">
        <v>0</v>
      </c>
      <c r="AJ87" t="b">
        <v>0</v>
      </c>
      <c r="AK87" t="b">
        <v>0</v>
      </c>
      <c r="AL87" t="b">
        <v>0</v>
      </c>
      <c r="AM87" t="b">
        <v>0</v>
      </c>
      <c r="AN87" t="b">
        <v>0</v>
      </c>
      <c r="AO87" t="b">
        <v>0</v>
      </c>
      <c r="AP87" t="b">
        <v>0</v>
      </c>
      <c r="AQ87" t="b">
        <v>0</v>
      </c>
      <c r="AR87" t="b">
        <v>0</v>
      </c>
      <c r="AS87" t="b">
        <v>0</v>
      </c>
      <c r="AT87" t="b">
        <v>0</v>
      </c>
      <c r="AU87" t="b">
        <v>0</v>
      </c>
      <c r="AV87" t="b">
        <v>0</v>
      </c>
      <c r="AW87" t="b">
        <v>0</v>
      </c>
      <c r="AX87" t="b">
        <v>0</v>
      </c>
      <c r="AY87" t="b">
        <v>0</v>
      </c>
      <c r="AZ87" t="b">
        <v>0</v>
      </c>
      <c r="BA87" t="b">
        <v>0</v>
      </c>
      <c r="BB87" t="b">
        <v>0</v>
      </c>
      <c r="BC87" t="b">
        <v>0</v>
      </c>
      <c r="BD87" t="b">
        <v>0</v>
      </c>
      <c r="BE87" t="b">
        <v>0</v>
      </c>
      <c r="BF87" t="b">
        <v>0</v>
      </c>
      <c r="BG87" t="b">
        <v>0</v>
      </c>
      <c r="BH87" t="b">
        <v>0</v>
      </c>
      <c r="BI87" t="b">
        <v>0</v>
      </c>
      <c r="BJ87" t="b">
        <v>0</v>
      </c>
      <c r="BK87" t="b">
        <v>0</v>
      </c>
      <c r="BL87" t="b">
        <v>0</v>
      </c>
      <c r="BM87" t="b">
        <v>0</v>
      </c>
    </row>
    <row r="88" spans="1:65" x14ac:dyDescent="0.25">
      <c r="A88">
        <v>1</v>
      </c>
      <c r="B88" s="1">
        <v>44550</v>
      </c>
      <c r="C88" s="1">
        <v>44596</v>
      </c>
      <c r="D88">
        <v>27</v>
      </c>
      <c r="E88" t="s">
        <v>406</v>
      </c>
      <c r="F88">
        <v>87</v>
      </c>
      <c r="G88" t="s">
        <v>411</v>
      </c>
      <c r="H88" t="s">
        <v>173</v>
      </c>
      <c r="I88" t="s">
        <v>412</v>
      </c>
      <c r="J88" t="s">
        <v>413</v>
      </c>
      <c r="K88">
        <v>1</v>
      </c>
      <c r="L88">
        <v>1</v>
      </c>
      <c r="M88">
        <v>0</v>
      </c>
      <c r="N88">
        <v>0</v>
      </c>
      <c r="O88" t="s">
        <v>1232</v>
      </c>
      <c r="P88" t="s">
        <v>75</v>
      </c>
      <c r="Q88">
        <v>2020</v>
      </c>
      <c r="R88" t="s">
        <v>165</v>
      </c>
      <c r="S88" t="s">
        <v>99</v>
      </c>
      <c r="T88" t="b">
        <v>0</v>
      </c>
      <c r="U88" t="b">
        <v>0</v>
      </c>
      <c r="V88" t="b">
        <v>0</v>
      </c>
      <c r="W88" t="b">
        <v>0</v>
      </c>
      <c r="X88">
        <v>1.01E-3</v>
      </c>
      <c r="Y88">
        <v>2</v>
      </c>
      <c r="Z88">
        <v>0</v>
      </c>
      <c r="AA88" t="s">
        <v>1231</v>
      </c>
      <c r="AB88" t="s">
        <v>1231</v>
      </c>
      <c r="AC88">
        <v>1.01E-3</v>
      </c>
      <c r="AD88">
        <v>4</v>
      </c>
      <c r="AE88" t="b">
        <v>0</v>
      </c>
      <c r="AF88" t="b">
        <v>0</v>
      </c>
      <c r="AG88">
        <v>0</v>
      </c>
      <c r="AH88">
        <f t="shared" si="1"/>
        <v>0</v>
      </c>
      <c r="AI88">
        <v>4</v>
      </c>
      <c r="AJ88" t="s">
        <v>1232</v>
      </c>
      <c r="AK88" t="s">
        <v>1232</v>
      </c>
      <c r="AL88" t="b">
        <v>0</v>
      </c>
      <c r="AM88" t="b">
        <v>0</v>
      </c>
      <c r="AN88" t="b">
        <v>0</v>
      </c>
      <c r="AO88">
        <v>2.5250000000000001E-4</v>
      </c>
      <c r="AP88">
        <v>1</v>
      </c>
      <c r="AQ88" t="b">
        <v>0</v>
      </c>
      <c r="AR88">
        <v>2.5250000000000001E-4</v>
      </c>
      <c r="AS88">
        <v>1</v>
      </c>
      <c r="AT88" t="b">
        <v>0</v>
      </c>
      <c r="AU88" t="b">
        <v>0</v>
      </c>
      <c r="AV88" t="b">
        <v>0</v>
      </c>
      <c r="AW88" t="b">
        <v>0</v>
      </c>
      <c r="AX88" t="b">
        <v>0</v>
      </c>
      <c r="AY88" t="b">
        <v>0</v>
      </c>
      <c r="AZ88" t="b">
        <v>0</v>
      </c>
      <c r="BA88">
        <v>2.5250000000000001E-4</v>
      </c>
      <c r="BB88">
        <v>1</v>
      </c>
      <c r="BC88" t="b">
        <v>0</v>
      </c>
      <c r="BD88">
        <v>2.5250000000000001E-4</v>
      </c>
      <c r="BE88">
        <v>1</v>
      </c>
      <c r="BF88" t="b">
        <v>0</v>
      </c>
      <c r="BG88" t="b">
        <v>0</v>
      </c>
      <c r="BH88" t="b">
        <v>0</v>
      </c>
      <c r="BI88" t="b">
        <v>0</v>
      </c>
      <c r="BJ88" t="b">
        <v>0</v>
      </c>
      <c r="BK88" t="b">
        <v>0</v>
      </c>
      <c r="BL88" t="b">
        <v>0</v>
      </c>
      <c r="BM88" t="b">
        <v>0</v>
      </c>
    </row>
    <row r="89" spans="1:65" x14ac:dyDescent="0.25">
      <c r="A89">
        <v>1</v>
      </c>
      <c r="B89" s="1">
        <v>44550</v>
      </c>
      <c r="C89" s="1">
        <v>44596</v>
      </c>
      <c r="D89">
        <v>27</v>
      </c>
      <c r="E89" t="s">
        <v>406</v>
      </c>
      <c r="F89">
        <v>88</v>
      </c>
      <c r="G89" t="s">
        <v>414</v>
      </c>
      <c r="H89" t="s">
        <v>225</v>
      </c>
      <c r="I89" t="s">
        <v>415</v>
      </c>
      <c r="J89" t="s">
        <v>416</v>
      </c>
      <c r="K89">
        <v>6</v>
      </c>
      <c r="L89">
        <v>6</v>
      </c>
      <c r="M89">
        <v>0</v>
      </c>
      <c r="N89">
        <v>0</v>
      </c>
      <c r="O89" t="s">
        <v>1232</v>
      </c>
      <c r="P89" t="s">
        <v>75</v>
      </c>
      <c r="Q89">
        <v>2020</v>
      </c>
      <c r="R89" t="s">
        <v>417</v>
      </c>
      <c r="S89" t="s">
        <v>99</v>
      </c>
      <c r="T89" t="b">
        <v>0</v>
      </c>
      <c r="U89">
        <v>7.5</v>
      </c>
      <c r="V89">
        <v>40</v>
      </c>
      <c r="W89" t="b">
        <v>0</v>
      </c>
      <c r="X89">
        <v>60</v>
      </c>
      <c r="Y89">
        <v>5</v>
      </c>
      <c r="Z89">
        <v>1200</v>
      </c>
      <c r="AA89" t="s">
        <v>1231</v>
      </c>
      <c r="AB89" t="s">
        <v>1232</v>
      </c>
      <c r="AC89" t="b">
        <v>0</v>
      </c>
      <c r="AD89" t="b">
        <v>0</v>
      </c>
      <c r="AE89" t="b">
        <v>0</v>
      </c>
      <c r="AF89" t="b">
        <v>0</v>
      </c>
      <c r="AG89" t="b">
        <v>0</v>
      </c>
      <c r="AH89" t="b">
        <f t="shared" si="1"/>
        <v>0</v>
      </c>
      <c r="AI89" t="b">
        <v>0</v>
      </c>
      <c r="AJ89" t="b">
        <v>0</v>
      </c>
      <c r="AK89" t="b">
        <v>0</v>
      </c>
      <c r="AL89" t="b">
        <v>0</v>
      </c>
      <c r="AM89" t="b">
        <v>0</v>
      </c>
      <c r="AN89" t="b">
        <v>0</v>
      </c>
      <c r="AO89" t="b">
        <v>0</v>
      </c>
      <c r="AP89" t="b">
        <v>0</v>
      </c>
      <c r="AQ89" t="b">
        <v>0</v>
      </c>
      <c r="AR89" t="b">
        <v>0</v>
      </c>
      <c r="AS89" t="b">
        <v>0</v>
      </c>
      <c r="AT89" t="b">
        <v>0</v>
      </c>
      <c r="AU89" t="b">
        <v>0</v>
      </c>
      <c r="AV89" t="b">
        <v>0</v>
      </c>
      <c r="AW89" t="b">
        <v>0</v>
      </c>
      <c r="AX89" t="b">
        <v>0</v>
      </c>
      <c r="AY89" t="b">
        <v>0</v>
      </c>
      <c r="AZ89" t="b">
        <v>0</v>
      </c>
      <c r="BA89" t="b">
        <v>0</v>
      </c>
      <c r="BB89" t="b">
        <v>0</v>
      </c>
      <c r="BC89" t="b">
        <v>0</v>
      </c>
      <c r="BD89" t="b">
        <v>0</v>
      </c>
      <c r="BE89" t="b">
        <v>0</v>
      </c>
      <c r="BF89" t="b">
        <v>0</v>
      </c>
      <c r="BG89" t="b">
        <v>0</v>
      </c>
      <c r="BH89" t="b">
        <v>0</v>
      </c>
      <c r="BI89" t="b">
        <v>0</v>
      </c>
      <c r="BJ89" t="b">
        <v>0</v>
      </c>
      <c r="BK89" t="b">
        <v>0</v>
      </c>
      <c r="BL89" t="b">
        <v>0</v>
      </c>
      <c r="BM89" t="b">
        <v>0</v>
      </c>
    </row>
    <row r="90" spans="1:65" x14ac:dyDescent="0.25">
      <c r="A90">
        <v>1</v>
      </c>
      <c r="B90" s="1">
        <v>44550</v>
      </c>
      <c r="C90" s="1">
        <v>44596</v>
      </c>
      <c r="D90">
        <v>27</v>
      </c>
      <c r="E90" t="s">
        <v>406</v>
      </c>
      <c r="F90">
        <v>89</v>
      </c>
      <c r="G90" t="s">
        <v>418</v>
      </c>
      <c r="H90" t="s">
        <v>286</v>
      </c>
      <c r="I90" t="s">
        <v>419</v>
      </c>
      <c r="J90" t="s">
        <v>420</v>
      </c>
      <c r="K90">
        <v>3</v>
      </c>
      <c r="L90">
        <v>2</v>
      </c>
      <c r="M90">
        <v>1</v>
      </c>
      <c r="N90">
        <v>0</v>
      </c>
      <c r="O90" t="s">
        <v>1232</v>
      </c>
      <c r="P90" t="s">
        <v>69</v>
      </c>
      <c r="Q90">
        <v>2016</v>
      </c>
      <c r="R90" t="s">
        <v>417</v>
      </c>
      <c r="S90" t="s">
        <v>99</v>
      </c>
      <c r="T90" t="b">
        <v>0</v>
      </c>
      <c r="U90">
        <v>22</v>
      </c>
      <c r="V90" t="b">
        <v>0</v>
      </c>
      <c r="W90" t="b">
        <v>0</v>
      </c>
      <c r="X90">
        <v>100</v>
      </c>
      <c r="Y90">
        <v>1</v>
      </c>
      <c r="Z90">
        <v>10000</v>
      </c>
      <c r="AA90" t="s">
        <v>1231</v>
      </c>
      <c r="AB90" t="s">
        <v>1231</v>
      </c>
      <c r="AC90">
        <v>100</v>
      </c>
      <c r="AD90">
        <v>4</v>
      </c>
      <c r="AE90" t="b">
        <v>0</v>
      </c>
      <c r="AF90" t="b">
        <v>0</v>
      </c>
      <c r="AG90">
        <v>2500</v>
      </c>
      <c r="AH90">
        <f t="shared" si="1"/>
        <v>-7500</v>
      </c>
      <c r="AI90">
        <v>1</v>
      </c>
      <c r="AJ90" t="s">
        <v>1232</v>
      </c>
      <c r="AK90" t="s">
        <v>1232</v>
      </c>
      <c r="AL90" t="b">
        <v>0</v>
      </c>
      <c r="AM90" t="b">
        <v>0</v>
      </c>
      <c r="AN90" t="b">
        <v>0</v>
      </c>
      <c r="AO90" t="b">
        <v>0</v>
      </c>
      <c r="AP90" t="b">
        <v>0</v>
      </c>
      <c r="AQ90" t="b">
        <v>0</v>
      </c>
      <c r="AR90" t="b">
        <v>0</v>
      </c>
      <c r="AS90" t="b">
        <v>0</v>
      </c>
      <c r="AT90" t="b">
        <v>0</v>
      </c>
      <c r="AU90" t="b">
        <v>0</v>
      </c>
      <c r="AV90" t="b">
        <v>0</v>
      </c>
      <c r="AW90" t="b">
        <v>0</v>
      </c>
      <c r="AX90" t="b">
        <v>0</v>
      </c>
      <c r="AY90" t="b">
        <v>0</v>
      </c>
      <c r="AZ90" t="b">
        <v>0</v>
      </c>
      <c r="BA90">
        <v>100</v>
      </c>
      <c r="BB90">
        <v>4</v>
      </c>
      <c r="BC90" t="b">
        <v>0</v>
      </c>
      <c r="BD90" t="b">
        <v>0</v>
      </c>
      <c r="BE90" t="b">
        <v>0</v>
      </c>
      <c r="BF90" t="b">
        <v>0</v>
      </c>
      <c r="BG90" t="b">
        <v>0</v>
      </c>
      <c r="BH90" t="b">
        <v>0</v>
      </c>
      <c r="BI90" t="b">
        <v>0</v>
      </c>
      <c r="BJ90" t="b">
        <v>0</v>
      </c>
      <c r="BK90" t="b">
        <v>0</v>
      </c>
      <c r="BL90" t="b">
        <v>0</v>
      </c>
      <c r="BM90" t="b">
        <v>0</v>
      </c>
    </row>
    <row r="91" spans="1:65" x14ac:dyDescent="0.25">
      <c r="A91">
        <v>1</v>
      </c>
      <c r="B91" s="1">
        <v>44550</v>
      </c>
      <c r="C91" s="1">
        <v>44596</v>
      </c>
      <c r="D91">
        <v>28</v>
      </c>
      <c r="E91" t="s">
        <v>421</v>
      </c>
      <c r="F91">
        <v>90</v>
      </c>
      <c r="G91" t="s">
        <v>422</v>
      </c>
      <c r="H91" t="s">
        <v>66</v>
      </c>
      <c r="I91" t="s">
        <v>423</v>
      </c>
      <c r="J91" t="s">
        <v>424</v>
      </c>
      <c r="K91">
        <v>3</v>
      </c>
      <c r="L91">
        <v>2</v>
      </c>
      <c r="M91">
        <v>1</v>
      </c>
      <c r="N91">
        <v>0</v>
      </c>
      <c r="O91" t="s">
        <v>1232</v>
      </c>
      <c r="P91" t="s">
        <v>69</v>
      </c>
      <c r="Q91">
        <v>2017</v>
      </c>
      <c r="R91" t="s">
        <v>165</v>
      </c>
      <c r="S91" t="s">
        <v>99</v>
      </c>
      <c r="T91">
        <v>208</v>
      </c>
      <c r="U91" t="b">
        <v>0</v>
      </c>
      <c r="V91">
        <v>44</v>
      </c>
      <c r="W91" t="b">
        <v>0</v>
      </c>
      <c r="X91">
        <v>75</v>
      </c>
      <c r="Y91">
        <v>4</v>
      </c>
      <c r="Z91">
        <v>1875</v>
      </c>
      <c r="AA91" t="s">
        <v>1231</v>
      </c>
      <c r="AB91" t="s">
        <v>1231</v>
      </c>
      <c r="AC91">
        <v>100</v>
      </c>
      <c r="AD91">
        <v>15</v>
      </c>
      <c r="AE91" t="b">
        <v>0</v>
      </c>
      <c r="AF91" t="b">
        <v>0</v>
      </c>
      <c r="AG91">
        <v>667</v>
      </c>
      <c r="AH91">
        <f t="shared" si="1"/>
        <v>-1208</v>
      </c>
      <c r="AI91">
        <v>3</v>
      </c>
      <c r="AJ91" t="s">
        <v>1232</v>
      </c>
      <c r="AK91" t="s">
        <v>1232</v>
      </c>
      <c r="AL91" t="b">
        <v>0</v>
      </c>
      <c r="AM91" t="b">
        <v>0</v>
      </c>
      <c r="AN91" t="b">
        <v>0</v>
      </c>
      <c r="AO91" t="b">
        <v>0</v>
      </c>
      <c r="AP91" t="b">
        <v>0</v>
      </c>
      <c r="AQ91" t="b">
        <v>0</v>
      </c>
      <c r="AR91" t="b">
        <v>0</v>
      </c>
      <c r="AS91" t="b">
        <v>0</v>
      </c>
      <c r="AT91" t="b">
        <v>0</v>
      </c>
      <c r="AU91">
        <v>33.33</v>
      </c>
      <c r="AV91">
        <v>5</v>
      </c>
      <c r="AW91" t="b">
        <v>0</v>
      </c>
      <c r="AX91" t="b">
        <v>0</v>
      </c>
      <c r="AY91" t="b">
        <v>0</v>
      </c>
      <c r="AZ91" t="b">
        <v>0</v>
      </c>
      <c r="BA91">
        <v>33.33</v>
      </c>
      <c r="BB91">
        <v>5</v>
      </c>
      <c r="BC91" t="b">
        <v>0</v>
      </c>
      <c r="BD91">
        <v>33.33</v>
      </c>
      <c r="BE91">
        <v>5</v>
      </c>
      <c r="BF91" t="b">
        <v>0</v>
      </c>
      <c r="BG91" t="b">
        <v>0</v>
      </c>
      <c r="BH91" t="b">
        <v>0</v>
      </c>
      <c r="BI91" t="b">
        <v>0</v>
      </c>
      <c r="BJ91" t="b">
        <v>0</v>
      </c>
      <c r="BK91" t="b">
        <v>0</v>
      </c>
      <c r="BL91" t="b">
        <v>0</v>
      </c>
      <c r="BM91" t="b">
        <v>0</v>
      </c>
    </row>
    <row r="92" spans="1:65" x14ac:dyDescent="0.25">
      <c r="A92">
        <v>1</v>
      </c>
      <c r="B92" s="1">
        <v>44550</v>
      </c>
      <c r="C92" s="1">
        <v>44596</v>
      </c>
      <c r="D92">
        <v>28</v>
      </c>
      <c r="E92" t="s">
        <v>421</v>
      </c>
      <c r="F92">
        <v>91</v>
      </c>
      <c r="G92" t="s">
        <v>425</v>
      </c>
      <c r="H92" t="s">
        <v>66</v>
      </c>
      <c r="I92" t="s">
        <v>426</v>
      </c>
      <c r="J92" t="s">
        <v>427</v>
      </c>
      <c r="K92">
        <v>2</v>
      </c>
      <c r="L92">
        <v>1</v>
      </c>
      <c r="M92">
        <v>1</v>
      </c>
      <c r="N92">
        <v>0</v>
      </c>
      <c r="O92" t="s">
        <v>1231</v>
      </c>
      <c r="P92" t="s">
        <v>75</v>
      </c>
      <c r="Q92">
        <v>2018</v>
      </c>
      <c r="R92" t="s">
        <v>428</v>
      </c>
      <c r="S92" t="s">
        <v>99</v>
      </c>
      <c r="T92">
        <v>200</v>
      </c>
      <c r="U92">
        <v>30</v>
      </c>
      <c r="V92">
        <v>30</v>
      </c>
      <c r="W92" t="b">
        <v>0</v>
      </c>
      <c r="X92">
        <v>90</v>
      </c>
      <c r="Y92">
        <v>5</v>
      </c>
      <c r="Z92">
        <v>1800</v>
      </c>
      <c r="AA92" t="s">
        <v>1232</v>
      </c>
      <c r="AB92" t="b">
        <v>0</v>
      </c>
      <c r="AC92" t="b">
        <v>0</v>
      </c>
      <c r="AD92" t="b">
        <v>0</v>
      </c>
      <c r="AE92" t="b">
        <v>0</v>
      </c>
      <c r="AF92" t="b">
        <v>0</v>
      </c>
      <c r="AG92" t="b">
        <v>0</v>
      </c>
      <c r="AH92" t="b">
        <f t="shared" si="1"/>
        <v>0</v>
      </c>
      <c r="AI92" t="b">
        <v>0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  <c r="AO92" t="b">
        <v>0</v>
      </c>
      <c r="AP92" t="b">
        <v>0</v>
      </c>
      <c r="AQ92" t="b">
        <v>0</v>
      </c>
      <c r="AR92" t="b">
        <v>0</v>
      </c>
      <c r="AS92" t="b">
        <v>0</v>
      </c>
      <c r="AT92" t="b">
        <v>0</v>
      </c>
      <c r="AU92" t="b">
        <v>0</v>
      </c>
      <c r="AV92" t="b">
        <v>0</v>
      </c>
      <c r="AW92" t="b">
        <v>0</v>
      </c>
      <c r="AX92" t="b">
        <v>0</v>
      </c>
      <c r="AY92" t="b">
        <v>0</v>
      </c>
      <c r="AZ92" t="b">
        <v>0</v>
      </c>
      <c r="BA92" t="b">
        <v>0</v>
      </c>
      <c r="BB92" t="b">
        <v>0</v>
      </c>
      <c r="BC92" t="b">
        <v>0</v>
      </c>
      <c r="BD92" t="b">
        <v>0</v>
      </c>
      <c r="BE92" t="b">
        <v>0</v>
      </c>
      <c r="BF92" t="b">
        <v>0</v>
      </c>
      <c r="BG92" t="b">
        <v>0</v>
      </c>
      <c r="BH92" t="b">
        <v>0</v>
      </c>
      <c r="BI92" t="b">
        <v>0</v>
      </c>
      <c r="BJ92" t="b">
        <v>0</v>
      </c>
      <c r="BK92" t="b">
        <v>0</v>
      </c>
      <c r="BL92" t="b">
        <v>0</v>
      </c>
      <c r="BM92" t="b">
        <v>0</v>
      </c>
    </row>
    <row r="93" spans="1:65" x14ac:dyDescent="0.25">
      <c r="A93">
        <v>1</v>
      </c>
      <c r="B93" s="1">
        <v>44550</v>
      </c>
      <c r="C93" s="1">
        <v>44596</v>
      </c>
      <c r="D93">
        <v>28</v>
      </c>
      <c r="E93" t="s">
        <v>421</v>
      </c>
      <c r="F93">
        <v>92</v>
      </c>
      <c r="G93" t="s">
        <v>429</v>
      </c>
      <c r="H93" t="s">
        <v>182</v>
      </c>
      <c r="I93" t="s">
        <v>430</v>
      </c>
      <c r="J93" t="s">
        <v>431</v>
      </c>
      <c r="K93">
        <v>2</v>
      </c>
      <c r="L93">
        <v>2</v>
      </c>
      <c r="M93">
        <v>0</v>
      </c>
      <c r="N93">
        <v>0</v>
      </c>
      <c r="O93" t="s">
        <v>1232</v>
      </c>
      <c r="P93" t="s">
        <v>69</v>
      </c>
      <c r="Q93">
        <v>2017</v>
      </c>
      <c r="R93" t="s">
        <v>134</v>
      </c>
      <c r="S93" t="s">
        <v>99</v>
      </c>
      <c r="T93">
        <v>50</v>
      </c>
      <c r="U93" t="b">
        <v>0</v>
      </c>
      <c r="V93">
        <v>25</v>
      </c>
      <c r="W93" t="b">
        <v>0</v>
      </c>
      <c r="X93">
        <v>50</v>
      </c>
      <c r="Y93">
        <v>5</v>
      </c>
      <c r="Z93">
        <v>1000</v>
      </c>
      <c r="AA93" t="s">
        <v>1231</v>
      </c>
      <c r="AB93" t="s">
        <v>1231</v>
      </c>
      <c r="AC93">
        <v>50</v>
      </c>
      <c r="AD93">
        <v>30</v>
      </c>
      <c r="AE93" t="b">
        <v>0</v>
      </c>
      <c r="AF93" t="b">
        <v>0</v>
      </c>
      <c r="AG93">
        <v>167</v>
      </c>
      <c r="AH93">
        <f t="shared" si="1"/>
        <v>-833</v>
      </c>
      <c r="AI93">
        <v>3</v>
      </c>
      <c r="AJ93" t="s">
        <v>1232</v>
      </c>
      <c r="AK93" t="s">
        <v>1232</v>
      </c>
      <c r="AL93" t="b">
        <v>0</v>
      </c>
      <c r="AM93" t="b">
        <v>0</v>
      </c>
      <c r="AN93" t="b">
        <v>0</v>
      </c>
      <c r="AO93" t="b">
        <v>0</v>
      </c>
      <c r="AP93" t="b">
        <v>0</v>
      </c>
      <c r="AQ93" t="b">
        <v>0</v>
      </c>
      <c r="AR93" t="b">
        <v>0</v>
      </c>
      <c r="AS93" t="b">
        <v>0</v>
      </c>
      <c r="AT93" t="b">
        <v>0</v>
      </c>
      <c r="AU93">
        <v>16.66</v>
      </c>
      <c r="AV93">
        <v>10</v>
      </c>
      <c r="AW93" t="b">
        <v>0</v>
      </c>
      <c r="AX93" t="b">
        <v>0</v>
      </c>
      <c r="AY93" t="b">
        <v>0</v>
      </c>
      <c r="AZ93" t="b">
        <v>0</v>
      </c>
      <c r="BA93">
        <v>16.66</v>
      </c>
      <c r="BB93">
        <v>10</v>
      </c>
      <c r="BC93" t="b">
        <v>0</v>
      </c>
      <c r="BD93">
        <v>16.66</v>
      </c>
      <c r="BE93">
        <v>10</v>
      </c>
      <c r="BF93" t="b">
        <v>0</v>
      </c>
      <c r="BG93" t="b">
        <v>0</v>
      </c>
      <c r="BH93" t="b">
        <v>0</v>
      </c>
      <c r="BI93" t="b">
        <v>0</v>
      </c>
      <c r="BJ93" t="b">
        <v>0</v>
      </c>
      <c r="BK93" t="b">
        <v>0</v>
      </c>
      <c r="BL93" t="b">
        <v>0</v>
      </c>
      <c r="BM93" t="b">
        <v>0</v>
      </c>
    </row>
    <row r="94" spans="1:65" x14ac:dyDescent="0.25">
      <c r="A94">
        <v>1</v>
      </c>
      <c r="B94" s="1">
        <v>44550</v>
      </c>
      <c r="C94" s="1">
        <v>44596</v>
      </c>
      <c r="D94">
        <v>29</v>
      </c>
      <c r="E94" t="s">
        <v>432</v>
      </c>
      <c r="F94">
        <v>93</v>
      </c>
      <c r="G94" t="s">
        <v>433</v>
      </c>
      <c r="H94" t="s">
        <v>66</v>
      </c>
      <c r="I94" t="s">
        <v>434</v>
      </c>
      <c r="J94" t="s">
        <v>435</v>
      </c>
      <c r="K94">
        <v>1</v>
      </c>
      <c r="L94">
        <v>1</v>
      </c>
      <c r="M94">
        <v>0</v>
      </c>
      <c r="N94">
        <v>0</v>
      </c>
      <c r="O94" t="s">
        <v>1232</v>
      </c>
      <c r="P94" t="s">
        <v>69</v>
      </c>
      <c r="Q94">
        <v>2021</v>
      </c>
      <c r="R94" t="s">
        <v>436</v>
      </c>
      <c r="S94" t="s">
        <v>99</v>
      </c>
      <c r="T94" t="b">
        <v>0</v>
      </c>
      <c r="U94">
        <v>6</v>
      </c>
      <c r="V94" t="b">
        <v>0</v>
      </c>
      <c r="W94" t="b">
        <v>0</v>
      </c>
      <c r="X94">
        <v>75</v>
      </c>
      <c r="Y94">
        <v>5</v>
      </c>
      <c r="Z94">
        <v>1500</v>
      </c>
      <c r="AA94" t="s">
        <v>1231</v>
      </c>
      <c r="AB94" t="s">
        <v>1231</v>
      </c>
      <c r="AC94">
        <v>75</v>
      </c>
      <c r="AD94">
        <v>21</v>
      </c>
      <c r="AE94" t="b">
        <v>0</v>
      </c>
      <c r="AF94" t="b">
        <v>0</v>
      </c>
      <c r="AG94">
        <v>357</v>
      </c>
      <c r="AH94">
        <f t="shared" si="1"/>
        <v>-1143</v>
      </c>
      <c r="AI94">
        <v>3</v>
      </c>
      <c r="AJ94" t="s">
        <v>1232</v>
      </c>
      <c r="AK94" t="s">
        <v>1232</v>
      </c>
      <c r="AL94" t="b">
        <v>0</v>
      </c>
      <c r="AM94" t="b">
        <v>0</v>
      </c>
      <c r="AN94" t="b">
        <v>0</v>
      </c>
      <c r="AO94">
        <v>25</v>
      </c>
      <c r="AP94">
        <v>7</v>
      </c>
      <c r="AQ94" t="b">
        <v>0</v>
      </c>
      <c r="AR94" t="b">
        <v>0</v>
      </c>
      <c r="AS94" t="b">
        <v>0</v>
      </c>
      <c r="AT94" t="b">
        <v>0</v>
      </c>
      <c r="AU94">
        <v>25</v>
      </c>
      <c r="AV94">
        <v>7</v>
      </c>
      <c r="AW94" t="b">
        <v>0</v>
      </c>
      <c r="AX94" t="b">
        <v>0</v>
      </c>
      <c r="AY94" t="b">
        <v>0</v>
      </c>
      <c r="AZ94" t="b">
        <v>0</v>
      </c>
      <c r="BA94" t="b">
        <v>0</v>
      </c>
      <c r="BB94" t="b">
        <v>0</v>
      </c>
      <c r="BC94" t="b">
        <v>0</v>
      </c>
      <c r="BD94">
        <v>25</v>
      </c>
      <c r="BE94">
        <v>7</v>
      </c>
      <c r="BF94" t="b">
        <v>0</v>
      </c>
      <c r="BG94" t="b">
        <v>0</v>
      </c>
      <c r="BH94" t="b">
        <v>0</v>
      </c>
      <c r="BI94" t="b">
        <v>0</v>
      </c>
      <c r="BJ94" t="b">
        <v>0</v>
      </c>
      <c r="BK94" t="b">
        <v>0</v>
      </c>
      <c r="BL94" t="b">
        <v>0</v>
      </c>
      <c r="BM94" t="b">
        <v>0</v>
      </c>
    </row>
    <row r="95" spans="1:65" x14ac:dyDescent="0.25">
      <c r="A95">
        <v>1</v>
      </c>
      <c r="B95" s="1">
        <v>44550</v>
      </c>
      <c r="C95" s="1">
        <v>44596</v>
      </c>
      <c r="D95">
        <v>29</v>
      </c>
      <c r="E95" t="s">
        <v>432</v>
      </c>
      <c r="F95">
        <v>94</v>
      </c>
      <c r="G95" t="s">
        <v>437</v>
      </c>
      <c r="H95" t="s">
        <v>182</v>
      </c>
      <c r="I95" t="s">
        <v>438</v>
      </c>
      <c r="J95" t="s">
        <v>439</v>
      </c>
      <c r="K95">
        <v>2</v>
      </c>
      <c r="L95">
        <v>1</v>
      </c>
      <c r="M95">
        <v>1</v>
      </c>
      <c r="N95">
        <v>0</v>
      </c>
      <c r="O95" t="s">
        <v>1231</v>
      </c>
      <c r="P95" t="s">
        <v>75</v>
      </c>
      <c r="Q95">
        <v>2018</v>
      </c>
      <c r="R95" t="s">
        <v>410</v>
      </c>
      <c r="S95" t="s">
        <v>99</v>
      </c>
      <c r="T95">
        <v>272</v>
      </c>
      <c r="U95" t="b">
        <v>0</v>
      </c>
      <c r="V95">
        <v>30</v>
      </c>
      <c r="W95" t="b">
        <v>0</v>
      </c>
      <c r="X95">
        <v>75</v>
      </c>
      <c r="Y95">
        <v>3</v>
      </c>
      <c r="Z95">
        <v>2500</v>
      </c>
      <c r="AA95" t="s">
        <v>1231</v>
      </c>
      <c r="AB95" t="s">
        <v>1232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f t="shared" si="1"/>
        <v>0</v>
      </c>
      <c r="AI95" t="b">
        <v>0</v>
      </c>
      <c r="AJ95" t="b">
        <v>0</v>
      </c>
      <c r="AK95" t="b">
        <v>0</v>
      </c>
      <c r="AL95" t="b">
        <v>0</v>
      </c>
      <c r="AM95" t="b">
        <v>0</v>
      </c>
      <c r="AN95" t="b">
        <v>0</v>
      </c>
      <c r="AO95" t="b">
        <v>0</v>
      </c>
      <c r="AP95" t="b">
        <v>0</v>
      </c>
      <c r="AQ95" t="b">
        <v>0</v>
      </c>
      <c r="AR95" t="b">
        <v>0</v>
      </c>
      <c r="AS95" t="b">
        <v>0</v>
      </c>
      <c r="AT95" t="b">
        <v>0</v>
      </c>
      <c r="AU95" t="b">
        <v>0</v>
      </c>
      <c r="AV95" t="b">
        <v>0</v>
      </c>
      <c r="AW95" t="b">
        <v>0</v>
      </c>
      <c r="AX95" t="b">
        <v>0</v>
      </c>
      <c r="AY95" t="b">
        <v>0</v>
      </c>
      <c r="AZ95" t="b">
        <v>0</v>
      </c>
      <c r="BA95" t="b">
        <v>0</v>
      </c>
      <c r="BB95" t="b">
        <v>0</v>
      </c>
      <c r="BC95" t="b">
        <v>0</v>
      </c>
      <c r="BD95" t="b">
        <v>0</v>
      </c>
      <c r="BE95" t="b">
        <v>0</v>
      </c>
      <c r="BF95" t="b">
        <v>0</v>
      </c>
      <c r="BG95" t="b">
        <v>0</v>
      </c>
      <c r="BH95" t="b">
        <v>0</v>
      </c>
      <c r="BI95" t="b">
        <v>0</v>
      </c>
      <c r="BJ95" t="b">
        <v>0</v>
      </c>
      <c r="BK95" t="b">
        <v>0</v>
      </c>
      <c r="BL95" t="b">
        <v>0</v>
      </c>
      <c r="BM95" t="b">
        <v>0</v>
      </c>
    </row>
    <row r="96" spans="1:65" x14ac:dyDescent="0.25">
      <c r="A96">
        <v>1</v>
      </c>
      <c r="B96" s="1">
        <v>44550</v>
      </c>
      <c r="C96" s="1">
        <v>44596</v>
      </c>
      <c r="D96">
        <v>29</v>
      </c>
      <c r="E96" t="s">
        <v>432</v>
      </c>
      <c r="F96">
        <v>95</v>
      </c>
      <c r="G96" t="s">
        <v>440</v>
      </c>
      <c r="H96" t="s">
        <v>286</v>
      </c>
      <c r="I96" t="s">
        <v>441</v>
      </c>
      <c r="J96" t="s">
        <v>442</v>
      </c>
      <c r="K96">
        <v>2</v>
      </c>
      <c r="L96">
        <v>2</v>
      </c>
      <c r="M96">
        <v>0</v>
      </c>
      <c r="N96">
        <v>0</v>
      </c>
      <c r="O96" t="s">
        <v>1232</v>
      </c>
      <c r="P96" t="s">
        <v>75</v>
      </c>
      <c r="Q96">
        <v>2017</v>
      </c>
      <c r="R96" t="s">
        <v>134</v>
      </c>
      <c r="S96" t="s">
        <v>99</v>
      </c>
      <c r="T96">
        <v>1020</v>
      </c>
      <c r="U96" t="b">
        <v>0</v>
      </c>
      <c r="V96" t="b">
        <v>0</v>
      </c>
      <c r="W96" t="b">
        <v>0</v>
      </c>
      <c r="X96">
        <v>100</v>
      </c>
      <c r="Y96">
        <v>3.5</v>
      </c>
      <c r="Z96">
        <v>2857</v>
      </c>
      <c r="AA96" t="s">
        <v>1231</v>
      </c>
      <c r="AB96" t="s">
        <v>1232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f t="shared" si="1"/>
        <v>0</v>
      </c>
      <c r="AI96" t="b">
        <v>0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  <c r="AO96" t="b">
        <v>0</v>
      </c>
      <c r="AP96" t="b">
        <v>0</v>
      </c>
      <c r="AQ96" t="b">
        <v>0</v>
      </c>
      <c r="AR96" t="b">
        <v>0</v>
      </c>
      <c r="AS96" t="b">
        <v>0</v>
      </c>
      <c r="AT96" t="b">
        <v>0</v>
      </c>
      <c r="AU96" t="b">
        <v>0</v>
      </c>
      <c r="AV96" t="b">
        <v>0</v>
      </c>
      <c r="AW96" t="b">
        <v>0</v>
      </c>
      <c r="AX96" t="b">
        <v>0</v>
      </c>
      <c r="AY96" t="b">
        <v>0</v>
      </c>
      <c r="AZ96" t="b">
        <v>0</v>
      </c>
      <c r="BA96" t="b">
        <v>0</v>
      </c>
      <c r="BB96" t="b">
        <v>0</v>
      </c>
      <c r="BC96" t="b">
        <v>0</v>
      </c>
      <c r="BD96" t="b">
        <v>0</v>
      </c>
      <c r="BE96" t="b">
        <v>0</v>
      </c>
      <c r="BF96" t="b">
        <v>0</v>
      </c>
      <c r="BG96" t="b">
        <v>0</v>
      </c>
      <c r="BH96" t="b">
        <v>0</v>
      </c>
      <c r="BI96" t="b">
        <v>0</v>
      </c>
      <c r="BJ96" t="b">
        <v>0</v>
      </c>
      <c r="BK96" t="b">
        <v>0</v>
      </c>
      <c r="BL96" t="b">
        <v>0</v>
      </c>
      <c r="BM96" t="b">
        <v>0</v>
      </c>
    </row>
    <row r="97" spans="1:65" x14ac:dyDescent="0.25">
      <c r="A97">
        <v>1</v>
      </c>
      <c r="B97" s="1">
        <v>44550</v>
      </c>
      <c r="C97" s="1">
        <v>44596</v>
      </c>
      <c r="D97">
        <v>30</v>
      </c>
      <c r="E97" t="s">
        <v>443</v>
      </c>
      <c r="F97">
        <v>96</v>
      </c>
      <c r="G97" t="s">
        <v>444</v>
      </c>
      <c r="H97" t="s">
        <v>182</v>
      </c>
      <c r="I97" t="s">
        <v>445</v>
      </c>
      <c r="J97" t="s">
        <v>446</v>
      </c>
      <c r="K97">
        <v>1</v>
      </c>
      <c r="L97">
        <v>1</v>
      </c>
      <c r="M97">
        <v>0</v>
      </c>
      <c r="N97">
        <v>0</v>
      </c>
      <c r="O97" t="s">
        <v>1232</v>
      </c>
      <c r="P97" t="s">
        <v>69</v>
      </c>
      <c r="Q97">
        <v>2019</v>
      </c>
      <c r="R97" t="s">
        <v>165</v>
      </c>
      <c r="S97" t="s">
        <v>99</v>
      </c>
      <c r="T97" t="b">
        <v>0</v>
      </c>
      <c r="U97" t="b">
        <v>0</v>
      </c>
      <c r="V97" t="b">
        <v>0</v>
      </c>
      <c r="W97" t="b">
        <v>0</v>
      </c>
      <c r="X97">
        <v>75</v>
      </c>
      <c r="Y97">
        <v>15</v>
      </c>
      <c r="Z97">
        <v>500</v>
      </c>
      <c r="AA97" t="s">
        <v>1232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f t="shared" si="1"/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  <c r="AO97" t="b">
        <v>0</v>
      </c>
      <c r="AP97" t="b">
        <v>0</v>
      </c>
      <c r="AQ97" t="b">
        <v>0</v>
      </c>
      <c r="AR97" t="b">
        <v>0</v>
      </c>
      <c r="AS97" t="b">
        <v>0</v>
      </c>
      <c r="AT97" t="b">
        <v>0</v>
      </c>
      <c r="AU97" t="b">
        <v>0</v>
      </c>
      <c r="AV97" t="b">
        <v>0</v>
      </c>
      <c r="AW97" t="b">
        <v>0</v>
      </c>
      <c r="AX97" t="b">
        <v>0</v>
      </c>
      <c r="AY97" t="b">
        <v>0</v>
      </c>
      <c r="AZ97" t="b">
        <v>0</v>
      </c>
      <c r="BA97" t="b">
        <v>0</v>
      </c>
      <c r="BB97" t="b">
        <v>0</v>
      </c>
      <c r="BC97" t="b">
        <v>0</v>
      </c>
      <c r="BD97" t="b">
        <v>0</v>
      </c>
      <c r="BE97" t="b">
        <v>0</v>
      </c>
      <c r="BF97" t="b">
        <v>0</v>
      </c>
      <c r="BG97" t="b">
        <v>0</v>
      </c>
      <c r="BH97" t="b">
        <v>0</v>
      </c>
      <c r="BI97" t="b">
        <v>0</v>
      </c>
      <c r="BJ97" t="b">
        <v>0</v>
      </c>
      <c r="BK97" t="b">
        <v>0</v>
      </c>
      <c r="BL97" t="b">
        <v>0</v>
      </c>
      <c r="BM97" t="b">
        <v>0</v>
      </c>
    </row>
    <row r="98" spans="1:65" x14ac:dyDescent="0.25">
      <c r="A98">
        <v>1</v>
      </c>
      <c r="B98" s="1">
        <v>44550</v>
      </c>
      <c r="C98" s="1">
        <v>44596</v>
      </c>
      <c r="D98">
        <v>30</v>
      </c>
      <c r="E98" t="s">
        <v>443</v>
      </c>
      <c r="F98">
        <v>97</v>
      </c>
      <c r="G98" t="s">
        <v>447</v>
      </c>
      <c r="H98" t="s">
        <v>448</v>
      </c>
      <c r="I98" t="s">
        <v>449</v>
      </c>
      <c r="J98" t="s">
        <v>450</v>
      </c>
      <c r="K98">
        <v>2</v>
      </c>
      <c r="L98">
        <v>2</v>
      </c>
      <c r="M98">
        <v>0</v>
      </c>
      <c r="N98">
        <v>0</v>
      </c>
      <c r="O98" t="s">
        <v>1232</v>
      </c>
      <c r="P98" t="s">
        <v>69</v>
      </c>
      <c r="Q98">
        <v>2019</v>
      </c>
      <c r="R98" t="s">
        <v>86</v>
      </c>
      <c r="S98" t="s">
        <v>99</v>
      </c>
      <c r="T98">
        <v>250</v>
      </c>
      <c r="U98" t="b">
        <v>0</v>
      </c>
      <c r="V98" t="b">
        <v>0</v>
      </c>
      <c r="W98" t="b">
        <v>0</v>
      </c>
      <c r="X98">
        <v>80</v>
      </c>
      <c r="Y98">
        <v>1</v>
      </c>
      <c r="Z98">
        <v>8000</v>
      </c>
      <c r="AA98" t="s">
        <v>1231</v>
      </c>
      <c r="AB98" t="s">
        <v>1231</v>
      </c>
      <c r="AC98">
        <v>80</v>
      </c>
      <c r="AD98">
        <v>6</v>
      </c>
      <c r="AE98" t="b">
        <v>0</v>
      </c>
      <c r="AF98" t="b">
        <v>0</v>
      </c>
      <c r="AG98">
        <v>1333</v>
      </c>
      <c r="AH98">
        <f t="shared" si="1"/>
        <v>-6667</v>
      </c>
      <c r="AI98">
        <v>2</v>
      </c>
      <c r="AJ98" t="s">
        <v>1232</v>
      </c>
      <c r="AK98" t="s">
        <v>1232</v>
      </c>
      <c r="AL98" t="b">
        <v>0</v>
      </c>
      <c r="AM98" t="b">
        <v>0</v>
      </c>
      <c r="AN98" t="b">
        <v>0</v>
      </c>
      <c r="AO98">
        <v>40</v>
      </c>
      <c r="AP98">
        <v>3</v>
      </c>
      <c r="AQ98" t="b">
        <v>0</v>
      </c>
      <c r="AR98" t="b">
        <v>0</v>
      </c>
      <c r="AS98" t="b">
        <v>0</v>
      </c>
      <c r="AT98" t="b">
        <v>0</v>
      </c>
      <c r="AU98">
        <v>40</v>
      </c>
      <c r="AV98">
        <v>3</v>
      </c>
      <c r="AW98" t="b">
        <v>0</v>
      </c>
      <c r="AX98" t="b">
        <v>0</v>
      </c>
      <c r="AY98" t="b">
        <v>0</v>
      </c>
      <c r="AZ98" t="b">
        <v>0</v>
      </c>
      <c r="BA98" t="b">
        <v>0</v>
      </c>
      <c r="BB98" t="b">
        <v>0</v>
      </c>
      <c r="BC98" t="b">
        <v>0</v>
      </c>
      <c r="BD98" t="b">
        <v>0</v>
      </c>
      <c r="BE98" t="b">
        <v>0</v>
      </c>
      <c r="BF98" t="b">
        <v>0</v>
      </c>
      <c r="BG98" t="b">
        <v>0</v>
      </c>
      <c r="BH98" t="b">
        <v>0</v>
      </c>
      <c r="BI98" t="b">
        <v>0</v>
      </c>
      <c r="BJ98" t="b">
        <v>0</v>
      </c>
      <c r="BK98" t="b">
        <v>0</v>
      </c>
      <c r="BL98" t="b">
        <v>0</v>
      </c>
      <c r="BM98" t="b">
        <v>0</v>
      </c>
    </row>
    <row r="99" spans="1:65" x14ac:dyDescent="0.25">
      <c r="A99">
        <v>1</v>
      </c>
      <c r="B99" s="1">
        <v>44550</v>
      </c>
      <c r="C99" s="1">
        <v>44596</v>
      </c>
      <c r="D99">
        <v>30</v>
      </c>
      <c r="E99" t="s">
        <v>443</v>
      </c>
      <c r="F99">
        <v>98</v>
      </c>
      <c r="G99" t="s">
        <v>451</v>
      </c>
      <c r="H99" t="s">
        <v>286</v>
      </c>
      <c r="I99" t="s">
        <v>452</v>
      </c>
      <c r="J99" t="s">
        <v>453</v>
      </c>
      <c r="K99">
        <v>2</v>
      </c>
      <c r="L99">
        <v>1</v>
      </c>
      <c r="M99">
        <v>1</v>
      </c>
      <c r="N99">
        <v>0</v>
      </c>
      <c r="O99" t="s">
        <v>1231</v>
      </c>
      <c r="P99" t="s">
        <v>75</v>
      </c>
      <c r="Q99">
        <v>2019</v>
      </c>
      <c r="R99" t="s">
        <v>86</v>
      </c>
      <c r="S99" t="s">
        <v>99</v>
      </c>
      <c r="T99">
        <v>900</v>
      </c>
      <c r="U99" t="b">
        <v>0</v>
      </c>
      <c r="V99">
        <v>29</v>
      </c>
      <c r="W99" t="b">
        <v>0</v>
      </c>
      <c r="X99">
        <v>300</v>
      </c>
      <c r="Y99">
        <v>1</v>
      </c>
      <c r="Z99">
        <v>30000</v>
      </c>
      <c r="AA99" t="s">
        <v>1232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f t="shared" si="1"/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  <c r="AO99" t="b">
        <v>0</v>
      </c>
      <c r="AP99" t="b">
        <v>0</v>
      </c>
      <c r="AQ99" t="b">
        <v>0</v>
      </c>
      <c r="AR99" t="b">
        <v>0</v>
      </c>
      <c r="AS99" t="b">
        <v>0</v>
      </c>
      <c r="AT99" t="b">
        <v>0</v>
      </c>
      <c r="AU99" t="b">
        <v>0</v>
      </c>
      <c r="AV99" t="b">
        <v>0</v>
      </c>
      <c r="AW99" t="b">
        <v>0</v>
      </c>
      <c r="AX99" t="b">
        <v>0</v>
      </c>
      <c r="AY99" t="b">
        <v>0</v>
      </c>
      <c r="AZ99" t="b">
        <v>0</v>
      </c>
      <c r="BA99" t="b">
        <v>0</v>
      </c>
      <c r="BB99" t="b">
        <v>0</v>
      </c>
      <c r="BC99" t="b">
        <v>0</v>
      </c>
      <c r="BD99" t="b">
        <v>0</v>
      </c>
      <c r="BE99" t="b">
        <v>0</v>
      </c>
      <c r="BF99" t="b">
        <v>0</v>
      </c>
      <c r="BG99" t="b">
        <v>0</v>
      </c>
      <c r="BH99" t="b">
        <v>0</v>
      </c>
      <c r="BI99" t="b">
        <v>0</v>
      </c>
      <c r="BJ99" t="b">
        <v>0</v>
      </c>
      <c r="BK99" t="b">
        <v>0</v>
      </c>
      <c r="BL99" t="b">
        <v>0</v>
      </c>
      <c r="BM99" t="b">
        <v>0</v>
      </c>
    </row>
    <row r="100" spans="1:65" x14ac:dyDescent="0.25">
      <c r="A100">
        <v>1</v>
      </c>
      <c r="B100" s="1">
        <v>44550</v>
      </c>
      <c r="C100" s="1">
        <v>44596</v>
      </c>
      <c r="D100">
        <v>30</v>
      </c>
      <c r="E100" t="s">
        <v>443</v>
      </c>
      <c r="F100">
        <v>99</v>
      </c>
      <c r="G100" t="s">
        <v>454</v>
      </c>
      <c r="H100" t="s">
        <v>89</v>
      </c>
      <c r="I100" t="s">
        <v>455</v>
      </c>
      <c r="J100" t="s">
        <v>456</v>
      </c>
      <c r="K100">
        <v>1</v>
      </c>
      <c r="L100">
        <v>1</v>
      </c>
      <c r="M100">
        <v>0</v>
      </c>
      <c r="N100">
        <v>0</v>
      </c>
      <c r="O100" t="s">
        <v>1232</v>
      </c>
      <c r="P100" t="s">
        <v>69</v>
      </c>
      <c r="Q100" t="s">
        <v>1230</v>
      </c>
      <c r="R100" t="s">
        <v>86</v>
      </c>
      <c r="S100" t="s">
        <v>99</v>
      </c>
      <c r="T100">
        <v>0</v>
      </c>
      <c r="U100" t="b">
        <v>0</v>
      </c>
      <c r="V100" t="b">
        <v>0</v>
      </c>
      <c r="W100" t="b">
        <v>0</v>
      </c>
      <c r="X100">
        <v>50</v>
      </c>
      <c r="Y100">
        <v>7.5</v>
      </c>
      <c r="Z100">
        <v>667</v>
      </c>
      <c r="AA100" t="s">
        <v>1232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f t="shared" si="1"/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  <c r="AO100" t="b">
        <v>0</v>
      </c>
      <c r="AP100" t="b">
        <v>0</v>
      </c>
      <c r="AQ100" t="b">
        <v>0</v>
      </c>
      <c r="AR100" t="b">
        <v>0</v>
      </c>
      <c r="AS100" t="b">
        <v>0</v>
      </c>
      <c r="AT100" t="b">
        <v>0</v>
      </c>
      <c r="AU100" t="b">
        <v>0</v>
      </c>
      <c r="AV100" t="b">
        <v>0</v>
      </c>
      <c r="AW100" t="b">
        <v>0</v>
      </c>
      <c r="AX100" t="b">
        <v>0</v>
      </c>
      <c r="AY100" t="b">
        <v>0</v>
      </c>
      <c r="AZ100" t="b">
        <v>0</v>
      </c>
      <c r="BA100" t="b">
        <v>0</v>
      </c>
      <c r="BB100" t="b">
        <v>0</v>
      </c>
      <c r="BC100" t="b">
        <v>0</v>
      </c>
      <c r="BD100" t="b">
        <v>0</v>
      </c>
      <c r="BE100" t="b">
        <v>0</v>
      </c>
      <c r="BF100" t="b">
        <v>0</v>
      </c>
      <c r="BG100" t="b">
        <v>0</v>
      </c>
      <c r="BH100" t="b">
        <v>0</v>
      </c>
      <c r="BI100" t="b">
        <v>0</v>
      </c>
      <c r="BJ100" t="b">
        <v>0</v>
      </c>
      <c r="BK100" t="b">
        <v>0</v>
      </c>
      <c r="BL100" t="b">
        <v>0</v>
      </c>
      <c r="BM100" t="b">
        <v>0</v>
      </c>
    </row>
    <row r="101" spans="1:65" x14ac:dyDescent="0.25">
      <c r="A101">
        <v>1</v>
      </c>
      <c r="B101" s="1">
        <v>44550</v>
      </c>
      <c r="C101" s="1">
        <v>44596</v>
      </c>
      <c r="D101">
        <v>31</v>
      </c>
      <c r="E101" t="s">
        <v>457</v>
      </c>
      <c r="F101">
        <v>100</v>
      </c>
      <c r="G101" t="s">
        <v>458</v>
      </c>
      <c r="H101" t="s">
        <v>182</v>
      </c>
      <c r="I101" t="s">
        <v>459</v>
      </c>
      <c r="J101" t="s">
        <v>460</v>
      </c>
      <c r="K101">
        <v>2</v>
      </c>
      <c r="L101">
        <v>0</v>
      </c>
      <c r="M101">
        <v>2</v>
      </c>
      <c r="N101">
        <v>0</v>
      </c>
      <c r="O101" t="s">
        <v>1232</v>
      </c>
      <c r="P101" t="s">
        <v>69</v>
      </c>
      <c r="Q101">
        <v>2016</v>
      </c>
      <c r="R101" t="s">
        <v>461</v>
      </c>
      <c r="S101" t="s">
        <v>99</v>
      </c>
      <c r="T101" t="b">
        <v>0</v>
      </c>
      <c r="U101">
        <v>2</v>
      </c>
      <c r="V101" t="b">
        <v>0</v>
      </c>
      <c r="W101" t="b">
        <v>0</v>
      </c>
      <c r="X101">
        <v>50</v>
      </c>
      <c r="Y101">
        <v>10</v>
      </c>
      <c r="Z101">
        <v>500</v>
      </c>
      <c r="AA101" t="s">
        <v>1232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f t="shared" si="1"/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  <c r="AO101" t="b">
        <v>0</v>
      </c>
      <c r="AP101" t="b">
        <v>0</v>
      </c>
      <c r="AQ101" t="b">
        <v>0</v>
      </c>
      <c r="AR101" t="b">
        <v>0</v>
      </c>
      <c r="AS101" t="b">
        <v>0</v>
      </c>
      <c r="AT101" t="b">
        <v>0</v>
      </c>
      <c r="AU101" t="b">
        <v>0</v>
      </c>
      <c r="AV101" t="b">
        <v>0</v>
      </c>
      <c r="AW101" t="b">
        <v>0</v>
      </c>
      <c r="AX101" t="b">
        <v>0</v>
      </c>
      <c r="AY101" t="b">
        <v>0</v>
      </c>
      <c r="AZ101" t="b">
        <v>0</v>
      </c>
      <c r="BA101" t="b">
        <v>0</v>
      </c>
      <c r="BB101" t="b">
        <v>0</v>
      </c>
      <c r="BC101" t="b">
        <v>0</v>
      </c>
      <c r="BD101" t="b">
        <v>0</v>
      </c>
      <c r="BE101" t="b">
        <v>0</v>
      </c>
      <c r="BF101" t="b">
        <v>0</v>
      </c>
      <c r="BG101" t="b">
        <v>0</v>
      </c>
      <c r="BH101" t="b">
        <v>0</v>
      </c>
      <c r="BI101" t="b">
        <v>0</v>
      </c>
      <c r="BJ101" t="b">
        <v>0</v>
      </c>
      <c r="BK101" t="b">
        <v>0</v>
      </c>
      <c r="BL101" t="b">
        <v>0</v>
      </c>
      <c r="BM101" t="b">
        <v>0</v>
      </c>
    </row>
    <row r="102" spans="1:65" x14ac:dyDescent="0.25">
      <c r="A102">
        <v>1</v>
      </c>
      <c r="B102" s="1">
        <v>44550</v>
      </c>
      <c r="C102" s="1">
        <v>44596</v>
      </c>
      <c r="D102">
        <v>31</v>
      </c>
      <c r="E102" t="s">
        <v>457</v>
      </c>
      <c r="F102">
        <v>101</v>
      </c>
      <c r="G102" t="s">
        <v>462</v>
      </c>
      <c r="H102" t="s">
        <v>182</v>
      </c>
      <c r="I102" t="s">
        <v>463</v>
      </c>
      <c r="J102" t="s">
        <v>464</v>
      </c>
      <c r="K102">
        <v>2</v>
      </c>
      <c r="L102">
        <v>1</v>
      </c>
      <c r="M102">
        <v>1</v>
      </c>
      <c r="N102">
        <v>0</v>
      </c>
      <c r="O102" t="s">
        <v>1232</v>
      </c>
      <c r="P102" t="s">
        <v>75</v>
      </c>
      <c r="Q102" t="s">
        <v>1230</v>
      </c>
      <c r="R102" t="s">
        <v>465</v>
      </c>
      <c r="S102" t="s">
        <v>99</v>
      </c>
      <c r="T102">
        <v>0</v>
      </c>
      <c r="U102" t="b">
        <v>0</v>
      </c>
      <c r="V102" t="b">
        <v>0</v>
      </c>
      <c r="W102" t="b">
        <v>0</v>
      </c>
      <c r="X102">
        <v>60</v>
      </c>
      <c r="Y102">
        <v>2.5</v>
      </c>
      <c r="Z102">
        <v>2400</v>
      </c>
      <c r="AA102" t="s">
        <v>1232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f t="shared" si="1"/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  <c r="AO102" t="b">
        <v>0</v>
      </c>
      <c r="AP102" t="b">
        <v>0</v>
      </c>
      <c r="AQ102" t="b">
        <v>0</v>
      </c>
      <c r="AR102" t="b">
        <v>0</v>
      </c>
      <c r="AS102" t="b">
        <v>0</v>
      </c>
      <c r="AT102" t="b">
        <v>0</v>
      </c>
      <c r="AU102" t="b">
        <v>0</v>
      </c>
      <c r="AV102" t="b">
        <v>0</v>
      </c>
      <c r="AW102" t="b">
        <v>0</v>
      </c>
      <c r="AX102" t="b">
        <v>0</v>
      </c>
      <c r="AY102" t="b">
        <v>0</v>
      </c>
      <c r="AZ102" t="b">
        <v>0</v>
      </c>
      <c r="BA102" t="b">
        <v>0</v>
      </c>
      <c r="BB102" t="b">
        <v>0</v>
      </c>
      <c r="BC102" t="b">
        <v>0</v>
      </c>
      <c r="BD102" t="b">
        <v>0</v>
      </c>
      <c r="BE102" t="b">
        <v>0</v>
      </c>
      <c r="BF102" t="b">
        <v>0</v>
      </c>
      <c r="BG102" t="b">
        <v>0</v>
      </c>
      <c r="BH102" t="b">
        <v>0</v>
      </c>
      <c r="BI102" t="b">
        <v>0</v>
      </c>
      <c r="BJ102" t="b">
        <v>0</v>
      </c>
      <c r="BK102" t="b">
        <v>0</v>
      </c>
      <c r="BL102" t="b">
        <v>0</v>
      </c>
      <c r="BM102" t="b">
        <v>0</v>
      </c>
    </row>
    <row r="103" spans="1:65" x14ac:dyDescent="0.25">
      <c r="A103">
        <v>1</v>
      </c>
      <c r="B103" s="1">
        <v>44550</v>
      </c>
      <c r="C103" s="1">
        <v>44596</v>
      </c>
      <c r="D103">
        <v>31</v>
      </c>
      <c r="E103" t="s">
        <v>457</v>
      </c>
      <c r="F103">
        <v>102</v>
      </c>
      <c r="G103" t="s">
        <v>466</v>
      </c>
      <c r="H103" t="s">
        <v>173</v>
      </c>
      <c r="I103" t="s">
        <v>467</v>
      </c>
      <c r="J103" t="s">
        <v>468</v>
      </c>
      <c r="K103">
        <v>3</v>
      </c>
      <c r="L103">
        <v>3</v>
      </c>
      <c r="M103">
        <v>0</v>
      </c>
      <c r="N103">
        <v>0</v>
      </c>
      <c r="O103" t="s">
        <v>1232</v>
      </c>
      <c r="P103" t="s">
        <v>69</v>
      </c>
      <c r="Q103">
        <v>2016</v>
      </c>
      <c r="R103" t="s">
        <v>86</v>
      </c>
      <c r="S103" t="s">
        <v>99</v>
      </c>
      <c r="T103" t="b">
        <v>0</v>
      </c>
      <c r="U103" t="b">
        <v>0</v>
      </c>
      <c r="V103" t="b">
        <v>0</v>
      </c>
      <c r="W103" t="b">
        <v>0</v>
      </c>
      <c r="X103">
        <v>75</v>
      </c>
      <c r="Y103">
        <v>2</v>
      </c>
      <c r="Z103">
        <v>3750</v>
      </c>
      <c r="AA103" t="s">
        <v>1231</v>
      </c>
      <c r="AB103" t="s">
        <v>1231</v>
      </c>
      <c r="AC103">
        <v>75</v>
      </c>
      <c r="AD103">
        <v>2.68</v>
      </c>
      <c r="AE103" t="b">
        <v>0</v>
      </c>
      <c r="AF103" t="b">
        <v>0</v>
      </c>
      <c r="AG103">
        <v>2799</v>
      </c>
      <c r="AH103">
        <f t="shared" si="1"/>
        <v>-951</v>
      </c>
      <c r="AI103">
        <v>1</v>
      </c>
      <c r="AJ103" t="s">
        <v>1232</v>
      </c>
      <c r="AK103" t="s">
        <v>1232</v>
      </c>
      <c r="AL103" t="b">
        <v>0</v>
      </c>
      <c r="AM103" t="b">
        <v>0</v>
      </c>
      <c r="AN103" t="b">
        <v>0</v>
      </c>
      <c r="AO103" t="b">
        <v>0</v>
      </c>
      <c r="AP103" t="b">
        <v>0</v>
      </c>
      <c r="AQ103" t="b">
        <v>0</v>
      </c>
      <c r="AR103" t="b">
        <v>0</v>
      </c>
      <c r="AS103" t="b">
        <v>0</v>
      </c>
      <c r="AT103" t="b">
        <v>0</v>
      </c>
      <c r="AU103" t="b">
        <v>0</v>
      </c>
      <c r="AV103" t="b">
        <v>0</v>
      </c>
      <c r="AW103" t="b">
        <v>0</v>
      </c>
      <c r="AX103">
        <v>75</v>
      </c>
      <c r="AY103">
        <v>2.68</v>
      </c>
      <c r="AZ103" t="b">
        <v>0</v>
      </c>
      <c r="BA103" t="b">
        <v>0</v>
      </c>
      <c r="BB103" t="b">
        <v>0</v>
      </c>
      <c r="BC103" t="b">
        <v>0</v>
      </c>
      <c r="BD103" t="b">
        <v>0</v>
      </c>
      <c r="BE103" t="b">
        <v>0</v>
      </c>
      <c r="BF103" t="b">
        <v>0</v>
      </c>
      <c r="BG103" t="b">
        <v>0</v>
      </c>
      <c r="BH103" t="b">
        <v>0</v>
      </c>
      <c r="BI103" t="b">
        <v>0</v>
      </c>
      <c r="BJ103" t="b">
        <v>0</v>
      </c>
      <c r="BK103" t="b">
        <v>0</v>
      </c>
      <c r="BL103" t="b">
        <v>0</v>
      </c>
      <c r="BM103" t="b">
        <v>0</v>
      </c>
    </row>
    <row r="104" spans="1:65" x14ac:dyDescent="0.25">
      <c r="A104">
        <v>1</v>
      </c>
      <c r="B104" s="1">
        <v>44550</v>
      </c>
      <c r="C104" s="1">
        <v>44596</v>
      </c>
      <c r="D104">
        <v>31</v>
      </c>
      <c r="E104" t="s">
        <v>457</v>
      </c>
      <c r="F104">
        <v>103</v>
      </c>
      <c r="G104" t="s">
        <v>469</v>
      </c>
      <c r="H104" t="s">
        <v>182</v>
      </c>
      <c r="I104" t="s">
        <v>470</v>
      </c>
      <c r="J104" t="s">
        <v>471</v>
      </c>
      <c r="K104">
        <v>2</v>
      </c>
      <c r="L104">
        <v>1</v>
      </c>
      <c r="M104">
        <v>1</v>
      </c>
      <c r="N104">
        <v>0</v>
      </c>
      <c r="O104" t="s">
        <v>1231</v>
      </c>
      <c r="P104" t="s">
        <v>69</v>
      </c>
      <c r="Q104">
        <v>2021</v>
      </c>
      <c r="R104" t="s">
        <v>472</v>
      </c>
      <c r="S104" t="s">
        <v>99</v>
      </c>
      <c r="T104" t="b">
        <v>0</v>
      </c>
      <c r="U104">
        <v>18</v>
      </c>
      <c r="V104" t="b">
        <v>0</v>
      </c>
      <c r="W104" t="b">
        <v>0</v>
      </c>
      <c r="X104">
        <v>75</v>
      </c>
      <c r="Y104">
        <v>3</v>
      </c>
      <c r="Z104">
        <v>2500</v>
      </c>
      <c r="AA104" t="s">
        <v>1232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f t="shared" si="1"/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  <c r="AO104" t="b">
        <v>0</v>
      </c>
      <c r="AP104" t="b">
        <v>0</v>
      </c>
      <c r="AQ104" t="b">
        <v>0</v>
      </c>
      <c r="AR104" t="b">
        <v>0</v>
      </c>
      <c r="AS104" t="b">
        <v>0</v>
      </c>
      <c r="AT104" t="b">
        <v>0</v>
      </c>
      <c r="AU104" t="b">
        <v>0</v>
      </c>
      <c r="AV104" t="b">
        <v>0</v>
      </c>
      <c r="AW104" t="b">
        <v>0</v>
      </c>
      <c r="AX104" t="b">
        <v>0</v>
      </c>
      <c r="AY104" t="b">
        <v>0</v>
      </c>
      <c r="AZ104" t="b">
        <v>0</v>
      </c>
      <c r="BA104" t="b">
        <v>0</v>
      </c>
      <c r="BB104" t="b">
        <v>0</v>
      </c>
      <c r="BC104" t="b">
        <v>0</v>
      </c>
      <c r="BD104" t="b">
        <v>0</v>
      </c>
      <c r="BE104" t="b">
        <v>0</v>
      </c>
      <c r="BF104" t="b">
        <v>0</v>
      </c>
      <c r="BG104" t="b">
        <v>0</v>
      </c>
      <c r="BH104" t="b">
        <v>0</v>
      </c>
      <c r="BI104" t="b">
        <v>0</v>
      </c>
      <c r="BJ104" t="b">
        <v>0</v>
      </c>
      <c r="BK104" t="b">
        <v>0</v>
      </c>
      <c r="BL104" t="b">
        <v>0</v>
      </c>
      <c r="BM104" t="b">
        <v>0</v>
      </c>
    </row>
    <row r="105" spans="1:65" x14ac:dyDescent="0.25">
      <c r="A105">
        <v>1</v>
      </c>
      <c r="B105" s="1">
        <v>44550</v>
      </c>
      <c r="C105" s="1">
        <v>44596</v>
      </c>
      <c r="D105">
        <v>32</v>
      </c>
      <c r="E105" t="s">
        <v>473</v>
      </c>
      <c r="F105">
        <v>104</v>
      </c>
      <c r="G105" t="s">
        <v>474</v>
      </c>
      <c r="H105" t="s">
        <v>286</v>
      </c>
      <c r="I105" t="s">
        <v>475</v>
      </c>
      <c r="J105" t="s">
        <v>476</v>
      </c>
      <c r="K105">
        <v>2</v>
      </c>
      <c r="L105">
        <v>0</v>
      </c>
      <c r="M105">
        <v>2</v>
      </c>
      <c r="N105">
        <v>0</v>
      </c>
      <c r="O105" t="s">
        <v>1232</v>
      </c>
      <c r="P105" t="s">
        <v>69</v>
      </c>
      <c r="Q105">
        <v>2021</v>
      </c>
      <c r="R105" t="s">
        <v>134</v>
      </c>
      <c r="S105" t="s">
        <v>99</v>
      </c>
      <c r="T105">
        <v>16</v>
      </c>
      <c r="U105">
        <v>10</v>
      </c>
      <c r="V105">
        <v>75</v>
      </c>
      <c r="W105" t="b">
        <v>0</v>
      </c>
      <c r="X105">
        <v>80</v>
      </c>
      <c r="Y105">
        <v>7</v>
      </c>
      <c r="Z105">
        <v>1143</v>
      </c>
      <c r="AA105" t="s">
        <v>1232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f t="shared" si="1"/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  <c r="AO105" t="b">
        <v>0</v>
      </c>
      <c r="AP105" t="b">
        <v>0</v>
      </c>
      <c r="AQ105" t="b">
        <v>0</v>
      </c>
      <c r="AR105" t="b">
        <v>0</v>
      </c>
      <c r="AS105" t="b">
        <v>0</v>
      </c>
      <c r="AT105" t="b">
        <v>0</v>
      </c>
      <c r="AU105" t="b">
        <v>0</v>
      </c>
      <c r="AV105" t="b">
        <v>0</v>
      </c>
      <c r="AW105" t="b">
        <v>0</v>
      </c>
      <c r="AX105" t="b">
        <v>0</v>
      </c>
      <c r="AY105" t="b">
        <v>0</v>
      </c>
      <c r="AZ105" t="b">
        <v>0</v>
      </c>
      <c r="BA105" t="b">
        <v>0</v>
      </c>
      <c r="BB105" t="b">
        <v>0</v>
      </c>
      <c r="BC105" t="b">
        <v>0</v>
      </c>
      <c r="BD105" t="b">
        <v>0</v>
      </c>
      <c r="BE105" t="b">
        <v>0</v>
      </c>
      <c r="BF105" t="b">
        <v>0</v>
      </c>
      <c r="BG105" t="b">
        <v>0</v>
      </c>
      <c r="BH105" t="b">
        <v>0</v>
      </c>
      <c r="BI105" t="b">
        <v>0</v>
      </c>
      <c r="BJ105" t="b">
        <v>0</v>
      </c>
      <c r="BK105" t="b">
        <v>0</v>
      </c>
      <c r="BL105" t="b">
        <v>0</v>
      </c>
      <c r="BM105" t="b">
        <v>0</v>
      </c>
    </row>
    <row r="106" spans="1:65" x14ac:dyDescent="0.25">
      <c r="A106">
        <v>1</v>
      </c>
      <c r="B106" s="1">
        <v>44550</v>
      </c>
      <c r="C106" s="1">
        <v>44596</v>
      </c>
      <c r="D106">
        <v>32</v>
      </c>
      <c r="E106" t="s">
        <v>473</v>
      </c>
      <c r="F106">
        <v>105</v>
      </c>
      <c r="G106" t="s">
        <v>477</v>
      </c>
      <c r="H106" t="s">
        <v>225</v>
      </c>
      <c r="I106" t="s">
        <v>478</v>
      </c>
      <c r="J106" t="s">
        <v>479</v>
      </c>
      <c r="K106">
        <v>2</v>
      </c>
      <c r="L106">
        <v>2</v>
      </c>
      <c r="M106">
        <v>0</v>
      </c>
      <c r="N106">
        <v>0</v>
      </c>
      <c r="O106" t="s">
        <v>1232</v>
      </c>
      <c r="P106" t="s">
        <v>69</v>
      </c>
      <c r="Q106">
        <v>2017</v>
      </c>
      <c r="R106" t="s">
        <v>134</v>
      </c>
      <c r="S106" t="s">
        <v>99</v>
      </c>
      <c r="T106">
        <v>100</v>
      </c>
      <c r="U106" t="b">
        <v>0</v>
      </c>
      <c r="V106" t="b">
        <v>0</v>
      </c>
      <c r="W106" t="b">
        <v>0</v>
      </c>
      <c r="X106">
        <v>200</v>
      </c>
      <c r="Y106">
        <v>4</v>
      </c>
      <c r="Z106">
        <v>5000</v>
      </c>
      <c r="AA106" t="s">
        <v>1231</v>
      </c>
      <c r="AB106" t="s">
        <v>1232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f t="shared" si="1"/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  <c r="AO106" t="b">
        <v>0</v>
      </c>
      <c r="AP106" t="b">
        <v>0</v>
      </c>
      <c r="AQ106" t="b">
        <v>0</v>
      </c>
      <c r="AR106" t="b">
        <v>0</v>
      </c>
      <c r="AS106" t="b">
        <v>0</v>
      </c>
      <c r="AT106" t="b">
        <v>0</v>
      </c>
      <c r="AU106" t="b">
        <v>0</v>
      </c>
      <c r="AV106" t="b">
        <v>0</v>
      </c>
      <c r="AW106" t="b">
        <v>0</v>
      </c>
      <c r="AX106" t="b">
        <v>0</v>
      </c>
      <c r="AY106" t="b">
        <v>0</v>
      </c>
      <c r="AZ106" t="b">
        <v>0</v>
      </c>
      <c r="BA106" t="b">
        <v>0</v>
      </c>
      <c r="BB106" t="b">
        <v>0</v>
      </c>
      <c r="BC106" t="b">
        <v>0</v>
      </c>
      <c r="BD106" t="b">
        <v>0</v>
      </c>
      <c r="BE106" t="b">
        <v>0</v>
      </c>
      <c r="BF106" t="b">
        <v>0</v>
      </c>
      <c r="BG106" t="b">
        <v>0</v>
      </c>
      <c r="BH106" t="b">
        <v>0</v>
      </c>
      <c r="BI106" t="b">
        <v>0</v>
      </c>
      <c r="BJ106" t="b">
        <v>0</v>
      </c>
      <c r="BK106" t="b">
        <v>0</v>
      </c>
      <c r="BL106" t="b">
        <v>0</v>
      </c>
      <c r="BM106" t="b">
        <v>0</v>
      </c>
    </row>
    <row r="107" spans="1:65" x14ac:dyDescent="0.25">
      <c r="A107">
        <v>1</v>
      </c>
      <c r="B107" s="1">
        <v>44550</v>
      </c>
      <c r="C107" s="1">
        <v>44596</v>
      </c>
      <c r="D107">
        <v>32</v>
      </c>
      <c r="E107" t="s">
        <v>473</v>
      </c>
      <c r="F107">
        <v>106</v>
      </c>
      <c r="G107" t="s">
        <v>480</v>
      </c>
      <c r="H107" t="s">
        <v>225</v>
      </c>
      <c r="I107" t="s">
        <v>481</v>
      </c>
      <c r="J107" t="s">
        <v>482</v>
      </c>
      <c r="K107">
        <v>2</v>
      </c>
      <c r="L107">
        <v>2</v>
      </c>
      <c r="M107">
        <v>0</v>
      </c>
      <c r="N107">
        <v>0</v>
      </c>
      <c r="O107" t="s">
        <v>1232</v>
      </c>
      <c r="P107" t="s">
        <v>69</v>
      </c>
      <c r="Q107">
        <v>2016</v>
      </c>
      <c r="R107" t="s">
        <v>134</v>
      </c>
      <c r="S107" t="s">
        <v>99</v>
      </c>
      <c r="T107">
        <v>170</v>
      </c>
      <c r="U107" t="b">
        <v>0</v>
      </c>
      <c r="V107" t="b">
        <v>0</v>
      </c>
      <c r="W107" t="b">
        <v>0</v>
      </c>
      <c r="X107">
        <v>50</v>
      </c>
      <c r="Y107">
        <v>1</v>
      </c>
      <c r="Z107">
        <v>5000</v>
      </c>
      <c r="AA107" t="s">
        <v>1231</v>
      </c>
      <c r="AB107" t="s">
        <v>1231</v>
      </c>
      <c r="AC107">
        <v>50</v>
      </c>
      <c r="AD107">
        <v>2</v>
      </c>
      <c r="AE107" t="b">
        <v>0</v>
      </c>
      <c r="AF107" t="b">
        <v>0</v>
      </c>
      <c r="AG107">
        <v>2500</v>
      </c>
      <c r="AH107">
        <f t="shared" si="1"/>
        <v>-2500</v>
      </c>
      <c r="AI107">
        <v>1</v>
      </c>
      <c r="AJ107" t="s">
        <v>1232</v>
      </c>
      <c r="AK107" t="s">
        <v>1232</v>
      </c>
      <c r="AL107" t="b">
        <v>0</v>
      </c>
      <c r="AM107" t="b">
        <v>0</v>
      </c>
      <c r="AN107" t="b">
        <v>0</v>
      </c>
      <c r="AO107" t="b">
        <v>0</v>
      </c>
      <c r="AP107" t="b">
        <v>0</v>
      </c>
      <c r="AQ107" t="b">
        <v>0</v>
      </c>
      <c r="AR107" t="b">
        <v>0</v>
      </c>
      <c r="AS107" t="b">
        <v>0</v>
      </c>
      <c r="AT107" t="b">
        <v>0</v>
      </c>
      <c r="AU107" t="b">
        <v>0</v>
      </c>
      <c r="AV107" t="b">
        <v>0</v>
      </c>
      <c r="AW107" t="b">
        <v>0</v>
      </c>
      <c r="AX107">
        <v>50</v>
      </c>
      <c r="AY107">
        <v>2</v>
      </c>
      <c r="AZ107" t="b">
        <v>0</v>
      </c>
      <c r="BA107" t="b">
        <v>0</v>
      </c>
      <c r="BB107" t="b">
        <v>0</v>
      </c>
      <c r="BC107" t="b">
        <v>0</v>
      </c>
      <c r="BD107" t="b">
        <v>0</v>
      </c>
      <c r="BE107" t="b">
        <v>0</v>
      </c>
      <c r="BF107" t="b">
        <v>0</v>
      </c>
      <c r="BG107" t="b">
        <v>0</v>
      </c>
      <c r="BH107" t="b">
        <v>0</v>
      </c>
      <c r="BI107" t="b">
        <v>0</v>
      </c>
      <c r="BJ107" t="b">
        <v>0</v>
      </c>
      <c r="BK107" t="b">
        <v>0</v>
      </c>
      <c r="BL107" t="b">
        <v>0</v>
      </c>
      <c r="BM107" t="b">
        <v>0</v>
      </c>
    </row>
    <row r="108" spans="1:65" x14ac:dyDescent="0.25">
      <c r="A108">
        <v>1</v>
      </c>
      <c r="B108" s="1">
        <v>44550</v>
      </c>
      <c r="C108" s="1">
        <v>44596</v>
      </c>
      <c r="D108">
        <v>32</v>
      </c>
      <c r="E108" t="s">
        <v>473</v>
      </c>
      <c r="F108">
        <v>107</v>
      </c>
      <c r="G108" t="s">
        <v>483</v>
      </c>
      <c r="H108" t="s">
        <v>173</v>
      </c>
      <c r="I108" t="s">
        <v>484</v>
      </c>
      <c r="J108" t="s">
        <v>485</v>
      </c>
      <c r="K108">
        <v>2</v>
      </c>
      <c r="L108">
        <v>1</v>
      </c>
      <c r="M108">
        <v>1</v>
      </c>
      <c r="N108">
        <v>0</v>
      </c>
      <c r="O108" t="s">
        <v>1231</v>
      </c>
      <c r="P108" t="s">
        <v>69</v>
      </c>
      <c r="Q108">
        <v>2019</v>
      </c>
      <c r="R108" t="s">
        <v>76</v>
      </c>
      <c r="S108" t="s">
        <v>99</v>
      </c>
      <c r="T108" t="b">
        <v>0</v>
      </c>
      <c r="U108" t="b">
        <v>0</v>
      </c>
      <c r="V108" t="b">
        <v>0</v>
      </c>
      <c r="W108" t="b">
        <v>0</v>
      </c>
      <c r="X108">
        <v>35</v>
      </c>
      <c r="Y108">
        <v>6</v>
      </c>
      <c r="Z108">
        <v>583</v>
      </c>
      <c r="AA108" t="s">
        <v>1231</v>
      </c>
      <c r="AB108" t="s">
        <v>1232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f t="shared" si="1"/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  <c r="AO108" t="b">
        <v>0</v>
      </c>
      <c r="AP108" t="b">
        <v>0</v>
      </c>
      <c r="AQ108" t="b">
        <v>0</v>
      </c>
      <c r="AR108" t="b">
        <v>0</v>
      </c>
      <c r="AS108" t="b">
        <v>0</v>
      </c>
      <c r="AT108" t="b">
        <v>0</v>
      </c>
      <c r="AU108" t="b">
        <v>0</v>
      </c>
      <c r="AV108" t="b">
        <v>0</v>
      </c>
      <c r="AW108" t="b">
        <v>0</v>
      </c>
      <c r="AX108" t="b">
        <v>0</v>
      </c>
      <c r="AY108" t="b">
        <v>0</v>
      </c>
      <c r="AZ108" t="b">
        <v>0</v>
      </c>
      <c r="BA108" t="b">
        <v>0</v>
      </c>
      <c r="BB108" t="b">
        <v>0</v>
      </c>
      <c r="BC108" t="b">
        <v>0</v>
      </c>
      <c r="BD108" t="b">
        <v>0</v>
      </c>
      <c r="BE108" t="b">
        <v>0</v>
      </c>
      <c r="BF108" t="b">
        <v>0</v>
      </c>
      <c r="BG108" t="b">
        <v>0</v>
      </c>
      <c r="BH108" t="b">
        <v>0</v>
      </c>
      <c r="BI108" t="b">
        <v>0</v>
      </c>
      <c r="BJ108" t="b">
        <v>0</v>
      </c>
      <c r="BK108" t="b">
        <v>0</v>
      </c>
      <c r="BL108" t="b">
        <v>0</v>
      </c>
      <c r="BM108" t="b">
        <v>0</v>
      </c>
    </row>
    <row r="109" spans="1:65" x14ac:dyDescent="0.25">
      <c r="A109">
        <v>1</v>
      </c>
      <c r="B109" s="1">
        <v>44550</v>
      </c>
      <c r="C109" s="1">
        <v>44596</v>
      </c>
      <c r="D109">
        <v>33</v>
      </c>
      <c r="E109" t="s">
        <v>486</v>
      </c>
      <c r="F109">
        <v>108</v>
      </c>
      <c r="G109" t="s">
        <v>487</v>
      </c>
      <c r="H109" t="s">
        <v>79</v>
      </c>
      <c r="I109" t="s">
        <v>488</v>
      </c>
      <c r="J109" t="s">
        <v>489</v>
      </c>
      <c r="K109">
        <v>2</v>
      </c>
      <c r="L109">
        <v>1</v>
      </c>
      <c r="M109">
        <v>1</v>
      </c>
      <c r="N109">
        <v>0</v>
      </c>
      <c r="O109" t="s">
        <v>1231</v>
      </c>
      <c r="P109" t="s">
        <v>69</v>
      </c>
      <c r="Q109">
        <v>2017</v>
      </c>
      <c r="R109" t="s">
        <v>134</v>
      </c>
      <c r="S109" t="s">
        <v>99</v>
      </c>
      <c r="T109" t="b">
        <v>0</v>
      </c>
      <c r="U109">
        <v>0.66</v>
      </c>
      <c r="V109" t="b">
        <v>0</v>
      </c>
      <c r="W109" t="b">
        <v>0</v>
      </c>
      <c r="X109">
        <v>40</v>
      </c>
      <c r="Y109">
        <v>10</v>
      </c>
      <c r="Z109">
        <v>400</v>
      </c>
      <c r="AA109" t="s">
        <v>1231</v>
      </c>
      <c r="AB109" t="s">
        <v>1231</v>
      </c>
      <c r="AC109">
        <v>40</v>
      </c>
      <c r="AD109">
        <v>25</v>
      </c>
      <c r="AE109" t="b">
        <v>0</v>
      </c>
      <c r="AF109" t="b">
        <v>0</v>
      </c>
      <c r="AG109">
        <v>160</v>
      </c>
      <c r="AH109">
        <f t="shared" si="1"/>
        <v>-240</v>
      </c>
      <c r="AI109">
        <v>1</v>
      </c>
      <c r="AJ109" t="s">
        <v>1232</v>
      </c>
      <c r="AK109" t="s">
        <v>1232</v>
      </c>
      <c r="AL109" t="b">
        <v>0</v>
      </c>
      <c r="AM109" t="b">
        <v>0</v>
      </c>
      <c r="AN109" t="b">
        <v>0</v>
      </c>
      <c r="AO109">
        <v>40</v>
      </c>
      <c r="AP109">
        <v>25</v>
      </c>
      <c r="AQ109" t="b">
        <v>0</v>
      </c>
      <c r="AR109" t="b">
        <v>0</v>
      </c>
      <c r="AS109" t="b">
        <v>0</v>
      </c>
      <c r="AT109" t="b">
        <v>0</v>
      </c>
      <c r="AU109" t="b">
        <v>0</v>
      </c>
      <c r="AV109" t="b">
        <v>0</v>
      </c>
      <c r="AW109" t="b">
        <v>0</v>
      </c>
      <c r="AX109" t="b">
        <v>0</v>
      </c>
      <c r="AY109" t="b">
        <v>0</v>
      </c>
      <c r="AZ109" t="b">
        <v>0</v>
      </c>
      <c r="BA109" t="b">
        <v>0</v>
      </c>
      <c r="BB109" t="b">
        <v>0</v>
      </c>
      <c r="BC109" t="b">
        <v>0</v>
      </c>
      <c r="BD109" t="b">
        <v>0</v>
      </c>
      <c r="BE109" t="b">
        <v>0</v>
      </c>
      <c r="BF109" t="b">
        <v>0</v>
      </c>
      <c r="BG109" t="b">
        <v>0</v>
      </c>
      <c r="BH109" t="b">
        <v>0</v>
      </c>
      <c r="BI109" t="b">
        <v>0</v>
      </c>
      <c r="BJ109" t="b">
        <v>0</v>
      </c>
      <c r="BK109" t="b">
        <v>0</v>
      </c>
      <c r="BL109" t="b">
        <v>0</v>
      </c>
      <c r="BM109" t="b">
        <v>0</v>
      </c>
    </row>
    <row r="110" spans="1:65" x14ac:dyDescent="0.25">
      <c r="A110">
        <v>1</v>
      </c>
      <c r="B110" s="1">
        <v>44550</v>
      </c>
      <c r="C110" s="1">
        <v>44596</v>
      </c>
      <c r="D110">
        <v>33</v>
      </c>
      <c r="E110" t="s">
        <v>486</v>
      </c>
      <c r="F110">
        <v>109</v>
      </c>
      <c r="G110" t="s">
        <v>490</v>
      </c>
      <c r="H110" t="s">
        <v>66</v>
      </c>
      <c r="I110" t="s">
        <v>491</v>
      </c>
      <c r="J110" t="s">
        <v>492</v>
      </c>
      <c r="K110">
        <v>2</v>
      </c>
      <c r="L110">
        <v>1</v>
      </c>
      <c r="M110">
        <v>1</v>
      </c>
      <c r="N110">
        <v>0</v>
      </c>
      <c r="O110" t="s">
        <v>1231</v>
      </c>
      <c r="P110" t="s">
        <v>69</v>
      </c>
      <c r="Q110">
        <v>2018</v>
      </c>
      <c r="R110" t="s">
        <v>493</v>
      </c>
      <c r="S110" t="s">
        <v>99</v>
      </c>
      <c r="T110" t="b">
        <v>0</v>
      </c>
      <c r="U110">
        <v>2</v>
      </c>
      <c r="V110" t="b">
        <v>0</v>
      </c>
      <c r="W110" t="b">
        <v>0</v>
      </c>
      <c r="X110">
        <v>40</v>
      </c>
      <c r="Y110">
        <v>5</v>
      </c>
      <c r="Z110">
        <v>800</v>
      </c>
      <c r="AA110" t="s">
        <v>1232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f t="shared" si="1"/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  <c r="AO110" t="b">
        <v>0</v>
      </c>
      <c r="AP110" t="b">
        <v>0</v>
      </c>
      <c r="AQ110" t="b">
        <v>0</v>
      </c>
      <c r="AR110" t="b">
        <v>0</v>
      </c>
      <c r="AS110" t="b">
        <v>0</v>
      </c>
      <c r="AT110" t="b">
        <v>0</v>
      </c>
      <c r="AU110" t="b">
        <v>0</v>
      </c>
      <c r="AV110" t="b">
        <v>0</v>
      </c>
      <c r="AW110" t="b">
        <v>0</v>
      </c>
      <c r="AX110" t="b">
        <v>0</v>
      </c>
      <c r="AY110" t="b">
        <v>0</v>
      </c>
      <c r="AZ110" t="b">
        <v>0</v>
      </c>
      <c r="BA110" t="b">
        <v>0</v>
      </c>
      <c r="BB110" t="b">
        <v>0</v>
      </c>
      <c r="BC110" t="b">
        <v>0</v>
      </c>
      <c r="BD110" t="b">
        <v>0</v>
      </c>
      <c r="BE110" t="b">
        <v>0</v>
      </c>
      <c r="BF110" t="b">
        <v>0</v>
      </c>
      <c r="BG110" t="b">
        <v>0</v>
      </c>
      <c r="BH110" t="b">
        <v>0</v>
      </c>
      <c r="BI110" t="b">
        <v>0</v>
      </c>
      <c r="BJ110" t="b">
        <v>0</v>
      </c>
      <c r="BK110" t="b">
        <v>0</v>
      </c>
      <c r="BL110" t="b">
        <v>0</v>
      </c>
      <c r="BM110" t="b">
        <v>0</v>
      </c>
    </row>
    <row r="111" spans="1:65" x14ac:dyDescent="0.25">
      <c r="A111">
        <v>1</v>
      </c>
      <c r="B111" s="1">
        <v>44550</v>
      </c>
      <c r="C111" s="1">
        <v>44596</v>
      </c>
      <c r="D111">
        <v>33</v>
      </c>
      <c r="E111" t="s">
        <v>486</v>
      </c>
      <c r="F111">
        <v>110</v>
      </c>
      <c r="G111" t="s">
        <v>494</v>
      </c>
      <c r="H111" t="s">
        <v>448</v>
      </c>
      <c r="I111" t="s">
        <v>495</v>
      </c>
      <c r="J111" t="s">
        <v>496</v>
      </c>
      <c r="K111">
        <v>4</v>
      </c>
      <c r="L111">
        <v>4</v>
      </c>
      <c r="M111">
        <v>0</v>
      </c>
      <c r="N111">
        <v>0</v>
      </c>
      <c r="O111" t="s">
        <v>1232</v>
      </c>
      <c r="P111" t="s">
        <v>69</v>
      </c>
      <c r="Q111">
        <v>2019</v>
      </c>
      <c r="R111" t="s">
        <v>70</v>
      </c>
      <c r="S111" t="s">
        <v>99</v>
      </c>
      <c r="T111" t="b">
        <v>0</v>
      </c>
      <c r="U111" t="b">
        <v>0</v>
      </c>
      <c r="V111" t="b">
        <v>0</v>
      </c>
      <c r="W111" t="b">
        <v>0</v>
      </c>
      <c r="X111">
        <v>40</v>
      </c>
      <c r="Y111">
        <v>2</v>
      </c>
      <c r="Z111">
        <v>2000</v>
      </c>
      <c r="AA111" t="s">
        <v>1231</v>
      </c>
      <c r="AB111" t="s">
        <v>1231</v>
      </c>
      <c r="AC111">
        <v>60</v>
      </c>
      <c r="AD111">
        <v>10</v>
      </c>
      <c r="AE111" t="b">
        <v>0</v>
      </c>
      <c r="AF111" t="b">
        <v>0</v>
      </c>
      <c r="AG111">
        <v>600</v>
      </c>
      <c r="AH111">
        <f t="shared" si="1"/>
        <v>-1400</v>
      </c>
      <c r="AI111">
        <v>3</v>
      </c>
      <c r="AJ111" t="s">
        <v>1232</v>
      </c>
      <c r="AK111" t="s">
        <v>1232</v>
      </c>
      <c r="AL111">
        <v>20</v>
      </c>
      <c r="AM111">
        <v>3.33</v>
      </c>
      <c r="AN111" t="b">
        <v>0</v>
      </c>
      <c r="AO111" t="b">
        <v>0</v>
      </c>
      <c r="AP111" t="b">
        <v>0</v>
      </c>
      <c r="AQ111" t="b">
        <v>0</v>
      </c>
      <c r="AR111">
        <v>20</v>
      </c>
      <c r="AS111">
        <v>3.33</v>
      </c>
      <c r="AT111" t="b">
        <v>0</v>
      </c>
      <c r="AU111" t="b">
        <v>0</v>
      </c>
      <c r="AV111" t="b">
        <v>0</v>
      </c>
      <c r="AW111" t="b">
        <v>0</v>
      </c>
      <c r="AX111" t="b">
        <v>0</v>
      </c>
      <c r="AY111" t="b">
        <v>0</v>
      </c>
      <c r="AZ111" t="b">
        <v>0</v>
      </c>
      <c r="BA111">
        <v>20</v>
      </c>
      <c r="BB111">
        <v>3.33</v>
      </c>
      <c r="BC111" t="b">
        <v>0</v>
      </c>
      <c r="BD111" t="b">
        <v>0</v>
      </c>
      <c r="BE111" t="b">
        <v>0</v>
      </c>
      <c r="BF111" t="b">
        <v>0</v>
      </c>
      <c r="BG111" t="b">
        <v>0</v>
      </c>
      <c r="BH111" t="b">
        <v>0</v>
      </c>
      <c r="BI111" t="b">
        <v>0</v>
      </c>
      <c r="BJ111" t="b">
        <v>0</v>
      </c>
      <c r="BK111" t="b">
        <v>0</v>
      </c>
      <c r="BL111" t="b">
        <v>0</v>
      </c>
      <c r="BM111" t="b">
        <v>0</v>
      </c>
    </row>
    <row r="112" spans="1:65" x14ac:dyDescent="0.25">
      <c r="A112">
        <v>1</v>
      </c>
      <c r="B112" s="1">
        <v>44550</v>
      </c>
      <c r="C112" s="1">
        <v>44596</v>
      </c>
      <c r="D112">
        <v>33</v>
      </c>
      <c r="E112" t="s">
        <v>486</v>
      </c>
      <c r="F112">
        <v>111</v>
      </c>
      <c r="G112" t="s">
        <v>497</v>
      </c>
      <c r="H112" t="s">
        <v>225</v>
      </c>
      <c r="I112" t="s">
        <v>498</v>
      </c>
      <c r="J112" t="s">
        <v>499</v>
      </c>
      <c r="K112">
        <v>2</v>
      </c>
      <c r="L112">
        <v>2</v>
      </c>
      <c r="M112">
        <v>0</v>
      </c>
      <c r="N112">
        <v>0</v>
      </c>
      <c r="O112" t="s">
        <v>1232</v>
      </c>
      <c r="P112" t="s">
        <v>69</v>
      </c>
      <c r="Q112">
        <v>2020</v>
      </c>
      <c r="R112" t="s">
        <v>70</v>
      </c>
      <c r="S112" t="s">
        <v>99</v>
      </c>
      <c r="T112" t="b">
        <v>0</v>
      </c>
      <c r="U112" t="b">
        <v>0</v>
      </c>
      <c r="V112" t="b">
        <v>0</v>
      </c>
      <c r="W112" t="b">
        <v>0</v>
      </c>
      <c r="X112">
        <v>35</v>
      </c>
      <c r="Y112">
        <v>1</v>
      </c>
      <c r="Z112">
        <v>3500</v>
      </c>
      <c r="AA112" t="s">
        <v>1231</v>
      </c>
      <c r="AB112" t="s">
        <v>1231</v>
      </c>
      <c r="AC112">
        <v>100</v>
      </c>
      <c r="AD112">
        <v>10</v>
      </c>
      <c r="AE112" t="b">
        <v>0</v>
      </c>
      <c r="AF112" t="b">
        <v>0</v>
      </c>
      <c r="AG112">
        <v>1000</v>
      </c>
      <c r="AH112">
        <f t="shared" si="1"/>
        <v>-2500</v>
      </c>
      <c r="AI112">
        <v>2</v>
      </c>
      <c r="AJ112" t="s">
        <v>1232</v>
      </c>
      <c r="AK112" t="s">
        <v>1232</v>
      </c>
      <c r="AL112">
        <v>50</v>
      </c>
      <c r="AM112">
        <v>5</v>
      </c>
      <c r="AN112" t="b">
        <v>0</v>
      </c>
      <c r="AO112" t="b">
        <v>0</v>
      </c>
      <c r="AP112" t="b">
        <v>0</v>
      </c>
      <c r="AQ112" t="b">
        <v>0</v>
      </c>
      <c r="AR112" t="b">
        <v>0</v>
      </c>
      <c r="AS112" t="b">
        <v>0</v>
      </c>
      <c r="AT112" t="b">
        <v>0</v>
      </c>
      <c r="AU112" t="b">
        <v>0</v>
      </c>
      <c r="AV112" t="b">
        <v>0</v>
      </c>
      <c r="AW112" t="b">
        <v>0</v>
      </c>
      <c r="AX112" t="b">
        <v>0</v>
      </c>
      <c r="AY112" t="b">
        <v>0</v>
      </c>
      <c r="AZ112" t="b">
        <v>0</v>
      </c>
      <c r="BA112">
        <v>50</v>
      </c>
      <c r="BB112">
        <v>5</v>
      </c>
      <c r="BC112" t="b">
        <v>0</v>
      </c>
      <c r="BD112" t="b">
        <v>0</v>
      </c>
      <c r="BE112" t="b">
        <v>0</v>
      </c>
      <c r="BF112" t="b">
        <v>0</v>
      </c>
      <c r="BG112" t="b">
        <v>0</v>
      </c>
      <c r="BH112" t="b">
        <v>0</v>
      </c>
      <c r="BI112" t="b">
        <v>0</v>
      </c>
      <c r="BJ112" t="b">
        <v>0</v>
      </c>
      <c r="BK112" t="b">
        <v>0</v>
      </c>
      <c r="BL112" t="b">
        <v>0</v>
      </c>
      <c r="BM112" t="b">
        <v>0</v>
      </c>
    </row>
    <row r="113" spans="1:65" x14ac:dyDescent="0.25">
      <c r="A113">
        <v>1</v>
      </c>
      <c r="B113" s="1">
        <v>44550</v>
      </c>
      <c r="C113" s="1">
        <v>44596</v>
      </c>
      <c r="D113">
        <v>34</v>
      </c>
      <c r="E113" t="s">
        <v>500</v>
      </c>
      <c r="F113">
        <v>112</v>
      </c>
      <c r="G113" t="s">
        <v>501</v>
      </c>
      <c r="H113" t="s">
        <v>66</v>
      </c>
      <c r="I113" t="s">
        <v>502</v>
      </c>
      <c r="J113" t="s">
        <v>503</v>
      </c>
      <c r="K113">
        <v>2</v>
      </c>
      <c r="L113">
        <v>2</v>
      </c>
      <c r="M113">
        <v>0</v>
      </c>
      <c r="N113">
        <v>0</v>
      </c>
      <c r="O113" t="s">
        <v>1232</v>
      </c>
      <c r="P113" t="s">
        <v>75</v>
      </c>
      <c r="Q113">
        <v>2019</v>
      </c>
      <c r="R113" t="s">
        <v>504</v>
      </c>
      <c r="S113" t="s">
        <v>99</v>
      </c>
      <c r="T113" t="b">
        <v>0</v>
      </c>
      <c r="U113">
        <v>3</v>
      </c>
      <c r="V113">
        <v>70</v>
      </c>
      <c r="W113" t="b">
        <v>0</v>
      </c>
      <c r="X113">
        <v>40</v>
      </c>
      <c r="Y113">
        <v>10</v>
      </c>
      <c r="Z113">
        <v>400</v>
      </c>
      <c r="AA113" t="s">
        <v>1231</v>
      </c>
      <c r="AB113" t="s">
        <v>1231</v>
      </c>
      <c r="AC113">
        <v>40</v>
      </c>
      <c r="AD113">
        <v>20</v>
      </c>
      <c r="AE113" t="b">
        <v>0</v>
      </c>
      <c r="AF113" t="b">
        <v>0</v>
      </c>
      <c r="AG113">
        <v>200</v>
      </c>
      <c r="AH113">
        <f t="shared" si="1"/>
        <v>-200</v>
      </c>
      <c r="AI113">
        <v>4</v>
      </c>
      <c r="AJ113" t="s">
        <v>1232</v>
      </c>
      <c r="AK113" t="s">
        <v>1232</v>
      </c>
      <c r="AL113">
        <v>10</v>
      </c>
      <c r="AM113">
        <v>5</v>
      </c>
      <c r="AN113" t="b">
        <v>0</v>
      </c>
      <c r="AO113">
        <v>10</v>
      </c>
      <c r="AP113">
        <v>5</v>
      </c>
      <c r="AQ113" t="b">
        <v>0</v>
      </c>
      <c r="AR113" t="b">
        <v>0</v>
      </c>
      <c r="AS113" t="b">
        <v>0</v>
      </c>
      <c r="AT113" t="b">
        <v>0</v>
      </c>
      <c r="AU113">
        <v>10</v>
      </c>
      <c r="AV113">
        <v>5</v>
      </c>
      <c r="AW113" t="b">
        <v>0</v>
      </c>
      <c r="AX113" t="b">
        <v>0</v>
      </c>
      <c r="AY113" t="b">
        <v>0</v>
      </c>
      <c r="AZ113" t="b">
        <v>0</v>
      </c>
      <c r="BA113" t="b">
        <v>0</v>
      </c>
      <c r="BB113" t="b">
        <v>0</v>
      </c>
      <c r="BC113" t="b">
        <v>0</v>
      </c>
      <c r="BD113">
        <v>10</v>
      </c>
      <c r="BE113">
        <v>5</v>
      </c>
      <c r="BF113" t="b">
        <v>0</v>
      </c>
      <c r="BG113" t="b">
        <v>0</v>
      </c>
      <c r="BH113" t="b">
        <v>0</v>
      </c>
      <c r="BI113" t="b">
        <v>0</v>
      </c>
      <c r="BJ113" t="b">
        <v>0</v>
      </c>
      <c r="BK113" t="b">
        <v>0</v>
      </c>
      <c r="BL113" t="b">
        <v>0</v>
      </c>
      <c r="BM113" t="b">
        <v>0</v>
      </c>
    </row>
    <row r="114" spans="1:65" x14ac:dyDescent="0.25">
      <c r="A114">
        <v>1</v>
      </c>
      <c r="B114" s="1">
        <v>44550</v>
      </c>
      <c r="C114" s="1">
        <v>44596</v>
      </c>
      <c r="D114">
        <v>34</v>
      </c>
      <c r="E114" t="s">
        <v>500</v>
      </c>
      <c r="F114">
        <v>113</v>
      </c>
      <c r="G114" t="s">
        <v>506</v>
      </c>
      <c r="H114" t="s">
        <v>79</v>
      </c>
      <c r="I114" t="s">
        <v>507</v>
      </c>
      <c r="J114" t="s">
        <v>508</v>
      </c>
      <c r="K114">
        <v>1</v>
      </c>
      <c r="L114">
        <v>0</v>
      </c>
      <c r="M114">
        <v>1</v>
      </c>
      <c r="N114">
        <v>0</v>
      </c>
      <c r="O114" t="s">
        <v>1232</v>
      </c>
      <c r="P114" t="s">
        <v>75</v>
      </c>
      <c r="Q114">
        <v>2017</v>
      </c>
      <c r="R114" t="s">
        <v>134</v>
      </c>
      <c r="S114" t="s">
        <v>99</v>
      </c>
      <c r="T114" t="b">
        <v>0</v>
      </c>
      <c r="U114" t="b">
        <v>0</v>
      </c>
      <c r="V114" t="b">
        <v>0</v>
      </c>
      <c r="W114" t="b">
        <v>0</v>
      </c>
      <c r="X114">
        <v>30</v>
      </c>
      <c r="Y114">
        <v>7.5</v>
      </c>
      <c r="Z114">
        <v>400</v>
      </c>
      <c r="AA114" t="s">
        <v>1232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f t="shared" si="1"/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  <c r="AO114" t="b">
        <v>0</v>
      </c>
      <c r="AP114" t="b">
        <v>0</v>
      </c>
      <c r="AQ114" t="b">
        <v>0</v>
      </c>
      <c r="AR114" t="b">
        <v>0</v>
      </c>
      <c r="AS114" t="b">
        <v>0</v>
      </c>
      <c r="AT114" t="b">
        <v>0</v>
      </c>
      <c r="AU114" t="b">
        <v>0</v>
      </c>
      <c r="AV114" t="b">
        <v>0</v>
      </c>
      <c r="AW114" t="b">
        <v>0</v>
      </c>
      <c r="AX114" t="b">
        <v>0</v>
      </c>
      <c r="AY114" t="b">
        <v>0</v>
      </c>
      <c r="AZ114" t="b">
        <v>0</v>
      </c>
      <c r="BA114" t="b">
        <v>0</v>
      </c>
      <c r="BB114" t="b">
        <v>0</v>
      </c>
      <c r="BC114" t="b">
        <v>0</v>
      </c>
      <c r="BD114" t="b">
        <v>0</v>
      </c>
      <c r="BE114" t="b">
        <v>0</v>
      </c>
      <c r="BF114" t="b">
        <v>0</v>
      </c>
      <c r="BG114" t="b">
        <v>0</v>
      </c>
      <c r="BH114" t="b">
        <v>0</v>
      </c>
      <c r="BI114" t="b">
        <v>0</v>
      </c>
      <c r="BJ114" t="b">
        <v>0</v>
      </c>
      <c r="BK114" t="b">
        <v>0</v>
      </c>
      <c r="BL114" t="b">
        <v>0</v>
      </c>
      <c r="BM114" t="b">
        <v>0</v>
      </c>
    </row>
    <row r="115" spans="1:65" x14ac:dyDescent="0.25">
      <c r="A115">
        <v>1</v>
      </c>
      <c r="B115" s="1">
        <v>44550</v>
      </c>
      <c r="C115" s="1">
        <v>44596</v>
      </c>
      <c r="D115">
        <v>34</v>
      </c>
      <c r="E115" t="s">
        <v>500</v>
      </c>
      <c r="F115">
        <v>114</v>
      </c>
      <c r="G115" t="s">
        <v>509</v>
      </c>
      <c r="H115" t="s">
        <v>66</v>
      </c>
      <c r="I115" t="s">
        <v>510</v>
      </c>
      <c r="J115" t="s">
        <v>511</v>
      </c>
      <c r="K115">
        <v>2</v>
      </c>
      <c r="L115">
        <v>1</v>
      </c>
      <c r="M115">
        <v>1</v>
      </c>
      <c r="N115">
        <v>0</v>
      </c>
      <c r="O115" t="s">
        <v>1231</v>
      </c>
      <c r="P115" t="s">
        <v>69</v>
      </c>
      <c r="Q115">
        <v>2019</v>
      </c>
      <c r="R115" t="s">
        <v>134</v>
      </c>
      <c r="S115" t="s">
        <v>99</v>
      </c>
      <c r="T115" t="b">
        <v>0</v>
      </c>
      <c r="U115">
        <v>12</v>
      </c>
      <c r="V115">
        <v>40</v>
      </c>
      <c r="W115" t="b">
        <v>0</v>
      </c>
      <c r="X115">
        <v>60</v>
      </c>
      <c r="Y115">
        <v>2</v>
      </c>
      <c r="Z115">
        <v>3000</v>
      </c>
      <c r="AA115" t="s">
        <v>1231</v>
      </c>
      <c r="AB115" t="s">
        <v>1232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f t="shared" si="1"/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  <c r="AO115" t="b">
        <v>0</v>
      </c>
      <c r="AP115" t="b">
        <v>0</v>
      </c>
      <c r="AQ115" t="b">
        <v>0</v>
      </c>
      <c r="AR115" t="b">
        <v>0</v>
      </c>
      <c r="AS115" t="b">
        <v>0</v>
      </c>
      <c r="AT115" t="b">
        <v>0</v>
      </c>
      <c r="AU115" t="b">
        <v>0</v>
      </c>
      <c r="AV115" t="b">
        <v>0</v>
      </c>
      <c r="AW115" t="b">
        <v>0</v>
      </c>
      <c r="AX115" t="b">
        <v>0</v>
      </c>
      <c r="AY115" t="b">
        <v>0</v>
      </c>
      <c r="AZ115" t="b">
        <v>0</v>
      </c>
      <c r="BA115" t="b">
        <v>0</v>
      </c>
      <c r="BB115" t="b">
        <v>0</v>
      </c>
      <c r="BC115" t="b">
        <v>0</v>
      </c>
      <c r="BD115" t="b">
        <v>0</v>
      </c>
      <c r="BE115" t="b">
        <v>0</v>
      </c>
      <c r="BF115" t="b">
        <v>0</v>
      </c>
      <c r="BG115" t="b">
        <v>0</v>
      </c>
      <c r="BH115" t="b">
        <v>0</v>
      </c>
      <c r="BI115" t="b">
        <v>0</v>
      </c>
      <c r="BJ115" t="b">
        <v>0</v>
      </c>
      <c r="BK115" t="b">
        <v>0</v>
      </c>
      <c r="BL115" t="b">
        <v>0</v>
      </c>
      <c r="BM115" t="b">
        <v>0</v>
      </c>
    </row>
    <row r="116" spans="1:65" x14ac:dyDescent="0.25">
      <c r="A116">
        <v>1</v>
      </c>
      <c r="B116" s="1">
        <v>44550</v>
      </c>
      <c r="C116" s="1">
        <v>44596</v>
      </c>
      <c r="D116">
        <v>34</v>
      </c>
      <c r="E116" t="s">
        <v>500</v>
      </c>
      <c r="F116">
        <v>115</v>
      </c>
      <c r="G116" t="s">
        <v>512</v>
      </c>
      <c r="H116" t="s">
        <v>66</v>
      </c>
      <c r="I116" t="s">
        <v>513</v>
      </c>
      <c r="J116" t="s">
        <v>514</v>
      </c>
      <c r="K116">
        <v>1</v>
      </c>
      <c r="L116">
        <v>1</v>
      </c>
      <c r="M116">
        <v>0</v>
      </c>
      <c r="N116">
        <v>0</v>
      </c>
      <c r="O116" t="s">
        <v>1232</v>
      </c>
      <c r="P116" t="s">
        <v>69</v>
      </c>
      <c r="Q116" t="s">
        <v>1230</v>
      </c>
      <c r="R116" t="s">
        <v>76</v>
      </c>
      <c r="S116" t="s">
        <v>99</v>
      </c>
      <c r="T116">
        <v>0</v>
      </c>
      <c r="U116" t="b">
        <v>0</v>
      </c>
      <c r="V116" t="b">
        <v>0</v>
      </c>
      <c r="W116" t="b">
        <v>0</v>
      </c>
      <c r="X116">
        <v>100</v>
      </c>
      <c r="Y116">
        <v>1</v>
      </c>
      <c r="Z116">
        <v>10000</v>
      </c>
      <c r="AA116" t="s">
        <v>1232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f t="shared" si="1"/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0</v>
      </c>
      <c r="AO116" t="b">
        <v>0</v>
      </c>
      <c r="AP116" t="b">
        <v>0</v>
      </c>
      <c r="AQ116" t="b">
        <v>0</v>
      </c>
      <c r="AR116" t="b">
        <v>0</v>
      </c>
      <c r="AS116" t="b">
        <v>0</v>
      </c>
      <c r="AT116" t="b">
        <v>0</v>
      </c>
      <c r="AU116" t="b">
        <v>0</v>
      </c>
      <c r="AV116" t="b">
        <v>0</v>
      </c>
      <c r="AW116" t="b">
        <v>0</v>
      </c>
      <c r="AX116" t="b">
        <v>0</v>
      </c>
      <c r="AY116" t="b">
        <v>0</v>
      </c>
      <c r="AZ116" t="b">
        <v>0</v>
      </c>
      <c r="BA116" t="b">
        <v>0</v>
      </c>
      <c r="BB116" t="b">
        <v>0</v>
      </c>
      <c r="BC116" t="b">
        <v>0</v>
      </c>
      <c r="BD116" t="b">
        <v>0</v>
      </c>
      <c r="BE116" t="b">
        <v>0</v>
      </c>
      <c r="BF116" t="b">
        <v>0</v>
      </c>
      <c r="BG116" t="b">
        <v>0</v>
      </c>
      <c r="BH116" t="b">
        <v>0</v>
      </c>
      <c r="BI116" t="b">
        <v>0</v>
      </c>
      <c r="BJ116" t="b">
        <v>0</v>
      </c>
      <c r="BK116" t="b">
        <v>0</v>
      </c>
      <c r="BL116" t="b">
        <v>0</v>
      </c>
      <c r="BM116" t="b">
        <v>0</v>
      </c>
    </row>
    <row r="117" spans="1:65" x14ac:dyDescent="0.25">
      <c r="A117">
        <v>1</v>
      </c>
      <c r="B117" s="1">
        <v>44550</v>
      </c>
      <c r="C117" s="1">
        <v>44596</v>
      </c>
      <c r="D117">
        <v>35</v>
      </c>
      <c r="E117" t="s">
        <v>515</v>
      </c>
      <c r="F117">
        <v>116</v>
      </c>
      <c r="G117" t="s">
        <v>516</v>
      </c>
      <c r="H117" t="s">
        <v>66</v>
      </c>
      <c r="I117" t="s">
        <v>517</v>
      </c>
      <c r="J117" t="s">
        <v>518</v>
      </c>
      <c r="K117">
        <v>1</v>
      </c>
      <c r="L117">
        <v>1</v>
      </c>
      <c r="M117">
        <v>0</v>
      </c>
      <c r="N117">
        <v>0</v>
      </c>
      <c r="O117" t="s">
        <v>1232</v>
      </c>
      <c r="P117" t="s">
        <v>69</v>
      </c>
      <c r="Q117">
        <v>2017</v>
      </c>
      <c r="R117" t="s">
        <v>519</v>
      </c>
      <c r="S117" t="s">
        <v>99</v>
      </c>
      <c r="T117" t="b">
        <v>0</v>
      </c>
      <c r="U117">
        <v>2</v>
      </c>
      <c r="V117" t="b">
        <v>0</v>
      </c>
      <c r="W117" t="b">
        <v>0</v>
      </c>
      <c r="X117">
        <v>40</v>
      </c>
      <c r="Y117">
        <v>8</v>
      </c>
      <c r="Z117">
        <v>500</v>
      </c>
      <c r="AA117" t="s">
        <v>1231</v>
      </c>
      <c r="AB117" t="s">
        <v>1231</v>
      </c>
      <c r="AC117">
        <v>40</v>
      </c>
      <c r="AD117">
        <v>30</v>
      </c>
      <c r="AE117" t="b">
        <v>0</v>
      </c>
      <c r="AF117" t="b">
        <v>0</v>
      </c>
      <c r="AG117">
        <v>133</v>
      </c>
      <c r="AH117">
        <f t="shared" si="1"/>
        <v>-367</v>
      </c>
      <c r="AI117">
        <v>4</v>
      </c>
      <c r="AJ117" t="s">
        <v>1232</v>
      </c>
      <c r="AK117" t="s">
        <v>1232</v>
      </c>
      <c r="AL117">
        <v>10</v>
      </c>
      <c r="AM117">
        <v>7.5</v>
      </c>
      <c r="AN117" t="b">
        <v>0</v>
      </c>
      <c r="AO117" t="b">
        <v>0</v>
      </c>
      <c r="AP117" t="b">
        <v>0</v>
      </c>
      <c r="AQ117" t="b">
        <v>0</v>
      </c>
      <c r="AR117">
        <v>10</v>
      </c>
      <c r="AS117">
        <v>7.5</v>
      </c>
      <c r="AT117" t="b">
        <v>0</v>
      </c>
      <c r="AU117">
        <v>10</v>
      </c>
      <c r="AV117">
        <v>7.5</v>
      </c>
      <c r="AW117" t="b">
        <v>0</v>
      </c>
      <c r="AX117">
        <v>10</v>
      </c>
      <c r="AY117">
        <v>7.5</v>
      </c>
      <c r="AZ117" t="b">
        <v>0</v>
      </c>
      <c r="BA117" t="b">
        <v>0</v>
      </c>
      <c r="BB117" t="b">
        <v>0</v>
      </c>
      <c r="BC117" t="b">
        <v>0</v>
      </c>
      <c r="BD117" t="b">
        <v>0</v>
      </c>
      <c r="BE117" t="b">
        <v>0</v>
      </c>
      <c r="BF117" t="b">
        <v>0</v>
      </c>
      <c r="BG117" t="b">
        <v>0</v>
      </c>
      <c r="BH117" t="b">
        <v>0</v>
      </c>
      <c r="BI117" t="b">
        <v>0</v>
      </c>
      <c r="BJ117" t="b">
        <v>0</v>
      </c>
      <c r="BK117" t="b">
        <v>0</v>
      </c>
      <c r="BL117" t="b">
        <v>0</v>
      </c>
      <c r="BM117" t="b">
        <v>0</v>
      </c>
    </row>
    <row r="118" spans="1:65" x14ac:dyDescent="0.25">
      <c r="A118">
        <v>1</v>
      </c>
      <c r="B118" s="1">
        <v>44550</v>
      </c>
      <c r="C118" s="1">
        <v>44596</v>
      </c>
      <c r="D118">
        <v>35</v>
      </c>
      <c r="E118" t="s">
        <v>515</v>
      </c>
      <c r="F118">
        <v>117</v>
      </c>
      <c r="G118" t="s">
        <v>520</v>
      </c>
      <c r="H118" t="s">
        <v>225</v>
      </c>
      <c r="I118" t="s">
        <v>521</v>
      </c>
      <c r="J118" t="s">
        <v>522</v>
      </c>
      <c r="K118">
        <v>3</v>
      </c>
      <c r="L118">
        <v>1</v>
      </c>
      <c r="M118">
        <v>2</v>
      </c>
      <c r="N118">
        <v>0</v>
      </c>
      <c r="O118" t="s">
        <v>1232</v>
      </c>
      <c r="P118" t="s">
        <v>69</v>
      </c>
      <c r="Q118">
        <v>2020</v>
      </c>
      <c r="R118" t="s">
        <v>134</v>
      </c>
      <c r="S118" t="s">
        <v>99</v>
      </c>
      <c r="T118">
        <v>108</v>
      </c>
      <c r="U118" t="b">
        <v>0</v>
      </c>
      <c r="V118" t="b">
        <v>0</v>
      </c>
      <c r="W118" t="b">
        <v>0</v>
      </c>
      <c r="X118">
        <v>50</v>
      </c>
      <c r="Y118">
        <v>4</v>
      </c>
      <c r="Z118">
        <v>1250</v>
      </c>
      <c r="AA118" t="s">
        <v>1231</v>
      </c>
      <c r="AB118" t="s">
        <v>1232</v>
      </c>
      <c r="AC118" t="b">
        <v>0</v>
      </c>
      <c r="AD118" t="b">
        <v>0</v>
      </c>
      <c r="AE118" t="b">
        <v>0</v>
      </c>
      <c r="AF118" t="b">
        <v>0</v>
      </c>
      <c r="AG118" t="b">
        <v>0</v>
      </c>
      <c r="AH118" t="b">
        <f t="shared" si="1"/>
        <v>0</v>
      </c>
      <c r="AI118" t="b">
        <v>0</v>
      </c>
      <c r="AJ118" t="b">
        <v>0</v>
      </c>
      <c r="AK118" t="b">
        <v>0</v>
      </c>
      <c r="AL118" t="b">
        <v>0</v>
      </c>
      <c r="AM118" t="b">
        <v>0</v>
      </c>
      <c r="AN118" t="b">
        <v>0</v>
      </c>
      <c r="AO118" t="b">
        <v>0</v>
      </c>
      <c r="AP118" t="b">
        <v>0</v>
      </c>
      <c r="AQ118" t="b">
        <v>0</v>
      </c>
      <c r="AR118" t="b">
        <v>0</v>
      </c>
      <c r="AS118" t="b">
        <v>0</v>
      </c>
      <c r="AT118" t="b">
        <v>0</v>
      </c>
      <c r="AU118" t="b">
        <v>0</v>
      </c>
      <c r="AV118" t="b">
        <v>0</v>
      </c>
      <c r="AW118" t="b">
        <v>0</v>
      </c>
      <c r="AX118" t="b">
        <v>0</v>
      </c>
      <c r="AY118" t="b">
        <v>0</v>
      </c>
      <c r="AZ118" t="b">
        <v>0</v>
      </c>
      <c r="BA118" t="b">
        <v>0</v>
      </c>
      <c r="BB118" t="b">
        <v>0</v>
      </c>
      <c r="BC118" t="b">
        <v>0</v>
      </c>
      <c r="BD118" t="b">
        <v>0</v>
      </c>
      <c r="BE118" t="b">
        <v>0</v>
      </c>
      <c r="BF118" t="b">
        <v>0</v>
      </c>
      <c r="BG118" t="b">
        <v>0</v>
      </c>
      <c r="BH118" t="b">
        <v>0</v>
      </c>
      <c r="BI118" t="b">
        <v>0</v>
      </c>
      <c r="BJ118" t="b">
        <v>0</v>
      </c>
      <c r="BK118" t="b">
        <v>0</v>
      </c>
      <c r="BL118" t="b">
        <v>0</v>
      </c>
      <c r="BM118" t="b">
        <v>0</v>
      </c>
    </row>
    <row r="119" spans="1:65" x14ac:dyDescent="0.25">
      <c r="A119">
        <v>1</v>
      </c>
      <c r="B119" s="1">
        <v>44550</v>
      </c>
      <c r="C119" s="1">
        <v>44596</v>
      </c>
      <c r="D119">
        <v>35</v>
      </c>
      <c r="E119" t="s">
        <v>515</v>
      </c>
      <c r="F119">
        <v>118</v>
      </c>
      <c r="G119" t="s">
        <v>523</v>
      </c>
      <c r="H119" t="s">
        <v>173</v>
      </c>
      <c r="I119" t="s">
        <v>524</v>
      </c>
      <c r="J119" t="s">
        <v>525</v>
      </c>
      <c r="K119">
        <v>3</v>
      </c>
      <c r="L119">
        <v>2</v>
      </c>
      <c r="M119">
        <v>1</v>
      </c>
      <c r="N119">
        <v>0</v>
      </c>
      <c r="O119" t="s">
        <v>1232</v>
      </c>
      <c r="P119" t="s">
        <v>69</v>
      </c>
      <c r="Q119">
        <v>2021</v>
      </c>
      <c r="R119" t="s">
        <v>134</v>
      </c>
      <c r="S119" t="s">
        <v>99</v>
      </c>
      <c r="T119">
        <v>60</v>
      </c>
      <c r="U119" t="b">
        <v>0</v>
      </c>
      <c r="V119">
        <v>30</v>
      </c>
      <c r="W119" t="b">
        <v>0</v>
      </c>
      <c r="X119">
        <v>100</v>
      </c>
      <c r="Y119">
        <v>2.5</v>
      </c>
      <c r="Z119">
        <v>4000</v>
      </c>
      <c r="AA119" t="s">
        <v>1232</v>
      </c>
      <c r="AB119" t="b">
        <v>0</v>
      </c>
      <c r="AC119" t="b">
        <v>0</v>
      </c>
      <c r="AD119" t="b">
        <v>0</v>
      </c>
      <c r="AE119" t="b">
        <v>0</v>
      </c>
      <c r="AF119" t="b">
        <v>0</v>
      </c>
      <c r="AG119" t="b">
        <v>0</v>
      </c>
      <c r="AH119" t="b">
        <f t="shared" si="1"/>
        <v>0</v>
      </c>
      <c r="AI119" t="b">
        <v>0</v>
      </c>
      <c r="AJ119" t="b">
        <v>0</v>
      </c>
      <c r="AK119" t="b">
        <v>0</v>
      </c>
      <c r="AL119" t="b">
        <v>0</v>
      </c>
      <c r="AM119" t="b">
        <v>0</v>
      </c>
      <c r="AN119" t="b">
        <v>0</v>
      </c>
      <c r="AO119" t="b">
        <v>0</v>
      </c>
      <c r="AP119" t="b">
        <v>0</v>
      </c>
      <c r="AQ119" t="b">
        <v>0</v>
      </c>
      <c r="AR119" t="b">
        <v>0</v>
      </c>
      <c r="AS119" t="b">
        <v>0</v>
      </c>
      <c r="AT119" t="b">
        <v>0</v>
      </c>
      <c r="AU119" t="b">
        <v>0</v>
      </c>
      <c r="AV119" t="b">
        <v>0</v>
      </c>
      <c r="AW119" t="b">
        <v>0</v>
      </c>
      <c r="AX119" t="b">
        <v>0</v>
      </c>
      <c r="AY119" t="b">
        <v>0</v>
      </c>
      <c r="AZ119" t="b">
        <v>0</v>
      </c>
      <c r="BA119" t="b">
        <v>0</v>
      </c>
      <c r="BB119" t="b">
        <v>0</v>
      </c>
      <c r="BC119" t="b">
        <v>0</v>
      </c>
      <c r="BD119" t="b">
        <v>0</v>
      </c>
      <c r="BE119" t="b">
        <v>0</v>
      </c>
      <c r="BF119" t="b">
        <v>0</v>
      </c>
      <c r="BG119" t="b">
        <v>0</v>
      </c>
      <c r="BH119" t="b">
        <v>0</v>
      </c>
      <c r="BI119" t="b">
        <v>0</v>
      </c>
      <c r="BJ119" t="b">
        <v>0</v>
      </c>
      <c r="BK119" t="b">
        <v>0</v>
      </c>
      <c r="BL119" t="b">
        <v>0</v>
      </c>
      <c r="BM119" t="b">
        <v>0</v>
      </c>
    </row>
    <row r="120" spans="1:65" x14ac:dyDescent="0.25">
      <c r="A120">
        <v>1</v>
      </c>
      <c r="B120" s="1">
        <v>44550</v>
      </c>
      <c r="C120" s="1">
        <v>44596</v>
      </c>
      <c r="D120">
        <v>36</v>
      </c>
      <c r="E120" t="s">
        <v>526</v>
      </c>
      <c r="F120">
        <v>119</v>
      </c>
      <c r="G120" t="s">
        <v>527</v>
      </c>
      <c r="H120" t="s">
        <v>79</v>
      </c>
      <c r="I120" t="s">
        <v>528</v>
      </c>
      <c r="J120" t="s">
        <v>529</v>
      </c>
      <c r="K120">
        <v>1</v>
      </c>
      <c r="L120">
        <v>1</v>
      </c>
      <c r="M120">
        <v>0</v>
      </c>
      <c r="N120">
        <v>0</v>
      </c>
      <c r="O120" t="s">
        <v>1232</v>
      </c>
      <c r="P120" t="s">
        <v>75</v>
      </c>
      <c r="Q120">
        <v>2020</v>
      </c>
      <c r="R120" t="s">
        <v>70</v>
      </c>
      <c r="S120" t="s">
        <v>99</v>
      </c>
      <c r="T120" t="b">
        <v>0</v>
      </c>
      <c r="U120">
        <v>7</v>
      </c>
      <c r="V120" t="b">
        <v>0</v>
      </c>
      <c r="W120" t="b">
        <v>0</v>
      </c>
      <c r="X120">
        <v>20</v>
      </c>
      <c r="Y120">
        <v>5</v>
      </c>
      <c r="Z120">
        <v>400</v>
      </c>
      <c r="AA120" t="s">
        <v>1231</v>
      </c>
      <c r="AB120" t="s">
        <v>1231</v>
      </c>
      <c r="AC120">
        <v>21</v>
      </c>
      <c r="AD120">
        <v>12</v>
      </c>
      <c r="AE120" t="b">
        <v>0</v>
      </c>
      <c r="AF120" t="b">
        <v>0</v>
      </c>
      <c r="AG120">
        <v>175</v>
      </c>
      <c r="AH120">
        <f t="shared" si="1"/>
        <v>-225</v>
      </c>
      <c r="AI120">
        <v>3</v>
      </c>
      <c r="AJ120" t="s">
        <v>1232</v>
      </c>
      <c r="AK120" t="s">
        <v>1232</v>
      </c>
      <c r="AL120" t="b">
        <v>0</v>
      </c>
      <c r="AM120" t="b">
        <v>0</v>
      </c>
      <c r="AN120" t="b">
        <v>0</v>
      </c>
      <c r="AO120">
        <v>7</v>
      </c>
      <c r="AP120">
        <v>4</v>
      </c>
      <c r="AQ120" t="b">
        <v>0</v>
      </c>
      <c r="AR120" t="b">
        <v>0</v>
      </c>
      <c r="AS120" t="b">
        <v>0</v>
      </c>
      <c r="AT120" t="b">
        <v>0</v>
      </c>
      <c r="AU120">
        <v>7</v>
      </c>
      <c r="AV120">
        <v>4</v>
      </c>
      <c r="AW120" t="b">
        <v>0</v>
      </c>
      <c r="AX120">
        <v>7</v>
      </c>
      <c r="AY120">
        <v>4</v>
      </c>
      <c r="AZ120" t="b">
        <v>0</v>
      </c>
      <c r="BA120" t="b">
        <v>0</v>
      </c>
      <c r="BB120" t="b">
        <v>0</v>
      </c>
      <c r="BC120" t="b">
        <v>0</v>
      </c>
      <c r="BD120" t="b">
        <v>0</v>
      </c>
      <c r="BE120" t="b">
        <v>0</v>
      </c>
      <c r="BF120" t="b">
        <v>0</v>
      </c>
      <c r="BG120" t="b">
        <v>0</v>
      </c>
      <c r="BH120" t="b">
        <v>0</v>
      </c>
      <c r="BI120" t="b">
        <v>0</v>
      </c>
      <c r="BJ120" t="b">
        <v>0</v>
      </c>
      <c r="BK120" t="b">
        <v>0</v>
      </c>
      <c r="BL120" t="b">
        <v>0</v>
      </c>
      <c r="BM120" t="b">
        <v>0</v>
      </c>
    </row>
    <row r="121" spans="1:65" x14ac:dyDescent="0.25">
      <c r="A121">
        <v>1</v>
      </c>
      <c r="B121" s="1">
        <v>44550</v>
      </c>
      <c r="C121" s="1">
        <v>44596</v>
      </c>
      <c r="D121">
        <v>36</v>
      </c>
      <c r="E121" t="s">
        <v>526</v>
      </c>
      <c r="F121">
        <v>120</v>
      </c>
      <c r="G121" t="s">
        <v>530</v>
      </c>
      <c r="H121" t="s">
        <v>79</v>
      </c>
      <c r="I121" t="s">
        <v>531</v>
      </c>
      <c r="J121" t="s">
        <v>532</v>
      </c>
      <c r="K121">
        <v>2</v>
      </c>
      <c r="L121">
        <v>2</v>
      </c>
      <c r="M121">
        <v>0</v>
      </c>
      <c r="N121">
        <v>0</v>
      </c>
      <c r="O121" t="s">
        <v>1232</v>
      </c>
      <c r="P121" t="s">
        <v>69</v>
      </c>
      <c r="Q121">
        <v>2017</v>
      </c>
      <c r="R121" t="s">
        <v>394</v>
      </c>
      <c r="S121" t="s">
        <v>99</v>
      </c>
      <c r="T121">
        <v>7200</v>
      </c>
      <c r="U121" t="b">
        <v>0</v>
      </c>
      <c r="V121">
        <v>70</v>
      </c>
      <c r="W121" t="b">
        <v>0</v>
      </c>
      <c r="X121">
        <v>150</v>
      </c>
      <c r="Y121">
        <v>0.33</v>
      </c>
      <c r="Z121">
        <v>45455</v>
      </c>
      <c r="AA121" t="s">
        <v>1231</v>
      </c>
      <c r="AB121" t="s">
        <v>1232</v>
      </c>
      <c r="AC121" t="b">
        <v>0</v>
      </c>
      <c r="AD121" t="b">
        <v>0</v>
      </c>
      <c r="AE121" t="b">
        <v>0</v>
      </c>
      <c r="AF121" t="b">
        <v>0</v>
      </c>
      <c r="AG121" t="b">
        <v>0</v>
      </c>
      <c r="AH121" t="b">
        <f t="shared" si="1"/>
        <v>0</v>
      </c>
      <c r="AI121" t="b">
        <v>0</v>
      </c>
      <c r="AJ121" t="b">
        <v>0</v>
      </c>
      <c r="AK121" t="b">
        <v>0</v>
      </c>
      <c r="AL121" t="b">
        <v>0</v>
      </c>
      <c r="AM121" t="b">
        <v>0</v>
      </c>
      <c r="AN121" t="b">
        <v>0</v>
      </c>
      <c r="AO121" t="b">
        <v>0</v>
      </c>
      <c r="AP121" t="b">
        <v>0</v>
      </c>
      <c r="AQ121" t="b">
        <v>0</v>
      </c>
      <c r="AR121" t="b">
        <v>0</v>
      </c>
      <c r="AS121" t="b">
        <v>0</v>
      </c>
      <c r="AT121" t="b">
        <v>0</v>
      </c>
      <c r="AU121" t="b">
        <v>0</v>
      </c>
      <c r="AV121" t="b">
        <v>0</v>
      </c>
      <c r="AW121" t="b">
        <v>0</v>
      </c>
      <c r="AX121" t="b">
        <v>0</v>
      </c>
      <c r="AY121" t="b">
        <v>0</v>
      </c>
      <c r="AZ121" t="b">
        <v>0</v>
      </c>
      <c r="BA121" t="b">
        <v>0</v>
      </c>
      <c r="BB121" t="b">
        <v>0</v>
      </c>
      <c r="BC121" t="b">
        <v>0</v>
      </c>
      <c r="BD121" t="b">
        <v>0</v>
      </c>
      <c r="BE121" t="b">
        <v>0</v>
      </c>
      <c r="BF121" t="b">
        <v>0</v>
      </c>
      <c r="BG121" t="b">
        <v>0</v>
      </c>
      <c r="BH121" t="b">
        <v>0</v>
      </c>
      <c r="BI121" t="b">
        <v>0</v>
      </c>
      <c r="BJ121" t="b">
        <v>0</v>
      </c>
      <c r="BK121" t="b">
        <v>0</v>
      </c>
      <c r="BL121" t="b">
        <v>0</v>
      </c>
      <c r="BM121" t="b">
        <v>0</v>
      </c>
    </row>
    <row r="122" spans="1:65" x14ac:dyDescent="0.25">
      <c r="A122">
        <v>1</v>
      </c>
      <c r="B122" s="1">
        <v>44550</v>
      </c>
      <c r="C122" s="1">
        <v>44596</v>
      </c>
      <c r="D122">
        <v>36</v>
      </c>
      <c r="E122" t="s">
        <v>526</v>
      </c>
      <c r="F122">
        <v>121</v>
      </c>
      <c r="G122" t="s">
        <v>533</v>
      </c>
      <c r="H122" t="s">
        <v>286</v>
      </c>
      <c r="I122" t="s">
        <v>534</v>
      </c>
      <c r="J122" t="s">
        <v>535</v>
      </c>
      <c r="K122">
        <v>3</v>
      </c>
      <c r="L122">
        <v>2</v>
      </c>
      <c r="M122">
        <v>1</v>
      </c>
      <c r="N122">
        <v>0</v>
      </c>
      <c r="O122" t="s">
        <v>1231</v>
      </c>
      <c r="P122" t="s">
        <v>69</v>
      </c>
      <c r="Q122">
        <v>2020</v>
      </c>
      <c r="R122" t="s">
        <v>417</v>
      </c>
      <c r="S122" t="s">
        <v>99</v>
      </c>
      <c r="T122">
        <v>100</v>
      </c>
      <c r="U122" t="b">
        <v>0</v>
      </c>
      <c r="V122" t="b">
        <v>0</v>
      </c>
      <c r="W122" t="b">
        <v>0</v>
      </c>
      <c r="X122">
        <v>100</v>
      </c>
      <c r="Y122">
        <v>1.75</v>
      </c>
      <c r="Z122">
        <v>5714</v>
      </c>
      <c r="AA122" t="s">
        <v>1231</v>
      </c>
      <c r="AB122" t="s">
        <v>1231</v>
      </c>
      <c r="AC122">
        <v>50</v>
      </c>
      <c r="AD122">
        <v>4</v>
      </c>
      <c r="AE122">
        <v>50</v>
      </c>
      <c r="AF122" t="b">
        <v>0</v>
      </c>
      <c r="AG122">
        <v>1250</v>
      </c>
      <c r="AH122">
        <f t="shared" si="1"/>
        <v>-4464</v>
      </c>
      <c r="AI122">
        <v>2</v>
      </c>
      <c r="AJ122" t="s">
        <v>1232</v>
      </c>
      <c r="AK122" t="s">
        <v>1232</v>
      </c>
      <c r="AL122" t="b">
        <v>0</v>
      </c>
      <c r="AM122" t="b">
        <v>0</v>
      </c>
      <c r="AN122" t="b">
        <v>0</v>
      </c>
      <c r="AO122">
        <v>25</v>
      </c>
      <c r="AP122">
        <v>2</v>
      </c>
      <c r="AQ122">
        <v>25</v>
      </c>
      <c r="AR122" t="b">
        <v>0</v>
      </c>
      <c r="AS122" t="b">
        <v>0</v>
      </c>
      <c r="AT122" t="b">
        <v>0</v>
      </c>
      <c r="AU122" t="b">
        <v>0</v>
      </c>
      <c r="AV122" t="b">
        <v>0</v>
      </c>
      <c r="AW122" t="b">
        <v>0</v>
      </c>
      <c r="AX122" t="b">
        <v>0</v>
      </c>
      <c r="AY122" t="b">
        <v>0</v>
      </c>
      <c r="AZ122" t="b">
        <v>0</v>
      </c>
      <c r="BA122">
        <v>25</v>
      </c>
      <c r="BB122">
        <v>2</v>
      </c>
      <c r="BC122">
        <v>25</v>
      </c>
      <c r="BD122" t="b">
        <v>0</v>
      </c>
      <c r="BE122" t="b">
        <v>0</v>
      </c>
      <c r="BF122" t="b">
        <v>0</v>
      </c>
      <c r="BG122" t="b">
        <v>0</v>
      </c>
      <c r="BH122" t="b">
        <v>0</v>
      </c>
      <c r="BI122" t="b">
        <v>0</v>
      </c>
      <c r="BJ122" t="b">
        <v>0</v>
      </c>
      <c r="BK122" t="b">
        <v>0</v>
      </c>
      <c r="BL122" t="b">
        <v>0</v>
      </c>
      <c r="BM122" t="b">
        <v>0</v>
      </c>
    </row>
    <row r="123" spans="1:65" x14ac:dyDescent="0.25">
      <c r="A123">
        <v>1</v>
      </c>
      <c r="B123" s="1">
        <v>44550</v>
      </c>
      <c r="C123" s="1">
        <v>44596</v>
      </c>
      <c r="D123">
        <v>36</v>
      </c>
      <c r="E123" t="s">
        <v>526</v>
      </c>
      <c r="F123">
        <v>122</v>
      </c>
      <c r="G123" t="s">
        <v>536</v>
      </c>
      <c r="H123" t="s">
        <v>225</v>
      </c>
      <c r="I123" t="s">
        <v>537</v>
      </c>
      <c r="J123" t="s">
        <v>538</v>
      </c>
      <c r="K123">
        <v>2</v>
      </c>
      <c r="L123">
        <v>2</v>
      </c>
      <c r="M123">
        <v>0</v>
      </c>
      <c r="N123">
        <v>0</v>
      </c>
      <c r="O123" t="s">
        <v>1232</v>
      </c>
      <c r="P123" t="s">
        <v>69</v>
      </c>
      <c r="Q123">
        <v>2020</v>
      </c>
      <c r="R123" t="s">
        <v>70</v>
      </c>
      <c r="S123" t="s">
        <v>93</v>
      </c>
      <c r="T123">
        <v>500</v>
      </c>
      <c r="U123" t="b">
        <v>0</v>
      </c>
      <c r="V123" t="b">
        <v>0</v>
      </c>
      <c r="W123" t="b">
        <v>0</v>
      </c>
      <c r="X123">
        <v>100</v>
      </c>
      <c r="Y123">
        <v>1</v>
      </c>
      <c r="Z123">
        <v>10000</v>
      </c>
      <c r="AA123" t="s">
        <v>1231</v>
      </c>
      <c r="AB123" t="s">
        <v>1232</v>
      </c>
      <c r="AC123" t="b">
        <v>0</v>
      </c>
      <c r="AD123" t="b">
        <v>0</v>
      </c>
      <c r="AE123" t="b">
        <v>0</v>
      </c>
      <c r="AF123" t="b">
        <v>0</v>
      </c>
      <c r="AG123" t="b">
        <v>0</v>
      </c>
      <c r="AH123" t="b">
        <f t="shared" si="1"/>
        <v>0</v>
      </c>
      <c r="AI123" t="b">
        <v>0</v>
      </c>
      <c r="AJ123" t="b">
        <v>0</v>
      </c>
      <c r="AK123" t="b">
        <v>0</v>
      </c>
      <c r="AL123" t="b">
        <v>0</v>
      </c>
      <c r="AM123" t="b">
        <v>0</v>
      </c>
      <c r="AN123" t="b">
        <v>0</v>
      </c>
      <c r="AO123" t="b">
        <v>0</v>
      </c>
      <c r="AP123" t="b">
        <v>0</v>
      </c>
      <c r="AQ123" t="b">
        <v>0</v>
      </c>
      <c r="AR123" t="b">
        <v>0</v>
      </c>
      <c r="AS123" t="b">
        <v>0</v>
      </c>
      <c r="AT123" t="b">
        <v>0</v>
      </c>
      <c r="AU123" t="b">
        <v>0</v>
      </c>
      <c r="AV123" t="b">
        <v>0</v>
      </c>
      <c r="AW123" t="b">
        <v>0</v>
      </c>
      <c r="AX123" t="b">
        <v>0</v>
      </c>
      <c r="AY123" t="b">
        <v>0</v>
      </c>
      <c r="AZ123" t="b">
        <v>0</v>
      </c>
      <c r="BA123" t="b">
        <v>0</v>
      </c>
      <c r="BB123" t="b">
        <v>0</v>
      </c>
      <c r="BC123" t="b">
        <v>0</v>
      </c>
      <c r="BD123" t="b">
        <v>0</v>
      </c>
      <c r="BE123" t="b">
        <v>0</v>
      </c>
      <c r="BF123" t="b">
        <v>0</v>
      </c>
      <c r="BG123" t="b">
        <v>0</v>
      </c>
      <c r="BH123" t="b">
        <v>0</v>
      </c>
      <c r="BI123" t="b">
        <v>0</v>
      </c>
      <c r="BJ123" t="b">
        <v>0</v>
      </c>
      <c r="BK123" t="b">
        <v>0</v>
      </c>
      <c r="BL123" t="b">
        <v>0</v>
      </c>
      <c r="BM123" t="b">
        <v>0</v>
      </c>
    </row>
    <row r="124" spans="1:65" x14ac:dyDescent="0.25">
      <c r="A124">
        <v>1</v>
      </c>
      <c r="B124" s="1">
        <v>44550</v>
      </c>
      <c r="C124" s="1">
        <v>44596</v>
      </c>
      <c r="D124">
        <v>0</v>
      </c>
      <c r="E124" t="s">
        <v>539</v>
      </c>
      <c r="F124">
        <v>123</v>
      </c>
      <c r="G124" t="s">
        <v>540</v>
      </c>
      <c r="H124" t="s">
        <v>182</v>
      </c>
      <c r="I124" t="s">
        <v>541</v>
      </c>
      <c r="J124" t="s">
        <v>542</v>
      </c>
      <c r="K124">
        <v>2</v>
      </c>
      <c r="L124">
        <v>1</v>
      </c>
      <c r="M124">
        <v>1</v>
      </c>
      <c r="N124">
        <v>0</v>
      </c>
      <c r="O124" t="s">
        <v>1232</v>
      </c>
      <c r="P124" t="s">
        <v>69</v>
      </c>
      <c r="Q124">
        <v>2020</v>
      </c>
      <c r="R124" t="s">
        <v>134</v>
      </c>
      <c r="S124" t="s">
        <v>93</v>
      </c>
      <c r="T124" t="b">
        <v>0</v>
      </c>
      <c r="U124" t="b">
        <v>0</v>
      </c>
      <c r="V124" t="b">
        <v>0</v>
      </c>
      <c r="W124" t="b">
        <v>0</v>
      </c>
      <c r="X124">
        <v>60</v>
      </c>
      <c r="Y124">
        <v>3</v>
      </c>
      <c r="Z124">
        <v>2000</v>
      </c>
      <c r="AA124" t="s">
        <v>1231</v>
      </c>
      <c r="AB124" t="s">
        <v>1231</v>
      </c>
      <c r="AC124">
        <v>60</v>
      </c>
      <c r="AD124">
        <v>10</v>
      </c>
      <c r="AE124" t="b">
        <v>0</v>
      </c>
      <c r="AF124" t="b">
        <v>0</v>
      </c>
      <c r="AG124">
        <v>600</v>
      </c>
      <c r="AH124">
        <f t="shared" si="1"/>
        <v>-1400</v>
      </c>
      <c r="AI124">
        <v>2</v>
      </c>
      <c r="AJ124" t="s">
        <v>1232</v>
      </c>
      <c r="AK124" t="s">
        <v>1232</v>
      </c>
      <c r="AL124" t="b">
        <v>0</v>
      </c>
      <c r="AM124" t="b">
        <v>0</v>
      </c>
      <c r="AN124" t="b">
        <v>0</v>
      </c>
      <c r="AO124" t="b">
        <v>0</v>
      </c>
      <c r="AP124" t="b">
        <v>0</v>
      </c>
      <c r="AQ124" t="b">
        <v>0</v>
      </c>
      <c r="AR124" t="b">
        <v>0</v>
      </c>
      <c r="AS124" t="b">
        <v>0</v>
      </c>
      <c r="AT124" t="b">
        <v>0</v>
      </c>
      <c r="AU124" t="b">
        <v>0</v>
      </c>
      <c r="AV124" t="b">
        <v>0</v>
      </c>
      <c r="AW124" t="b">
        <v>0</v>
      </c>
      <c r="AX124" t="b">
        <v>0</v>
      </c>
      <c r="AY124" t="b">
        <v>0</v>
      </c>
      <c r="AZ124" t="b">
        <v>0</v>
      </c>
      <c r="BA124">
        <v>30</v>
      </c>
      <c r="BB124">
        <v>5</v>
      </c>
      <c r="BC124" t="b">
        <v>0</v>
      </c>
      <c r="BD124">
        <v>30</v>
      </c>
      <c r="BE124">
        <v>5</v>
      </c>
      <c r="BF124" t="b">
        <v>0</v>
      </c>
      <c r="BG124" t="b">
        <v>0</v>
      </c>
      <c r="BH124" t="b">
        <v>0</v>
      </c>
      <c r="BI124" t="b">
        <v>0</v>
      </c>
      <c r="BJ124" t="b">
        <v>0</v>
      </c>
      <c r="BK124" t="b">
        <v>0</v>
      </c>
      <c r="BL124" t="b">
        <v>0</v>
      </c>
      <c r="BM124" t="b">
        <v>0</v>
      </c>
    </row>
    <row r="125" spans="1:65" x14ac:dyDescent="0.25">
      <c r="A125">
        <v>1</v>
      </c>
      <c r="B125" s="1">
        <v>44550</v>
      </c>
      <c r="C125" s="1">
        <v>44596</v>
      </c>
      <c r="D125">
        <v>0</v>
      </c>
      <c r="E125" t="s">
        <v>539</v>
      </c>
      <c r="F125">
        <v>124</v>
      </c>
      <c r="G125" t="s">
        <v>543</v>
      </c>
      <c r="H125" t="s">
        <v>66</v>
      </c>
      <c r="I125" t="s">
        <v>544</v>
      </c>
      <c r="J125" t="s">
        <v>545</v>
      </c>
      <c r="K125">
        <v>2</v>
      </c>
      <c r="L125">
        <v>1</v>
      </c>
      <c r="M125">
        <v>0</v>
      </c>
      <c r="N125">
        <v>1</v>
      </c>
      <c r="O125" t="s">
        <v>1232</v>
      </c>
      <c r="P125" t="s">
        <v>69</v>
      </c>
      <c r="Q125">
        <v>2018</v>
      </c>
      <c r="R125" t="s">
        <v>165</v>
      </c>
      <c r="S125" t="s">
        <v>93</v>
      </c>
      <c r="T125" t="b">
        <v>0</v>
      </c>
      <c r="U125">
        <v>2</v>
      </c>
      <c r="V125" t="b">
        <v>0</v>
      </c>
      <c r="W125" t="b">
        <v>0</v>
      </c>
      <c r="X125">
        <v>100</v>
      </c>
      <c r="Y125">
        <v>10</v>
      </c>
      <c r="Z125">
        <v>1000</v>
      </c>
      <c r="AA125" t="s">
        <v>1232</v>
      </c>
      <c r="AB125" t="b">
        <v>0</v>
      </c>
      <c r="AC125" t="b">
        <v>0</v>
      </c>
      <c r="AD125" t="b">
        <v>0</v>
      </c>
      <c r="AE125" t="b">
        <v>0</v>
      </c>
      <c r="AF125" t="b">
        <v>0</v>
      </c>
      <c r="AG125" t="b">
        <v>0</v>
      </c>
      <c r="AH125" t="b">
        <f t="shared" si="1"/>
        <v>0</v>
      </c>
      <c r="AI125" t="b">
        <v>0</v>
      </c>
      <c r="AJ125" t="b">
        <v>0</v>
      </c>
      <c r="AK125" t="b">
        <v>0</v>
      </c>
      <c r="AL125" t="b">
        <v>0</v>
      </c>
      <c r="AM125" t="b">
        <v>0</v>
      </c>
      <c r="AN125" t="b">
        <v>0</v>
      </c>
      <c r="AO125" t="b">
        <v>0</v>
      </c>
      <c r="AP125" t="b">
        <v>0</v>
      </c>
      <c r="AQ125" t="b">
        <v>0</v>
      </c>
      <c r="AR125" t="b">
        <v>0</v>
      </c>
      <c r="AS125" t="b">
        <v>0</v>
      </c>
      <c r="AT125" t="b">
        <v>0</v>
      </c>
      <c r="AU125" t="b">
        <v>0</v>
      </c>
      <c r="AV125" t="b">
        <v>0</v>
      </c>
      <c r="AW125" t="b">
        <v>0</v>
      </c>
      <c r="AX125" t="b">
        <v>0</v>
      </c>
      <c r="AY125" t="b">
        <v>0</v>
      </c>
      <c r="AZ125" t="b">
        <v>0</v>
      </c>
      <c r="BA125" t="b">
        <v>0</v>
      </c>
      <c r="BB125" t="b">
        <v>0</v>
      </c>
      <c r="BC125" t="b">
        <v>0</v>
      </c>
      <c r="BD125" t="b">
        <v>0</v>
      </c>
      <c r="BE125" t="b">
        <v>0</v>
      </c>
      <c r="BF125" t="b">
        <v>0</v>
      </c>
      <c r="BG125" t="b">
        <v>0</v>
      </c>
      <c r="BH125" t="b">
        <v>0</v>
      </c>
      <c r="BI125" t="b">
        <v>0</v>
      </c>
      <c r="BJ125" t="b">
        <v>0</v>
      </c>
      <c r="BK125" t="b">
        <v>0</v>
      </c>
      <c r="BL125" t="b">
        <v>0</v>
      </c>
      <c r="BM125" t="b">
        <v>0</v>
      </c>
    </row>
    <row r="126" spans="1:65" x14ac:dyDescent="0.25">
      <c r="A126">
        <v>1</v>
      </c>
      <c r="B126" s="1">
        <v>44550</v>
      </c>
      <c r="C126" s="1">
        <v>44596</v>
      </c>
      <c r="D126">
        <v>0</v>
      </c>
      <c r="E126" t="s">
        <v>539</v>
      </c>
      <c r="F126">
        <v>125</v>
      </c>
      <c r="G126" t="s">
        <v>546</v>
      </c>
      <c r="H126" t="s">
        <v>182</v>
      </c>
      <c r="I126" t="s">
        <v>547</v>
      </c>
      <c r="J126" t="s">
        <v>548</v>
      </c>
      <c r="K126">
        <v>1</v>
      </c>
      <c r="L126">
        <v>1</v>
      </c>
      <c r="M126">
        <v>0</v>
      </c>
      <c r="N126">
        <v>0</v>
      </c>
      <c r="O126" t="s">
        <v>1232</v>
      </c>
      <c r="P126" t="s">
        <v>75</v>
      </c>
      <c r="Q126">
        <v>2021</v>
      </c>
      <c r="R126" t="s">
        <v>399</v>
      </c>
      <c r="S126" t="s">
        <v>196</v>
      </c>
      <c r="T126" t="b">
        <v>0</v>
      </c>
      <c r="U126">
        <v>1.77</v>
      </c>
      <c r="V126">
        <v>50</v>
      </c>
      <c r="W126" t="b">
        <v>0</v>
      </c>
      <c r="X126">
        <v>40</v>
      </c>
      <c r="Y126">
        <v>5</v>
      </c>
      <c r="Z126">
        <v>800</v>
      </c>
      <c r="AA126" t="s">
        <v>1232</v>
      </c>
      <c r="AB126" t="b">
        <v>0</v>
      </c>
      <c r="AC126" t="b">
        <v>0</v>
      </c>
      <c r="AD126" t="b">
        <v>0</v>
      </c>
      <c r="AE126" t="b">
        <v>0</v>
      </c>
      <c r="AF126" t="b">
        <v>0</v>
      </c>
      <c r="AG126" t="b">
        <v>0</v>
      </c>
      <c r="AH126" t="b">
        <f t="shared" si="1"/>
        <v>0</v>
      </c>
      <c r="AI126" t="b">
        <v>0</v>
      </c>
      <c r="AJ126" t="b">
        <v>0</v>
      </c>
      <c r="AK126" t="b">
        <v>0</v>
      </c>
      <c r="AL126" t="b">
        <v>0</v>
      </c>
      <c r="AM126" t="b">
        <v>0</v>
      </c>
      <c r="AN126" t="b">
        <v>0</v>
      </c>
      <c r="AO126" t="b">
        <v>0</v>
      </c>
      <c r="AP126" t="b">
        <v>0</v>
      </c>
      <c r="AQ126" t="b">
        <v>0</v>
      </c>
      <c r="AR126" t="b">
        <v>0</v>
      </c>
      <c r="AS126" t="b">
        <v>0</v>
      </c>
      <c r="AT126" t="b">
        <v>0</v>
      </c>
      <c r="AU126" t="b">
        <v>0</v>
      </c>
      <c r="AV126" t="b">
        <v>0</v>
      </c>
      <c r="AW126" t="b">
        <v>0</v>
      </c>
      <c r="AX126" t="b">
        <v>0</v>
      </c>
      <c r="AY126" t="b">
        <v>0</v>
      </c>
      <c r="AZ126" t="b">
        <v>0</v>
      </c>
      <c r="BA126" t="b">
        <v>0</v>
      </c>
      <c r="BB126" t="b">
        <v>0</v>
      </c>
      <c r="BC126" t="b">
        <v>0</v>
      </c>
      <c r="BD126" t="b">
        <v>0</v>
      </c>
      <c r="BE126" t="b">
        <v>0</v>
      </c>
      <c r="BF126" t="b">
        <v>0</v>
      </c>
      <c r="BG126" t="b">
        <v>0</v>
      </c>
      <c r="BH126" t="b">
        <v>0</v>
      </c>
      <c r="BI126" t="b">
        <v>0</v>
      </c>
      <c r="BJ126" t="b">
        <v>0</v>
      </c>
      <c r="BK126" t="b">
        <v>0</v>
      </c>
      <c r="BL126" t="b">
        <v>0</v>
      </c>
      <c r="BM126" t="b">
        <v>0</v>
      </c>
    </row>
    <row r="127" spans="1:65" x14ac:dyDescent="0.25">
      <c r="A127">
        <v>1</v>
      </c>
      <c r="B127" s="1">
        <v>44550</v>
      </c>
      <c r="C127" s="1">
        <v>44596</v>
      </c>
      <c r="D127">
        <v>0</v>
      </c>
      <c r="E127" t="s">
        <v>539</v>
      </c>
      <c r="F127">
        <v>126</v>
      </c>
      <c r="G127" t="s">
        <v>549</v>
      </c>
      <c r="H127" t="s">
        <v>79</v>
      </c>
      <c r="I127" t="s">
        <v>550</v>
      </c>
      <c r="J127" t="s">
        <v>551</v>
      </c>
      <c r="K127">
        <v>1</v>
      </c>
      <c r="L127">
        <v>1</v>
      </c>
      <c r="M127">
        <v>0</v>
      </c>
      <c r="N127">
        <v>0</v>
      </c>
      <c r="O127" t="s">
        <v>1232</v>
      </c>
      <c r="P127" t="s">
        <v>69</v>
      </c>
      <c r="Q127">
        <v>2017</v>
      </c>
      <c r="R127" t="s">
        <v>70</v>
      </c>
      <c r="S127" t="s">
        <v>196</v>
      </c>
      <c r="T127" t="b">
        <v>0</v>
      </c>
      <c r="U127">
        <v>150</v>
      </c>
      <c r="V127" t="b">
        <v>0</v>
      </c>
      <c r="W127" t="b">
        <v>0</v>
      </c>
      <c r="X127">
        <v>100</v>
      </c>
      <c r="Y127">
        <v>1</v>
      </c>
      <c r="Z127">
        <v>10000</v>
      </c>
      <c r="AA127" t="s">
        <v>1232</v>
      </c>
      <c r="AB127" t="b">
        <v>0</v>
      </c>
      <c r="AC127" t="b">
        <v>0</v>
      </c>
      <c r="AD127" t="b">
        <v>0</v>
      </c>
      <c r="AE127" t="b">
        <v>0</v>
      </c>
      <c r="AF127" t="b">
        <v>0</v>
      </c>
      <c r="AG127" t="b">
        <v>0</v>
      </c>
      <c r="AH127" t="b">
        <f t="shared" si="1"/>
        <v>0</v>
      </c>
      <c r="AI127" t="b">
        <v>0</v>
      </c>
      <c r="AJ127" t="b">
        <v>0</v>
      </c>
      <c r="AK127" t="b">
        <v>0</v>
      </c>
      <c r="AL127" t="b">
        <v>0</v>
      </c>
      <c r="AM127" t="b">
        <v>0</v>
      </c>
      <c r="AN127" t="b">
        <v>0</v>
      </c>
      <c r="AO127" t="b">
        <v>0</v>
      </c>
      <c r="AP127" t="b">
        <v>0</v>
      </c>
      <c r="AQ127" t="b">
        <v>0</v>
      </c>
      <c r="AR127" t="b">
        <v>0</v>
      </c>
      <c r="AS127" t="b">
        <v>0</v>
      </c>
      <c r="AT127" t="b">
        <v>0</v>
      </c>
      <c r="AU127" t="b">
        <v>0</v>
      </c>
      <c r="AV127" t="b">
        <v>0</v>
      </c>
      <c r="AW127" t="b">
        <v>0</v>
      </c>
      <c r="AX127" t="b">
        <v>0</v>
      </c>
      <c r="AY127" t="b">
        <v>0</v>
      </c>
      <c r="AZ127" t="b">
        <v>0</v>
      </c>
      <c r="BA127" t="b">
        <v>0</v>
      </c>
      <c r="BB127" t="b">
        <v>0</v>
      </c>
      <c r="BC127" t="b">
        <v>0</v>
      </c>
      <c r="BD127" t="b">
        <v>0</v>
      </c>
      <c r="BE127" t="b">
        <v>0</v>
      </c>
      <c r="BF127" t="b">
        <v>0</v>
      </c>
      <c r="BG127" t="b">
        <v>0</v>
      </c>
      <c r="BH127" t="b">
        <v>0</v>
      </c>
      <c r="BI127" t="b">
        <v>0</v>
      </c>
      <c r="BJ127" t="b">
        <v>0</v>
      </c>
      <c r="BK127" t="b">
        <v>0</v>
      </c>
      <c r="BL127" t="b">
        <v>0</v>
      </c>
      <c r="BM127" t="b">
        <v>0</v>
      </c>
    </row>
    <row r="128" spans="1:65" x14ac:dyDescent="0.25">
      <c r="A128">
        <v>1</v>
      </c>
      <c r="B128" s="1">
        <v>44550</v>
      </c>
      <c r="C128" s="1">
        <v>44596</v>
      </c>
      <c r="D128">
        <v>0</v>
      </c>
      <c r="E128" t="s">
        <v>539</v>
      </c>
      <c r="F128">
        <v>127</v>
      </c>
      <c r="G128" t="s">
        <v>552</v>
      </c>
      <c r="H128" t="s">
        <v>268</v>
      </c>
      <c r="I128" t="s">
        <v>553</v>
      </c>
      <c r="J128" t="s">
        <v>554</v>
      </c>
      <c r="K128">
        <v>2</v>
      </c>
      <c r="L128">
        <v>1</v>
      </c>
      <c r="M128">
        <v>1</v>
      </c>
      <c r="N128">
        <v>0</v>
      </c>
      <c r="O128" t="s">
        <v>1232</v>
      </c>
      <c r="P128" t="s">
        <v>69</v>
      </c>
      <c r="Q128">
        <v>2016</v>
      </c>
      <c r="R128" t="s">
        <v>86</v>
      </c>
      <c r="S128" t="s">
        <v>196</v>
      </c>
      <c r="T128" t="b">
        <v>0</v>
      </c>
      <c r="U128">
        <v>0.5</v>
      </c>
      <c r="V128" t="b">
        <v>0</v>
      </c>
      <c r="W128" t="b">
        <v>0</v>
      </c>
      <c r="X128">
        <v>25</v>
      </c>
      <c r="Y128">
        <v>10</v>
      </c>
      <c r="Z128">
        <v>250</v>
      </c>
      <c r="AA128" t="s">
        <v>1232</v>
      </c>
      <c r="AB128" t="b">
        <v>0</v>
      </c>
      <c r="AC128" t="b">
        <v>0</v>
      </c>
      <c r="AD128" t="b">
        <v>0</v>
      </c>
      <c r="AE128" t="b">
        <v>0</v>
      </c>
      <c r="AF128" t="b">
        <v>0</v>
      </c>
      <c r="AG128" t="b">
        <v>0</v>
      </c>
      <c r="AH128" t="b">
        <f t="shared" si="1"/>
        <v>0</v>
      </c>
      <c r="AI128" t="b">
        <v>0</v>
      </c>
      <c r="AJ128" t="b">
        <v>0</v>
      </c>
      <c r="AK128" t="b">
        <v>0</v>
      </c>
      <c r="AL128" t="b">
        <v>0</v>
      </c>
      <c r="AM128" t="b">
        <v>0</v>
      </c>
      <c r="AN128" t="b">
        <v>0</v>
      </c>
      <c r="AO128" t="b">
        <v>0</v>
      </c>
      <c r="AP128" t="b">
        <v>0</v>
      </c>
      <c r="AQ128" t="b">
        <v>0</v>
      </c>
      <c r="AR128" t="b">
        <v>0</v>
      </c>
      <c r="AS128" t="b">
        <v>0</v>
      </c>
      <c r="AT128" t="b">
        <v>0</v>
      </c>
      <c r="AU128" t="b">
        <v>0</v>
      </c>
      <c r="AV128" t="b">
        <v>0</v>
      </c>
      <c r="AW128" t="b">
        <v>0</v>
      </c>
      <c r="AX128" t="b">
        <v>0</v>
      </c>
      <c r="AY128" t="b">
        <v>0</v>
      </c>
      <c r="AZ128" t="b">
        <v>0</v>
      </c>
      <c r="BA128" t="b">
        <v>0</v>
      </c>
      <c r="BB128" t="b">
        <v>0</v>
      </c>
      <c r="BC128" t="b">
        <v>0</v>
      </c>
      <c r="BD128" t="b">
        <v>0</v>
      </c>
      <c r="BE128" t="b">
        <v>0</v>
      </c>
      <c r="BF128" t="b">
        <v>0</v>
      </c>
      <c r="BG128" t="b">
        <v>0</v>
      </c>
      <c r="BH128" t="b">
        <v>0</v>
      </c>
      <c r="BI128" t="b">
        <v>0</v>
      </c>
      <c r="BJ128" t="b">
        <v>0</v>
      </c>
      <c r="BK128" t="b">
        <v>0</v>
      </c>
      <c r="BL128" t="b">
        <v>0</v>
      </c>
      <c r="BM128" t="b">
        <v>0</v>
      </c>
    </row>
    <row r="129" spans="1:65" x14ac:dyDescent="0.25">
      <c r="A129">
        <v>1</v>
      </c>
      <c r="B129" s="1">
        <v>44550</v>
      </c>
      <c r="C129" s="1">
        <v>44596</v>
      </c>
      <c r="D129">
        <v>0</v>
      </c>
      <c r="E129" t="s">
        <v>539</v>
      </c>
      <c r="F129">
        <v>128</v>
      </c>
      <c r="G129" t="s">
        <v>555</v>
      </c>
      <c r="H129" t="s">
        <v>286</v>
      </c>
      <c r="I129" t="s">
        <v>556</v>
      </c>
      <c r="J129" t="s">
        <v>557</v>
      </c>
      <c r="K129">
        <v>1</v>
      </c>
      <c r="L129">
        <v>1</v>
      </c>
      <c r="M129">
        <v>0</v>
      </c>
      <c r="N129">
        <v>0</v>
      </c>
      <c r="O129" t="s">
        <v>1232</v>
      </c>
      <c r="P129" t="s">
        <v>69</v>
      </c>
      <c r="Q129" t="s">
        <v>1230</v>
      </c>
      <c r="R129" t="s">
        <v>195</v>
      </c>
      <c r="S129" t="s">
        <v>191</v>
      </c>
      <c r="T129" t="b">
        <v>0</v>
      </c>
      <c r="U129" t="b">
        <v>0</v>
      </c>
      <c r="V129" t="b">
        <v>0</v>
      </c>
      <c r="W129" t="b">
        <v>0</v>
      </c>
      <c r="X129">
        <v>50</v>
      </c>
      <c r="Y129">
        <v>10</v>
      </c>
      <c r="Z129">
        <v>500</v>
      </c>
      <c r="AA129" t="s">
        <v>1232</v>
      </c>
      <c r="AB129" t="b">
        <v>0</v>
      </c>
      <c r="AC129" t="b">
        <v>0</v>
      </c>
      <c r="AD129" t="b">
        <v>0</v>
      </c>
      <c r="AE129" t="b">
        <v>0</v>
      </c>
      <c r="AF129" t="b">
        <v>0</v>
      </c>
      <c r="AG129" t="b">
        <v>0</v>
      </c>
      <c r="AH129" t="b">
        <f t="shared" si="1"/>
        <v>0</v>
      </c>
      <c r="AI129" t="b">
        <v>0</v>
      </c>
      <c r="AJ129" t="b">
        <v>0</v>
      </c>
      <c r="AK129" t="b">
        <v>0</v>
      </c>
      <c r="AL129" t="b">
        <v>0</v>
      </c>
      <c r="AM129" t="b">
        <v>0</v>
      </c>
      <c r="AN129" t="b">
        <v>0</v>
      </c>
      <c r="AO129" t="b">
        <v>0</v>
      </c>
      <c r="AP129" t="b">
        <v>0</v>
      </c>
      <c r="AQ129" t="b">
        <v>0</v>
      </c>
      <c r="AR129" t="b">
        <v>0</v>
      </c>
      <c r="AS129" t="b">
        <v>0</v>
      </c>
      <c r="AT129" t="b">
        <v>0</v>
      </c>
      <c r="AU129" t="b">
        <v>0</v>
      </c>
      <c r="AV129" t="b">
        <v>0</v>
      </c>
      <c r="AW129" t="b">
        <v>0</v>
      </c>
      <c r="AX129" t="b">
        <v>0</v>
      </c>
      <c r="AY129" t="b">
        <v>0</v>
      </c>
      <c r="AZ129" t="b">
        <v>0</v>
      </c>
      <c r="BA129" t="b">
        <v>0</v>
      </c>
      <c r="BB129" t="b">
        <v>0</v>
      </c>
      <c r="BC129" t="b">
        <v>0</v>
      </c>
      <c r="BD129" t="b">
        <v>0</v>
      </c>
      <c r="BE129" t="b">
        <v>0</v>
      </c>
      <c r="BF129" t="b">
        <v>0</v>
      </c>
      <c r="BG129" t="b">
        <v>0</v>
      </c>
      <c r="BH129" t="b">
        <v>0</v>
      </c>
      <c r="BI129" t="b">
        <v>0</v>
      </c>
      <c r="BJ129" t="b">
        <v>0</v>
      </c>
      <c r="BK129" t="b">
        <v>0</v>
      </c>
      <c r="BL129" t="b">
        <v>0</v>
      </c>
      <c r="BM129" t="b">
        <v>0</v>
      </c>
    </row>
    <row r="130" spans="1:65" x14ac:dyDescent="0.25">
      <c r="A130">
        <v>1</v>
      </c>
      <c r="B130" s="1">
        <v>44550</v>
      </c>
      <c r="C130" s="1">
        <v>44596</v>
      </c>
      <c r="D130">
        <v>0</v>
      </c>
      <c r="E130" t="s">
        <v>539</v>
      </c>
      <c r="F130">
        <v>129</v>
      </c>
      <c r="G130" t="s">
        <v>558</v>
      </c>
      <c r="H130" t="s">
        <v>79</v>
      </c>
      <c r="I130" t="s">
        <v>559</v>
      </c>
      <c r="J130" t="s">
        <v>560</v>
      </c>
      <c r="K130">
        <v>2</v>
      </c>
      <c r="L130">
        <v>1</v>
      </c>
      <c r="M130">
        <v>1</v>
      </c>
      <c r="N130">
        <v>0</v>
      </c>
      <c r="O130" t="s">
        <v>1231</v>
      </c>
      <c r="P130" t="s">
        <v>69</v>
      </c>
      <c r="Q130">
        <v>2019</v>
      </c>
      <c r="R130" t="s">
        <v>155</v>
      </c>
      <c r="S130" t="s">
        <v>191</v>
      </c>
      <c r="T130">
        <v>260</v>
      </c>
      <c r="U130" t="b">
        <v>0</v>
      </c>
      <c r="V130" t="b">
        <v>0</v>
      </c>
      <c r="W130" t="b">
        <v>0</v>
      </c>
      <c r="X130">
        <v>75</v>
      </c>
      <c r="Y130">
        <v>4</v>
      </c>
      <c r="Z130">
        <v>1875</v>
      </c>
      <c r="AA130" t="s">
        <v>1232</v>
      </c>
      <c r="AB130" t="b">
        <v>0</v>
      </c>
      <c r="AC130" t="b">
        <v>0</v>
      </c>
      <c r="AD130" t="b">
        <v>0</v>
      </c>
      <c r="AE130" t="b">
        <v>0</v>
      </c>
      <c r="AF130" t="b">
        <v>0</v>
      </c>
      <c r="AG130" t="b">
        <v>0</v>
      </c>
      <c r="AH130" t="b">
        <f t="shared" si="1"/>
        <v>0</v>
      </c>
      <c r="AI130" t="b">
        <v>0</v>
      </c>
      <c r="AJ130" t="b">
        <v>0</v>
      </c>
      <c r="AK130" t="b">
        <v>0</v>
      </c>
      <c r="AL130" t="b">
        <v>0</v>
      </c>
      <c r="AM130" t="b">
        <v>0</v>
      </c>
      <c r="AN130" t="b">
        <v>0</v>
      </c>
      <c r="AO130" t="b">
        <v>0</v>
      </c>
      <c r="AP130" t="b">
        <v>0</v>
      </c>
      <c r="AQ130" t="b">
        <v>0</v>
      </c>
      <c r="AR130" t="b">
        <v>0</v>
      </c>
      <c r="AS130" t="b">
        <v>0</v>
      </c>
      <c r="AT130" t="b">
        <v>0</v>
      </c>
      <c r="AU130" t="b">
        <v>0</v>
      </c>
      <c r="AV130" t="b">
        <v>0</v>
      </c>
      <c r="AW130" t="b">
        <v>0</v>
      </c>
      <c r="AX130" t="b">
        <v>0</v>
      </c>
      <c r="AY130" t="b">
        <v>0</v>
      </c>
      <c r="AZ130" t="b">
        <v>0</v>
      </c>
      <c r="BA130" t="b">
        <v>0</v>
      </c>
      <c r="BB130" t="b">
        <v>0</v>
      </c>
      <c r="BC130" t="b">
        <v>0</v>
      </c>
      <c r="BD130" t="b">
        <v>0</v>
      </c>
      <c r="BE130" t="b">
        <v>0</v>
      </c>
      <c r="BF130" t="b">
        <v>0</v>
      </c>
      <c r="BG130" t="b">
        <v>0</v>
      </c>
      <c r="BH130" t="b">
        <v>0</v>
      </c>
      <c r="BI130" t="b">
        <v>0</v>
      </c>
      <c r="BJ130" t="b">
        <v>0</v>
      </c>
      <c r="BK130" t="b">
        <v>0</v>
      </c>
      <c r="BL130" t="b">
        <v>0</v>
      </c>
      <c r="BM130" t="b">
        <v>0</v>
      </c>
    </row>
    <row r="131" spans="1:65" x14ac:dyDescent="0.25">
      <c r="A131">
        <v>1</v>
      </c>
      <c r="B131" s="1">
        <v>44550</v>
      </c>
      <c r="C131" s="1">
        <v>44596</v>
      </c>
      <c r="D131">
        <v>0</v>
      </c>
      <c r="E131" t="s">
        <v>539</v>
      </c>
      <c r="F131">
        <v>130</v>
      </c>
      <c r="G131" t="s">
        <v>561</v>
      </c>
      <c r="H131" t="s">
        <v>79</v>
      </c>
      <c r="I131" t="s">
        <v>562</v>
      </c>
      <c r="J131" t="s">
        <v>563</v>
      </c>
      <c r="K131">
        <v>1</v>
      </c>
      <c r="L131">
        <v>0</v>
      </c>
      <c r="M131">
        <v>1</v>
      </c>
      <c r="N131">
        <v>0</v>
      </c>
      <c r="O131" t="s">
        <v>1232</v>
      </c>
      <c r="P131" t="s">
        <v>69</v>
      </c>
      <c r="Q131">
        <v>2020</v>
      </c>
      <c r="R131" t="s">
        <v>134</v>
      </c>
      <c r="S131" t="s">
        <v>191</v>
      </c>
      <c r="T131">
        <v>112</v>
      </c>
      <c r="U131" t="b">
        <v>0</v>
      </c>
      <c r="V131" t="b">
        <v>0</v>
      </c>
      <c r="W131" t="b">
        <v>0</v>
      </c>
      <c r="X131">
        <v>75</v>
      </c>
      <c r="Y131">
        <v>7.5</v>
      </c>
      <c r="Z131">
        <v>1000</v>
      </c>
      <c r="AA131" t="s">
        <v>1232</v>
      </c>
      <c r="AB131" t="b">
        <v>0</v>
      </c>
      <c r="AC131" t="b">
        <v>0</v>
      </c>
      <c r="AD131" t="b">
        <v>0</v>
      </c>
      <c r="AE131" t="b">
        <v>0</v>
      </c>
      <c r="AF131" t="b">
        <v>0</v>
      </c>
      <c r="AG131" t="b">
        <v>0</v>
      </c>
      <c r="AH131" t="b">
        <f t="shared" ref="AH131:AH153" si="2">IF(AB:AB="Yes",(AG131-Z131))</f>
        <v>0</v>
      </c>
      <c r="AI131" t="b">
        <v>0</v>
      </c>
      <c r="AJ131" t="b">
        <v>0</v>
      </c>
      <c r="AK131" t="b">
        <v>0</v>
      </c>
      <c r="AL131" t="b">
        <v>0</v>
      </c>
      <c r="AM131" t="b">
        <v>0</v>
      </c>
      <c r="AN131" t="b">
        <v>0</v>
      </c>
      <c r="AO131" t="b">
        <v>0</v>
      </c>
      <c r="AP131" t="b">
        <v>0</v>
      </c>
      <c r="AQ131" t="b">
        <v>0</v>
      </c>
      <c r="AR131" t="b">
        <v>0</v>
      </c>
      <c r="AS131" t="b">
        <v>0</v>
      </c>
      <c r="AT131" t="b">
        <v>0</v>
      </c>
      <c r="AU131" t="b">
        <v>0</v>
      </c>
      <c r="AV131" t="b">
        <v>0</v>
      </c>
      <c r="AW131" t="b">
        <v>0</v>
      </c>
      <c r="AX131" t="b">
        <v>0</v>
      </c>
      <c r="AY131" t="b">
        <v>0</v>
      </c>
      <c r="AZ131" t="b">
        <v>0</v>
      </c>
      <c r="BA131" t="b">
        <v>0</v>
      </c>
      <c r="BB131" t="b">
        <v>0</v>
      </c>
      <c r="BC131" t="b">
        <v>0</v>
      </c>
      <c r="BD131" t="b">
        <v>0</v>
      </c>
      <c r="BE131" t="b">
        <v>0</v>
      </c>
      <c r="BF131" t="b">
        <v>0</v>
      </c>
      <c r="BG131" t="b">
        <v>0</v>
      </c>
      <c r="BH131" t="b">
        <v>0</v>
      </c>
      <c r="BI131" t="b">
        <v>0</v>
      </c>
      <c r="BJ131" t="b">
        <v>0</v>
      </c>
      <c r="BK131" t="b">
        <v>0</v>
      </c>
      <c r="BL131" t="b">
        <v>0</v>
      </c>
      <c r="BM131" t="b">
        <v>0</v>
      </c>
    </row>
    <row r="132" spans="1:65" x14ac:dyDescent="0.25">
      <c r="A132">
        <v>1</v>
      </c>
      <c r="B132" s="1">
        <v>44550</v>
      </c>
      <c r="C132" s="1">
        <v>44596</v>
      </c>
      <c r="D132">
        <v>0</v>
      </c>
      <c r="E132" t="s">
        <v>539</v>
      </c>
      <c r="F132">
        <v>131</v>
      </c>
      <c r="G132" t="s">
        <v>564</v>
      </c>
      <c r="H132" t="s">
        <v>565</v>
      </c>
      <c r="I132" t="s">
        <v>566</v>
      </c>
      <c r="J132" t="s">
        <v>567</v>
      </c>
      <c r="K132">
        <v>2</v>
      </c>
      <c r="L132">
        <v>1</v>
      </c>
      <c r="M132">
        <v>1</v>
      </c>
      <c r="N132">
        <v>0</v>
      </c>
      <c r="O132" t="s">
        <v>1231</v>
      </c>
      <c r="P132" t="s">
        <v>69</v>
      </c>
      <c r="Q132">
        <v>2018</v>
      </c>
      <c r="R132" t="s">
        <v>568</v>
      </c>
      <c r="S132" t="s">
        <v>191</v>
      </c>
      <c r="T132">
        <v>25</v>
      </c>
      <c r="U132" t="b">
        <v>0</v>
      </c>
      <c r="V132" t="b">
        <v>0</v>
      </c>
      <c r="W132" t="b">
        <v>0</v>
      </c>
      <c r="X132">
        <v>25</v>
      </c>
      <c r="Y132">
        <v>5</v>
      </c>
      <c r="Z132">
        <v>500</v>
      </c>
      <c r="AA132" t="s">
        <v>1232</v>
      </c>
      <c r="AB132" t="b">
        <v>0</v>
      </c>
      <c r="AC132" t="b">
        <v>0</v>
      </c>
      <c r="AD132" t="b">
        <v>0</v>
      </c>
      <c r="AE132" t="b">
        <v>0</v>
      </c>
      <c r="AF132" t="b">
        <v>0</v>
      </c>
      <c r="AG132" t="b">
        <v>0</v>
      </c>
      <c r="AH132" t="b">
        <f t="shared" si="2"/>
        <v>0</v>
      </c>
      <c r="AI132" t="b">
        <v>0</v>
      </c>
      <c r="AJ132" t="b">
        <v>0</v>
      </c>
      <c r="AK132" t="b">
        <v>0</v>
      </c>
      <c r="AL132" t="b">
        <v>0</v>
      </c>
      <c r="AM132" t="b">
        <v>0</v>
      </c>
      <c r="AN132" t="b">
        <v>0</v>
      </c>
      <c r="AO132" t="b">
        <v>0</v>
      </c>
      <c r="AP132" t="b">
        <v>0</v>
      </c>
      <c r="AQ132" t="b">
        <v>0</v>
      </c>
      <c r="AR132" t="b">
        <v>0</v>
      </c>
      <c r="AS132" t="b">
        <v>0</v>
      </c>
      <c r="AT132" t="b">
        <v>0</v>
      </c>
      <c r="AU132" t="b">
        <v>0</v>
      </c>
      <c r="AV132" t="b">
        <v>0</v>
      </c>
      <c r="AW132" t="b">
        <v>0</v>
      </c>
      <c r="AX132" t="b">
        <v>0</v>
      </c>
      <c r="AY132" t="b">
        <v>0</v>
      </c>
      <c r="AZ132" t="b">
        <v>0</v>
      </c>
      <c r="BA132" t="b">
        <v>0</v>
      </c>
      <c r="BB132" t="b">
        <v>0</v>
      </c>
      <c r="BC132" t="b">
        <v>0</v>
      </c>
      <c r="BD132" t="b">
        <v>0</v>
      </c>
      <c r="BE132" t="b">
        <v>0</v>
      </c>
      <c r="BF132" t="b">
        <v>0</v>
      </c>
      <c r="BG132" t="b">
        <v>0</v>
      </c>
      <c r="BH132" t="b">
        <v>0</v>
      </c>
      <c r="BI132" t="b">
        <v>0</v>
      </c>
      <c r="BJ132" t="b">
        <v>0</v>
      </c>
      <c r="BK132" t="b">
        <v>0</v>
      </c>
      <c r="BL132" t="b">
        <v>0</v>
      </c>
      <c r="BM132" t="b">
        <v>0</v>
      </c>
    </row>
    <row r="133" spans="1:65" x14ac:dyDescent="0.25">
      <c r="A133">
        <v>1</v>
      </c>
      <c r="B133" s="1">
        <v>44550</v>
      </c>
      <c r="C133" s="1">
        <v>44596</v>
      </c>
      <c r="D133">
        <v>0</v>
      </c>
      <c r="E133" t="s">
        <v>539</v>
      </c>
      <c r="F133">
        <v>132</v>
      </c>
      <c r="G133" t="s">
        <v>569</v>
      </c>
      <c r="H133" t="s">
        <v>173</v>
      </c>
      <c r="I133" t="s">
        <v>570</v>
      </c>
      <c r="J133" t="s">
        <v>571</v>
      </c>
      <c r="K133">
        <v>1</v>
      </c>
      <c r="L133">
        <v>1</v>
      </c>
      <c r="M133">
        <v>0</v>
      </c>
      <c r="N133">
        <v>0</v>
      </c>
      <c r="O133" t="s">
        <v>1232</v>
      </c>
      <c r="P133" t="s">
        <v>69</v>
      </c>
      <c r="Q133">
        <v>2021</v>
      </c>
      <c r="R133" t="s">
        <v>235</v>
      </c>
      <c r="S133" t="s">
        <v>144</v>
      </c>
      <c r="T133">
        <v>0</v>
      </c>
      <c r="U133" t="b">
        <v>0</v>
      </c>
      <c r="V133" t="b">
        <v>0</v>
      </c>
      <c r="W133" t="b">
        <v>0</v>
      </c>
      <c r="X133">
        <v>75</v>
      </c>
      <c r="Y133">
        <v>1</v>
      </c>
      <c r="Z133">
        <v>7500</v>
      </c>
      <c r="AA133" t="s">
        <v>1231</v>
      </c>
      <c r="AB133" t="s">
        <v>1232</v>
      </c>
      <c r="AC133" t="b">
        <v>0</v>
      </c>
      <c r="AD133" t="b">
        <v>0</v>
      </c>
      <c r="AE133" t="b">
        <v>0</v>
      </c>
      <c r="AF133" t="b">
        <v>0</v>
      </c>
      <c r="AG133" t="b">
        <v>0</v>
      </c>
      <c r="AH133" t="b">
        <f t="shared" si="2"/>
        <v>0</v>
      </c>
      <c r="AI133" t="b">
        <v>0</v>
      </c>
      <c r="AJ133" t="b">
        <v>0</v>
      </c>
      <c r="AK133" t="b">
        <v>0</v>
      </c>
      <c r="AL133" t="b">
        <v>0</v>
      </c>
      <c r="AM133" t="b">
        <v>0</v>
      </c>
      <c r="AN133" t="b">
        <v>0</v>
      </c>
      <c r="AO133" t="b">
        <v>0</v>
      </c>
      <c r="AP133" t="b">
        <v>0</v>
      </c>
      <c r="AQ133" t="b">
        <v>0</v>
      </c>
      <c r="AR133" t="b">
        <v>0</v>
      </c>
      <c r="AS133" t="b">
        <v>0</v>
      </c>
      <c r="AT133" t="b">
        <v>0</v>
      </c>
      <c r="AU133" t="b">
        <v>0</v>
      </c>
      <c r="AV133" t="b">
        <v>0</v>
      </c>
      <c r="AW133" t="b">
        <v>0</v>
      </c>
      <c r="AX133" t="b">
        <v>0</v>
      </c>
      <c r="AY133" t="b">
        <v>0</v>
      </c>
      <c r="AZ133" t="b">
        <v>0</v>
      </c>
      <c r="BA133" t="b">
        <v>0</v>
      </c>
      <c r="BB133" t="b">
        <v>0</v>
      </c>
      <c r="BC133" t="b">
        <v>0</v>
      </c>
      <c r="BD133" t="b">
        <v>0</v>
      </c>
      <c r="BE133" t="b">
        <v>0</v>
      </c>
      <c r="BF133" t="b">
        <v>0</v>
      </c>
      <c r="BG133" t="b">
        <v>0</v>
      </c>
      <c r="BH133" t="b">
        <v>0</v>
      </c>
      <c r="BI133" t="b">
        <v>0</v>
      </c>
      <c r="BJ133" t="b">
        <v>0</v>
      </c>
      <c r="BK133" t="b">
        <v>0</v>
      </c>
      <c r="BL133" t="b">
        <v>0</v>
      </c>
      <c r="BM133" t="b">
        <v>0</v>
      </c>
    </row>
    <row r="134" spans="1:65" x14ac:dyDescent="0.25">
      <c r="A134">
        <v>1</v>
      </c>
      <c r="B134" s="1">
        <v>44550</v>
      </c>
      <c r="C134" s="1">
        <v>44596</v>
      </c>
      <c r="D134">
        <v>0</v>
      </c>
      <c r="E134" t="s">
        <v>539</v>
      </c>
      <c r="F134">
        <v>133</v>
      </c>
      <c r="G134" t="s">
        <v>572</v>
      </c>
      <c r="H134" t="s">
        <v>286</v>
      </c>
      <c r="I134" t="s">
        <v>573</v>
      </c>
      <c r="J134" t="s">
        <v>574</v>
      </c>
      <c r="K134">
        <v>4</v>
      </c>
      <c r="L134">
        <v>3</v>
      </c>
      <c r="M134">
        <v>0</v>
      </c>
      <c r="N134">
        <v>1</v>
      </c>
      <c r="O134" t="s">
        <v>1232</v>
      </c>
      <c r="P134" t="s">
        <v>69</v>
      </c>
      <c r="Q134">
        <v>2021</v>
      </c>
      <c r="R134" t="s">
        <v>417</v>
      </c>
      <c r="S134" t="s">
        <v>144</v>
      </c>
      <c r="T134" t="b">
        <v>0</v>
      </c>
      <c r="U134" t="b">
        <v>0</v>
      </c>
      <c r="V134" t="b">
        <v>0</v>
      </c>
      <c r="W134" t="b">
        <v>0</v>
      </c>
      <c r="X134">
        <v>40</v>
      </c>
      <c r="Y134">
        <v>4</v>
      </c>
      <c r="Z134">
        <v>1000</v>
      </c>
      <c r="AA134" t="s">
        <v>1232</v>
      </c>
      <c r="AB134" t="b">
        <v>0</v>
      </c>
      <c r="AC134" t="b">
        <v>0</v>
      </c>
      <c r="AD134" t="b">
        <v>0</v>
      </c>
      <c r="AE134" t="b">
        <v>0</v>
      </c>
      <c r="AF134" t="b">
        <v>0</v>
      </c>
      <c r="AG134" t="b">
        <v>0</v>
      </c>
      <c r="AH134" t="b">
        <f t="shared" si="2"/>
        <v>0</v>
      </c>
      <c r="AI134" t="b">
        <v>0</v>
      </c>
      <c r="AJ134" t="b">
        <v>0</v>
      </c>
      <c r="AK134" t="b">
        <v>0</v>
      </c>
      <c r="AL134" t="b">
        <v>0</v>
      </c>
      <c r="AM134" t="b">
        <v>0</v>
      </c>
      <c r="AN134" t="b">
        <v>0</v>
      </c>
      <c r="AO134" t="b">
        <v>0</v>
      </c>
      <c r="AP134" t="b">
        <v>0</v>
      </c>
      <c r="AQ134" t="b">
        <v>0</v>
      </c>
      <c r="AR134" t="b">
        <v>0</v>
      </c>
      <c r="AS134" t="b">
        <v>0</v>
      </c>
      <c r="AT134" t="b">
        <v>0</v>
      </c>
      <c r="AU134" t="b">
        <v>0</v>
      </c>
      <c r="AV134" t="b">
        <v>0</v>
      </c>
      <c r="AW134" t="b">
        <v>0</v>
      </c>
      <c r="AX134" t="b">
        <v>0</v>
      </c>
      <c r="AY134" t="b">
        <v>0</v>
      </c>
      <c r="AZ134" t="b">
        <v>0</v>
      </c>
      <c r="BA134" t="b">
        <v>0</v>
      </c>
      <c r="BB134" t="b">
        <v>0</v>
      </c>
      <c r="BC134" t="b">
        <v>0</v>
      </c>
      <c r="BD134" t="b">
        <v>0</v>
      </c>
      <c r="BE134" t="b">
        <v>0</v>
      </c>
      <c r="BF134" t="b">
        <v>0</v>
      </c>
      <c r="BG134" t="b">
        <v>0</v>
      </c>
      <c r="BH134" t="b">
        <v>0</v>
      </c>
      <c r="BI134" t="b">
        <v>0</v>
      </c>
      <c r="BJ134" t="b">
        <v>0</v>
      </c>
      <c r="BK134" t="b">
        <v>0</v>
      </c>
      <c r="BL134" t="b">
        <v>0</v>
      </c>
      <c r="BM134" t="b">
        <v>0</v>
      </c>
    </row>
    <row r="135" spans="1:65" x14ac:dyDescent="0.25">
      <c r="A135">
        <v>1</v>
      </c>
      <c r="B135" s="1">
        <v>44550</v>
      </c>
      <c r="C135" s="1">
        <v>44596</v>
      </c>
      <c r="D135">
        <v>0</v>
      </c>
      <c r="E135" t="s">
        <v>539</v>
      </c>
      <c r="F135">
        <v>134</v>
      </c>
      <c r="G135" t="s">
        <v>575</v>
      </c>
      <c r="H135" t="s">
        <v>253</v>
      </c>
      <c r="I135" t="s">
        <v>576</v>
      </c>
      <c r="J135" t="s">
        <v>577</v>
      </c>
      <c r="K135">
        <v>3</v>
      </c>
      <c r="L135">
        <v>3</v>
      </c>
      <c r="M135">
        <v>0</v>
      </c>
      <c r="N135">
        <v>0</v>
      </c>
      <c r="O135" t="s">
        <v>1232</v>
      </c>
      <c r="P135" t="s">
        <v>69</v>
      </c>
      <c r="Q135">
        <v>2019</v>
      </c>
      <c r="R135" t="s">
        <v>70</v>
      </c>
      <c r="S135" t="s">
        <v>144</v>
      </c>
      <c r="T135" t="b">
        <v>0</v>
      </c>
      <c r="U135" t="b">
        <v>0</v>
      </c>
      <c r="V135" t="b">
        <v>0</v>
      </c>
      <c r="W135" t="b">
        <v>0</v>
      </c>
      <c r="X135">
        <v>60</v>
      </c>
      <c r="Y135">
        <v>3</v>
      </c>
      <c r="Z135">
        <v>2000</v>
      </c>
      <c r="AA135" t="s">
        <v>1232</v>
      </c>
      <c r="AB135" t="b">
        <v>0</v>
      </c>
      <c r="AC135" t="b">
        <v>0</v>
      </c>
      <c r="AD135" t="b">
        <v>0</v>
      </c>
      <c r="AE135" t="b">
        <v>0</v>
      </c>
      <c r="AF135" t="b">
        <v>0</v>
      </c>
      <c r="AG135" t="b">
        <v>0</v>
      </c>
      <c r="AH135" t="b">
        <f t="shared" si="2"/>
        <v>0</v>
      </c>
      <c r="AI135" t="b">
        <v>0</v>
      </c>
      <c r="AJ135" t="b">
        <v>0</v>
      </c>
      <c r="AK135" t="b">
        <v>0</v>
      </c>
      <c r="AL135" t="b">
        <v>0</v>
      </c>
      <c r="AM135" t="b">
        <v>0</v>
      </c>
      <c r="AN135" t="b">
        <v>0</v>
      </c>
      <c r="AO135" t="b">
        <v>0</v>
      </c>
      <c r="AP135" t="b">
        <v>0</v>
      </c>
      <c r="AQ135" t="b">
        <v>0</v>
      </c>
      <c r="AR135" t="b">
        <v>0</v>
      </c>
      <c r="AS135" t="b">
        <v>0</v>
      </c>
      <c r="AT135" t="b">
        <v>0</v>
      </c>
      <c r="AU135" t="b">
        <v>0</v>
      </c>
      <c r="AV135" t="b">
        <v>0</v>
      </c>
      <c r="AW135" t="b">
        <v>0</v>
      </c>
      <c r="AX135" t="b">
        <v>0</v>
      </c>
      <c r="AY135" t="b">
        <v>0</v>
      </c>
      <c r="AZ135" t="b">
        <v>0</v>
      </c>
      <c r="BA135" t="b">
        <v>0</v>
      </c>
      <c r="BB135" t="b">
        <v>0</v>
      </c>
      <c r="BC135" t="b">
        <v>0</v>
      </c>
      <c r="BD135" t="b">
        <v>0</v>
      </c>
      <c r="BE135" t="b">
        <v>0</v>
      </c>
      <c r="BF135" t="b">
        <v>0</v>
      </c>
      <c r="BG135" t="b">
        <v>0</v>
      </c>
      <c r="BH135" t="b">
        <v>0</v>
      </c>
      <c r="BI135" t="b">
        <v>0</v>
      </c>
      <c r="BJ135" t="b">
        <v>0</v>
      </c>
      <c r="BK135" t="b">
        <v>0</v>
      </c>
      <c r="BL135" t="b">
        <v>0</v>
      </c>
      <c r="BM135" t="b">
        <v>0</v>
      </c>
    </row>
    <row r="136" spans="1:65" x14ac:dyDescent="0.25">
      <c r="A136">
        <v>1</v>
      </c>
      <c r="B136" s="1">
        <v>44550</v>
      </c>
      <c r="C136" s="1">
        <v>44596</v>
      </c>
      <c r="D136">
        <v>0</v>
      </c>
      <c r="E136" t="s">
        <v>539</v>
      </c>
      <c r="F136">
        <v>135</v>
      </c>
      <c r="G136" t="s">
        <v>578</v>
      </c>
      <c r="H136" t="s">
        <v>182</v>
      </c>
      <c r="I136" t="s">
        <v>579</v>
      </c>
      <c r="J136" t="s">
        <v>580</v>
      </c>
      <c r="K136">
        <v>2</v>
      </c>
      <c r="L136">
        <v>1</v>
      </c>
      <c r="M136">
        <v>1</v>
      </c>
      <c r="N136">
        <v>0</v>
      </c>
      <c r="O136" t="s">
        <v>1232</v>
      </c>
      <c r="P136" t="s">
        <v>69</v>
      </c>
      <c r="Q136" t="s">
        <v>1230</v>
      </c>
      <c r="R136" t="s">
        <v>190</v>
      </c>
      <c r="S136" t="s">
        <v>144</v>
      </c>
      <c r="T136" t="b">
        <v>0</v>
      </c>
      <c r="U136" t="b">
        <v>0</v>
      </c>
      <c r="V136" t="b">
        <v>0</v>
      </c>
      <c r="W136" t="b">
        <v>0</v>
      </c>
      <c r="X136">
        <v>100</v>
      </c>
      <c r="Y136">
        <v>2</v>
      </c>
      <c r="Z136">
        <v>5000</v>
      </c>
      <c r="AA136" t="s">
        <v>1232</v>
      </c>
      <c r="AB136" t="b">
        <v>0</v>
      </c>
      <c r="AC136" t="b">
        <v>0</v>
      </c>
      <c r="AD136" t="b">
        <v>0</v>
      </c>
      <c r="AE136" t="b">
        <v>0</v>
      </c>
      <c r="AF136" t="b">
        <v>0</v>
      </c>
      <c r="AG136" t="b">
        <v>0</v>
      </c>
      <c r="AH136" t="b">
        <f t="shared" si="2"/>
        <v>0</v>
      </c>
      <c r="AI136" t="b">
        <v>0</v>
      </c>
      <c r="AJ136" t="b">
        <v>0</v>
      </c>
      <c r="AK136" t="b">
        <v>0</v>
      </c>
      <c r="AL136" t="b">
        <v>0</v>
      </c>
      <c r="AM136" t="b">
        <v>0</v>
      </c>
      <c r="AN136" t="b">
        <v>0</v>
      </c>
      <c r="AO136" t="b">
        <v>0</v>
      </c>
      <c r="AP136" t="b">
        <v>0</v>
      </c>
      <c r="AQ136" t="b">
        <v>0</v>
      </c>
      <c r="AR136" t="b">
        <v>0</v>
      </c>
      <c r="AS136" t="b">
        <v>0</v>
      </c>
      <c r="AT136" t="b">
        <v>0</v>
      </c>
      <c r="AU136" t="b">
        <v>0</v>
      </c>
      <c r="AV136" t="b">
        <v>0</v>
      </c>
      <c r="AW136" t="b">
        <v>0</v>
      </c>
      <c r="AX136" t="b">
        <v>0</v>
      </c>
      <c r="AY136" t="b">
        <v>0</v>
      </c>
      <c r="AZ136" t="b">
        <v>0</v>
      </c>
      <c r="BA136" t="b">
        <v>0</v>
      </c>
      <c r="BB136" t="b">
        <v>0</v>
      </c>
      <c r="BC136" t="b">
        <v>0</v>
      </c>
      <c r="BD136" t="b">
        <v>0</v>
      </c>
      <c r="BE136" t="b">
        <v>0</v>
      </c>
      <c r="BF136" t="b">
        <v>0</v>
      </c>
      <c r="BG136" t="b">
        <v>0</v>
      </c>
      <c r="BH136" t="b">
        <v>0</v>
      </c>
      <c r="BI136" t="b">
        <v>0</v>
      </c>
      <c r="BJ136" t="b">
        <v>0</v>
      </c>
      <c r="BK136" t="b">
        <v>0</v>
      </c>
      <c r="BL136" t="b">
        <v>0</v>
      </c>
      <c r="BM136" t="b">
        <v>0</v>
      </c>
    </row>
    <row r="137" spans="1:65" x14ac:dyDescent="0.25">
      <c r="A137">
        <v>1</v>
      </c>
      <c r="B137" s="1">
        <v>44550</v>
      </c>
      <c r="C137" s="1">
        <v>44596</v>
      </c>
      <c r="D137">
        <v>0</v>
      </c>
      <c r="E137" t="s">
        <v>539</v>
      </c>
      <c r="F137">
        <v>136</v>
      </c>
      <c r="G137" t="s">
        <v>581</v>
      </c>
      <c r="H137" t="s">
        <v>286</v>
      </c>
      <c r="I137" t="s">
        <v>582</v>
      </c>
      <c r="J137" t="s">
        <v>583</v>
      </c>
      <c r="K137">
        <v>2</v>
      </c>
      <c r="L137">
        <v>2</v>
      </c>
      <c r="M137">
        <v>0</v>
      </c>
      <c r="N137">
        <v>0</v>
      </c>
      <c r="O137" t="s">
        <v>1232</v>
      </c>
      <c r="P137" t="s">
        <v>75</v>
      </c>
      <c r="Q137">
        <v>2018</v>
      </c>
      <c r="R137" t="s">
        <v>76</v>
      </c>
      <c r="S137" t="s">
        <v>144</v>
      </c>
      <c r="T137" t="b">
        <v>0</v>
      </c>
      <c r="U137" t="b">
        <v>0</v>
      </c>
      <c r="V137" t="b">
        <v>0</v>
      </c>
      <c r="W137" t="b">
        <v>0</v>
      </c>
      <c r="X137">
        <v>50</v>
      </c>
      <c r="Y137">
        <v>4</v>
      </c>
      <c r="Z137">
        <v>1250</v>
      </c>
      <c r="AA137" t="s">
        <v>1231</v>
      </c>
      <c r="AB137" t="s">
        <v>1232</v>
      </c>
      <c r="AC137" t="b">
        <v>0</v>
      </c>
      <c r="AD137" t="b">
        <v>0</v>
      </c>
      <c r="AE137" t="b">
        <v>0</v>
      </c>
      <c r="AF137" t="b">
        <v>0</v>
      </c>
      <c r="AG137" t="b">
        <v>0</v>
      </c>
      <c r="AH137" t="b">
        <f t="shared" si="2"/>
        <v>0</v>
      </c>
      <c r="AI137" t="b">
        <v>0</v>
      </c>
      <c r="AJ137" t="b">
        <v>0</v>
      </c>
      <c r="AK137" t="b">
        <v>0</v>
      </c>
      <c r="AL137" t="b">
        <v>0</v>
      </c>
      <c r="AM137" t="b">
        <v>0</v>
      </c>
      <c r="AN137" t="b">
        <v>0</v>
      </c>
      <c r="AO137" t="b">
        <v>0</v>
      </c>
      <c r="AP137" t="b">
        <v>0</v>
      </c>
      <c r="AQ137" t="b">
        <v>0</v>
      </c>
      <c r="AR137" t="b">
        <v>0</v>
      </c>
      <c r="AS137" t="b">
        <v>0</v>
      </c>
      <c r="AT137" t="b">
        <v>0</v>
      </c>
      <c r="AU137" t="b">
        <v>0</v>
      </c>
      <c r="AV137" t="b">
        <v>0</v>
      </c>
      <c r="AW137" t="b">
        <v>0</v>
      </c>
      <c r="AX137" t="b">
        <v>0</v>
      </c>
      <c r="AY137" t="b">
        <v>0</v>
      </c>
      <c r="AZ137" t="b">
        <v>0</v>
      </c>
      <c r="BA137" t="b">
        <v>0</v>
      </c>
      <c r="BB137" t="b">
        <v>0</v>
      </c>
      <c r="BC137" t="b">
        <v>0</v>
      </c>
      <c r="BD137" t="b">
        <v>0</v>
      </c>
      <c r="BE137" t="b">
        <v>0</v>
      </c>
      <c r="BF137" t="b">
        <v>0</v>
      </c>
      <c r="BG137" t="b">
        <v>0</v>
      </c>
      <c r="BH137" t="b">
        <v>0</v>
      </c>
      <c r="BI137" t="b">
        <v>0</v>
      </c>
      <c r="BJ137" t="b">
        <v>0</v>
      </c>
      <c r="BK137" t="b">
        <v>0</v>
      </c>
      <c r="BL137" t="b">
        <v>0</v>
      </c>
      <c r="BM137" t="b">
        <v>0</v>
      </c>
    </row>
    <row r="138" spans="1:65" x14ac:dyDescent="0.25">
      <c r="A138">
        <v>1</v>
      </c>
      <c r="B138" s="1">
        <v>44550</v>
      </c>
      <c r="C138" s="1">
        <v>44596</v>
      </c>
      <c r="D138">
        <v>0</v>
      </c>
      <c r="E138" t="s">
        <v>539</v>
      </c>
      <c r="F138">
        <v>137</v>
      </c>
      <c r="G138" t="s">
        <v>584</v>
      </c>
      <c r="H138" t="s">
        <v>585</v>
      </c>
      <c r="I138" t="s">
        <v>586</v>
      </c>
      <c r="J138" t="s">
        <v>587</v>
      </c>
      <c r="K138">
        <v>3</v>
      </c>
      <c r="L138">
        <v>2</v>
      </c>
      <c r="M138">
        <v>1</v>
      </c>
      <c r="N138">
        <v>0</v>
      </c>
      <c r="O138" t="s">
        <v>1232</v>
      </c>
      <c r="P138" t="s">
        <v>69</v>
      </c>
      <c r="Q138">
        <v>2020</v>
      </c>
      <c r="R138" t="s">
        <v>134</v>
      </c>
      <c r="S138" t="s">
        <v>144</v>
      </c>
      <c r="T138" t="b">
        <v>0</v>
      </c>
      <c r="U138">
        <v>7</v>
      </c>
      <c r="V138">
        <v>40</v>
      </c>
      <c r="W138" t="b">
        <v>0</v>
      </c>
      <c r="X138">
        <v>75</v>
      </c>
      <c r="Y138">
        <v>5</v>
      </c>
      <c r="Z138">
        <v>1500</v>
      </c>
      <c r="AA138" t="s">
        <v>1232</v>
      </c>
      <c r="AB138" t="b">
        <v>0</v>
      </c>
      <c r="AC138" t="b">
        <v>0</v>
      </c>
      <c r="AD138" t="b">
        <v>0</v>
      </c>
      <c r="AE138" t="b">
        <v>0</v>
      </c>
      <c r="AF138" t="b">
        <v>0</v>
      </c>
      <c r="AG138" t="b">
        <v>0</v>
      </c>
      <c r="AH138" t="b">
        <f t="shared" si="2"/>
        <v>0</v>
      </c>
      <c r="AI138" t="b">
        <v>0</v>
      </c>
      <c r="AJ138" t="b">
        <v>0</v>
      </c>
      <c r="AK138" t="b">
        <v>0</v>
      </c>
      <c r="AL138" t="b">
        <v>0</v>
      </c>
      <c r="AM138" t="b">
        <v>0</v>
      </c>
      <c r="AN138" t="b">
        <v>0</v>
      </c>
      <c r="AO138" t="b">
        <v>0</v>
      </c>
      <c r="AP138" t="b">
        <v>0</v>
      </c>
      <c r="AQ138" t="b">
        <v>0</v>
      </c>
      <c r="AR138" t="b">
        <v>0</v>
      </c>
      <c r="AS138" t="b">
        <v>0</v>
      </c>
      <c r="AT138" t="b">
        <v>0</v>
      </c>
      <c r="AU138" t="b">
        <v>0</v>
      </c>
      <c r="AV138" t="b">
        <v>0</v>
      </c>
      <c r="AW138" t="b">
        <v>0</v>
      </c>
      <c r="AX138" t="b">
        <v>0</v>
      </c>
      <c r="AY138" t="b">
        <v>0</v>
      </c>
      <c r="AZ138" t="b">
        <v>0</v>
      </c>
      <c r="BA138" t="b">
        <v>0</v>
      </c>
      <c r="BB138" t="b">
        <v>0</v>
      </c>
      <c r="BC138" t="b">
        <v>0</v>
      </c>
      <c r="BD138" t="b">
        <v>0</v>
      </c>
      <c r="BE138" t="b">
        <v>0</v>
      </c>
      <c r="BF138" t="b">
        <v>0</v>
      </c>
      <c r="BG138" t="b">
        <v>0</v>
      </c>
      <c r="BH138" t="b">
        <v>0</v>
      </c>
      <c r="BI138" t="b">
        <v>0</v>
      </c>
      <c r="BJ138" t="b">
        <v>0</v>
      </c>
      <c r="BK138" t="b">
        <v>0</v>
      </c>
      <c r="BL138" t="b">
        <v>0</v>
      </c>
      <c r="BM138" t="b">
        <v>0</v>
      </c>
    </row>
    <row r="139" spans="1:65" x14ac:dyDescent="0.25">
      <c r="A139">
        <v>1</v>
      </c>
      <c r="B139" s="1">
        <v>44550</v>
      </c>
      <c r="C139" s="1">
        <v>44596</v>
      </c>
      <c r="D139">
        <v>0</v>
      </c>
      <c r="E139" t="s">
        <v>539</v>
      </c>
      <c r="F139">
        <v>138</v>
      </c>
      <c r="G139" t="s">
        <v>588</v>
      </c>
      <c r="H139" t="s">
        <v>72</v>
      </c>
      <c r="I139" t="s">
        <v>589</v>
      </c>
      <c r="J139" t="s">
        <v>590</v>
      </c>
      <c r="K139">
        <v>2</v>
      </c>
      <c r="L139">
        <v>1</v>
      </c>
      <c r="M139">
        <v>1</v>
      </c>
      <c r="N139">
        <v>0</v>
      </c>
      <c r="O139" t="s">
        <v>1231</v>
      </c>
      <c r="P139" t="s">
        <v>75</v>
      </c>
      <c r="Q139" t="s">
        <v>1230</v>
      </c>
      <c r="R139" t="s">
        <v>155</v>
      </c>
      <c r="S139" t="s">
        <v>345</v>
      </c>
      <c r="T139">
        <v>-1</v>
      </c>
      <c r="U139" t="b">
        <v>0</v>
      </c>
      <c r="V139" t="b">
        <v>0</v>
      </c>
      <c r="W139" t="b">
        <v>0</v>
      </c>
      <c r="X139">
        <v>220</v>
      </c>
      <c r="Y139">
        <v>1</v>
      </c>
      <c r="Z139">
        <v>22000</v>
      </c>
      <c r="AA139" t="s">
        <v>1232</v>
      </c>
      <c r="AB139" t="b">
        <v>0</v>
      </c>
      <c r="AC139" t="b">
        <v>0</v>
      </c>
      <c r="AD139" t="b">
        <v>0</v>
      </c>
      <c r="AE139" t="b">
        <v>0</v>
      </c>
      <c r="AF139" t="b">
        <v>0</v>
      </c>
      <c r="AG139" t="b">
        <v>0</v>
      </c>
      <c r="AH139" t="b">
        <f t="shared" si="2"/>
        <v>0</v>
      </c>
      <c r="AI139" t="b">
        <v>0</v>
      </c>
      <c r="AJ139" t="b">
        <v>0</v>
      </c>
      <c r="AK139" t="b">
        <v>0</v>
      </c>
      <c r="AL139" t="b">
        <v>0</v>
      </c>
      <c r="AM139" t="b">
        <v>0</v>
      </c>
      <c r="AN139" t="b">
        <v>0</v>
      </c>
      <c r="AO139" t="b">
        <v>0</v>
      </c>
      <c r="AP139" t="b">
        <v>0</v>
      </c>
      <c r="AQ139" t="b">
        <v>0</v>
      </c>
      <c r="AR139" t="b">
        <v>0</v>
      </c>
      <c r="AS139" t="b">
        <v>0</v>
      </c>
      <c r="AT139" t="b">
        <v>0</v>
      </c>
      <c r="AU139" t="b">
        <v>0</v>
      </c>
      <c r="AV139" t="b">
        <v>0</v>
      </c>
      <c r="AW139" t="b">
        <v>0</v>
      </c>
      <c r="AX139" t="b">
        <v>0</v>
      </c>
      <c r="AY139" t="b">
        <v>0</v>
      </c>
      <c r="AZ139" t="b">
        <v>0</v>
      </c>
      <c r="BA139" t="b">
        <v>0</v>
      </c>
      <c r="BB139" t="b">
        <v>0</v>
      </c>
      <c r="BC139" t="b">
        <v>0</v>
      </c>
      <c r="BD139" t="b">
        <v>0</v>
      </c>
      <c r="BE139" t="b">
        <v>0</v>
      </c>
      <c r="BF139" t="b">
        <v>0</v>
      </c>
      <c r="BG139" t="b">
        <v>0</v>
      </c>
      <c r="BH139" t="b">
        <v>0</v>
      </c>
      <c r="BI139" t="b">
        <v>0</v>
      </c>
      <c r="BJ139" t="b">
        <v>0</v>
      </c>
      <c r="BK139" t="b">
        <v>0</v>
      </c>
      <c r="BL139" t="b">
        <v>0</v>
      </c>
      <c r="BM139" t="b">
        <v>0</v>
      </c>
    </row>
    <row r="140" spans="1:65" x14ac:dyDescent="0.25">
      <c r="A140">
        <v>1</v>
      </c>
      <c r="B140" s="1">
        <v>44550</v>
      </c>
      <c r="C140" s="1">
        <v>44596</v>
      </c>
      <c r="D140">
        <v>0</v>
      </c>
      <c r="E140" t="s">
        <v>539</v>
      </c>
      <c r="F140">
        <v>139</v>
      </c>
      <c r="G140" t="s">
        <v>591</v>
      </c>
      <c r="H140" t="s">
        <v>225</v>
      </c>
      <c r="I140" t="s">
        <v>592</v>
      </c>
      <c r="J140" t="s">
        <v>593</v>
      </c>
      <c r="K140">
        <v>1</v>
      </c>
      <c r="L140">
        <v>1</v>
      </c>
      <c r="M140">
        <v>0</v>
      </c>
      <c r="N140">
        <v>0</v>
      </c>
      <c r="O140" t="s">
        <v>1232</v>
      </c>
      <c r="P140" t="s">
        <v>75</v>
      </c>
      <c r="Q140">
        <v>2021</v>
      </c>
      <c r="R140" t="s">
        <v>134</v>
      </c>
      <c r="S140" t="s">
        <v>345</v>
      </c>
      <c r="T140" t="b">
        <v>0</v>
      </c>
      <c r="U140" t="b">
        <v>0</v>
      </c>
      <c r="V140" t="b">
        <v>0</v>
      </c>
      <c r="W140" t="b">
        <v>0</v>
      </c>
      <c r="X140">
        <v>55</v>
      </c>
      <c r="Y140">
        <v>1</v>
      </c>
      <c r="Z140">
        <v>5500</v>
      </c>
      <c r="AA140" t="s">
        <v>1231</v>
      </c>
      <c r="AB140" t="s">
        <v>1232</v>
      </c>
      <c r="AC140" t="b">
        <v>0</v>
      </c>
      <c r="AD140" t="b">
        <v>0</v>
      </c>
      <c r="AE140" t="b">
        <v>0</v>
      </c>
      <c r="AF140" t="b">
        <v>0</v>
      </c>
      <c r="AG140" t="b">
        <v>0</v>
      </c>
      <c r="AH140" t="b">
        <f t="shared" si="2"/>
        <v>0</v>
      </c>
      <c r="AI140" t="b">
        <v>0</v>
      </c>
      <c r="AJ140" t="b">
        <v>0</v>
      </c>
      <c r="AK140" t="b">
        <v>0</v>
      </c>
      <c r="AL140" t="b">
        <v>0</v>
      </c>
      <c r="AM140" t="b">
        <v>0</v>
      </c>
      <c r="AN140" t="b">
        <v>0</v>
      </c>
      <c r="AO140" t="b">
        <v>0</v>
      </c>
      <c r="AP140" t="b">
        <v>0</v>
      </c>
      <c r="AQ140" t="b">
        <v>0</v>
      </c>
      <c r="AR140" t="b">
        <v>0</v>
      </c>
      <c r="AS140" t="b">
        <v>0</v>
      </c>
      <c r="AT140" t="b">
        <v>0</v>
      </c>
      <c r="AU140" t="b">
        <v>0</v>
      </c>
      <c r="AV140" t="b">
        <v>0</v>
      </c>
      <c r="AW140" t="b">
        <v>0</v>
      </c>
      <c r="AX140" t="b">
        <v>0</v>
      </c>
      <c r="AY140" t="b">
        <v>0</v>
      </c>
      <c r="AZ140" t="b">
        <v>0</v>
      </c>
      <c r="BA140" t="b">
        <v>0</v>
      </c>
      <c r="BB140" t="b">
        <v>0</v>
      </c>
      <c r="BC140" t="b">
        <v>0</v>
      </c>
      <c r="BD140" t="b">
        <v>0</v>
      </c>
      <c r="BE140" t="b">
        <v>0</v>
      </c>
      <c r="BF140" t="b">
        <v>0</v>
      </c>
      <c r="BG140" t="b">
        <v>0</v>
      </c>
      <c r="BH140" t="b">
        <v>0</v>
      </c>
      <c r="BI140" t="b">
        <v>0</v>
      </c>
      <c r="BJ140" t="b">
        <v>0</v>
      </c>
      <c r="BK140" t="b">
        <v>0</v>
      </c>
      <c r="BL140" t="b">
        <v>0</v>
      </c>
      <c r="BM140" t="b">
        <v>0</v>
      </c>
    </row>
    <row r="141" spans="1:65" x14ac:dyDescent="0.25">
      <c r="A141">
        <v>1</v>
      </c>
      <c r="B141" s="1">
        <v>44550</v>
      </c>
      <c r="C141" s="1">
        <v>44596</v>
      </c>
      <c r="D141">
        <v>0</v>
      </c>
      <c r="E141" t="s">
        <v>539</v>
      </c>
      <c r="F141">
        <v>140</v>
      </c>
      <c r="G141" t="s">
        <v>594</v>
      </c>
      <c r="H141" t="s">
        <v>253</v>
      </c>
      <c r="I141" t="s">
        <v>595</v>
      </c>
      <c r="J141" t="s">
        <v>596</v>
      </c>
      <c r="K141">
        <v>2</v>
      </c>
      <c r="L141">
        <v>2</v>
      </c>
      <c r="M141">
        <v>0</v>
      </c>
      <c r="N141">
        <v>0</v>
      </c>
      <c r="O141" t="s">
        <v>1232</v>
      </c>
      <c r="P141" t="s">
        <v>75</v>
      </c>
      <c r="Q141">
        <v>2019</v>
      </c>
      <c r="R141" t="s">
        <v>70</v>
      </c>
      <c r="S141" t="s">
        <v>345</v>
      </c>
      <c r="T141" t="b">
        <v>0</v>
      </c>
      <c r="U141" t="b">
        <v>0</v>
      </c>
      <c r="V141" t="b">
        <v>0</v>
      </c>
      <c r="W141" t="b">
        <v>0</v>
      </c>
      <c r="X141">
        <v>50</v>
      </c>
      <c r="Y141">
        <v>3.5</v>
      </c>
      <c r="Z141">
        <v>1429</v>
      </c>
      <c r="AA141" t="s">
        <v>1232</v>
      </c>
      <c r="AB141" t="b">
        <v>0</v>
      </c>
      <c r="AC141" t="b">
        <v>0</v>
      </c>
      <c r="AD141" t="b">
        <v>0</v>
      </c>
      <c r="AE141" t="b">
        <v>0</v>
      </c>
      <c r="AF141" t="b">
        <v>0</v>
      </c>
      <c r="AG141" t="b">
        <v>0</v>
      </c>
      <c r="AH141" t="b">
        <f t="shared" si="2"/>
        <v>0</v>
      </c>
      <c r="AI141" t="b">
        <v>0</v>
      </c>
      <c r="AJ141" t="b">
        <v>0</v>
      </c>
      <c r="AK141" t="b">
        <v>0</v>
      </c>
      <c r="AL141" t="b">
        <v>0</v>
      </c>
      <c r="AM141" t="b">
        <v>0</v>
      </c>
      <c r="AN141" t="b">
        <v>0</v>
      </c>
      <c r="AO141" t="b">
        <v>0</v>
      </c>
      <c r="AP141" t="b">
        <v>0</v>
      </c>
      <c r="AQ141" t="b">
        <v>0</v>
      </c>
      <c r="AR141" t="b">
        <v>0</v>
      </c>
      <c r="AS141" t="b">
        <v>0</v>
      </c>
      <c r="AT141" t="b">
        <v>0</v>
      </c>
      <c r="AU141" t="b">
        <v>0</v>
      </c>
      <c r="AV141" t="b">
        <v>0</v>
      </c>
      <c r="AW141" t="b">
        <v>0</v>
      </c>
      <c r="AX141" t="b">
        <v>0</v>
      </c>
      <c r="AY141" t="b">
        <v>0</v>
      </c>
      <c r="AZ141" t="b">
        <v>0</v>
      </c>
      <c r="BA141" t="b">
        <v>0</v>
      </c>
      <c r="BB141" t="b">
        <v>0</v>
      </c>
      <c r="BC141" t="b">
        <v>0</v>
      </c>
      <c r="BD141" t="b">
        <v>0</v>
      </c>
      <c r="BE141" t="b">
        <v>0</v>
      </c>
      <c r="BF141" t="b">
        <v>0</v>
      </c>
      <c r="BG141" t="b">
        <v>0</v>
      </c>
      <c r="BH141" t="b">
        <v>0</v>
      </c>
      <c r="BI141" t="b">
        <v>0</v>
      </c>
      <c r="BJ141" t="b">
        <v>0</v>
      </c>
      <c r="BK141" t="b">
        <v>0</v>
      </c>
      <c r="BL141" t="b">
        <v>0</v>
      </c>
      <c r="BM141" t="b">
        <v>0</v>
      </c>
    </row>
    <row r="142" spans="1:65" x14ac:dyDescent="0.25">
      <c r="A142">
        <v>1</v>
      </c>
      <c r="B142" s="1">
        <v>44550</v>
      </c>
      <c r="C142" s="1">
        <v>44596</v>
      </c>
      <c r="D142">
        <v>0</v>
      </c>
      <c r="E142" t="s">
        <v>539</v>
      </c>
      <c r="F142">
        <v>141</v>
      </c>
      <c r="G142" t="s">
        <v>597</v>
      </c>
      <c r="H142" t="s">
        <v>66</v>
      </c>
      <c r="I142" t="s">
        <v>598</v>
      </c>
      <c r="J142" t="s">
        <v>599</v>
      </c>
      <c r="K142">
        <v>3</v>
      </c>
      <c r="L142">
        <v>2</v>
      </c>
      <c r="M142">
        <v>1</v>
      </c>
      <c r="N142">
        <v>0</v>
      </c>
      <c r="O142" t="s">
        <v>1232</v>
      </c>
      <c r="P142" t="s">
        <v>69</v>
      </c>
      <c r="Q142">
        <v>2019</v>
      </c>
      <c r="R142" t="s">
        <v>143</v>
      </c>
      <c r="S142" t="s">
        <v>345</v>
      </c>
      <c r="T142">
        <v>-1</v>
      </c>
      <c r="U142">
        <v>29</v>
      </c>
      <c r="V142" t="b">
        <v>0</v>
      </c>
      <c r="W142" t="b">
        <v>0</v>
      </c>
      <c r="X142">
        <v>60</v>
      </c>
      <c r="Y142">
        <v>2</v>
      </c>
      <c r="Z142">
        <v>3000</v>
      </c>
      <c r="AA142" t="s">
        <v>1232</v>
      </c>
      <c r="AB142" t="b">
        <v>0</v>
      </c>
      <c r="AC142" t="b">
        <v>0</v>
      </c>
      <c r="AD142" t="b">
        <v>0</v>
      </c>
      <c r="AE142" t="b">
        <v>0</v>
      </c>
      <c r="AF142" t="b">
        <v>0</v>
      </c>
      <c r="AG142" t="b">
        <v>0</v>
      </c>
      <c r="AH142" t="b">
        <f t="shared" si="2"/>
        <v>0</v>
      </c>
      <c r="AI142" t="b">
        <v>0</v>
      </c>
      <c r="AJ142" t="b">
        <v>0</v>
      </c>
      <c r="AK142" t="b">
        <v>0</v>
      </c>
      <c r="AL142" t="b">
        <v>0</v>
      </c>
      <c r="AM142" t="b">
        <v>0</v>
      </c>
      <c r="AN142" t="b">
        <v>0</v>
      </c>
      <c r="AO142" t="b">
        <v>0</v>
      </c>
      <c r="AP142" t="b">
        <v>0</v>
      </c>
      <c r="AQ142" t="b">
        <v>0</v>
      </c>
      <c r="AR142" t="b">
        <v>0</v>
      </c>
      <c r="AS142" t="b">
        <v>0</v>
      </c>
      <c r="AT142" t="b">
        <v>0</v>
      </c>
      <c r="AU142" t="b">
        <v>0</v>
      </c>
      <c r="AV142" t="b">
        <v>0</v>
      </c>
      <c r="AW142" t="b">
        <v>0</v>
      </c>
      <c r="AX142" t="b">
        <v>0</v>
      </c>
      <c r="AY142" t="b">
        <v>0</v>
      </c>
      <c r="AZ142" t="b">
        <v>0</v>
      </c>
      <c r="BA142" t="b">
        <v>0</v>
      </c>
      <c r="BB142" t="b">
        <v>0</v>
      </c>
      <c r="BC142" t="b">
        <v>0</v>
      </c>
      <c r="BD142" t="b">
        <v>0</v>
      </c>
      <c r="BE142" t="b">
        <v>0</v>
      </c>
      <c r="BF142" t="b">
        <v>0</v>
      </c>
      <c r="BG142" t="b">
        <v>0</v>
      </c>
      <c r="BH142" t="b">
        <v>0</v>
      </c>
      <c r="BI142" t="b">
        <v>0</v>
      </c>
      <c r="BJ142" t="b">
        <v>0</v>
      </c>
      <c r="BK142" t="b">
        <v>0</v>
      </c>
      <c r="BL142" t="b">
        <v>0</v>
      </c>
      <c r="BM142" t="b">
        <v>0</v>
      </c>
    </row>
    <row r="143" spans="1:65" x14ac:dyDescent="0.25">
      <c r="A143">
        <v>1</v>
      </c>
      <c r="B143" s="1">
        <v>44550</v>
      </c>
      <c r="C143" s="1">
        <v>44596</v>
      </c>
      <c r="D143">
        <v>0</v>
      </c>
      <c r="E143" t="s">
        <v>539</v>
      </c>
      <c r="F143">
        <v>142</v>
      </c>
      <c r="G143" t="s">
        <v>600</v>
      </c>
      <c r="H143" t="s">
        <v>286</v>
      </c>
      <c r="I143" t="s">
        <v>601</v>
      </c>
      <c r="J143" t="s">
        <v>602</v>
      </c>
      <c r="K143">
        <v>3</v>
      </c>
      <c r="L143">
        <v>2</v>
      </c>
      <c r="M143">
        <v>1</v>
      </c>
      <c r="N143">
        <v>0</v>
      </c>
      <c r="O143" t="s">
        <v>1231</v>
      </c>
      <c r="P143" t="s">
        <v>69</v>
      </c>
      <c r="Q143">
        <v>2020</v>
      </c>
      <c r="R143" t="s">
        <v>76</v>
      </c>
      <c r="S143" t="s">
        <v>345</v>
      </c>
      <c r="T143" t="b">
        <v>0</v>
      </c>
      <c r="U143" t="b">
        <v>0</v>
      </c>
      <c r="V143" t="b">
        <v>0</v>
      </c>
      <c r="W143" t="b">
        <v>0</v>
      </c>
      <c r="X143">
        <v>50</v>
      </c>
      <c r="Y143">
        <v>10</v>
      </c>
      <c r="Z143">
        <v>500</v>
      </c>
      <c r="AA143" t="s">
        <v>1232</v>
      </c>
      <c r="AB143" t="b">
        <v>0</v>
      </c>
      <c r="AC143" t="b">
        <v>0</v>
      </c>
      <c r="AD143" t="b">
        <v>0</v>
      </c>
      <c r="AE143" t="b">
        <v>0</v>
      </c>
      <c r="AF143" t="b">
        <v>0</v>
      </c>
      <c r="AG143" t="b">
        <v>0</v>
      </c>
      <c r="AH143" t="b">
        <f t="shared" si="2"/>
        <v>0</v>
      </c>
      <c r="AI143" t="b">
        <v>0</v>
      </c>
      <c r="AJ143" t="b">
        <v>0</v>
      </c>
      <c r="AK143" t="b">
        <v>0</v>
      </c>
      <c r="AL143" t="b">
        <v>0</v>
      </c>
      <c r="AM143" t="b">
        <v>0</v>
      </c>
      <c r="AN143" t="b">
        <v>0</v>
      </c>
      <c r="AO143" t="b">
        <v>0</v>
      </c>
      <c r="AP143" t="b">
        <v>0</v>
      </c>
      <c r="AQ143" t="b">
        <v>0</v>
      </c>
      <c r="AR143" t="b">
        <v>0</v>
      </c>
      <c r="AS143" t="b">
        <v>0</v>
      </c>
      <c r="AT143" t="b">
        <v>0</v>
      </c>
      <c r="AU143" t="b">
        <v>0</v>
      </c>
      <c r="AV143" t="b">
        <v>0</v>
      </c>
      <c r="AW143" t="b">
        <v>0</v>
      </c>
      <c r="AX143" t="b">
        <v>0</v>
      </c>
      <c r="AY143" t="b">
        <v>0</v>
      </c>
      <c r="AZ143" t="b">
        <v>0</v>
      </c>
      <c r="BA143" t="b">
        <v>0</v>
      </c>
      <c r="BB143" t="b">
        <v>0</v>
      </c>
      <c r="BC143" t="b">
        <v>0</v>
      </c>
      <c r="BD143" t="b">
        <v>0</v>
      </c>
      <c r="BE143" t="b">
        <v>0</v>
      </c>
      <c r="BF143" t="b">
        <v>0</v>
      </c>
      <c r="BG143" t="b">
        <v>0</v>
      </c>
      <c r="BH143" t="b">
        <v>0</v>
      </c>
      <c r="BI143" t="b">
        <v>0</v>
      </c>
      <c r="BJ143" t="b">
        <v>0</v>
      </c>
      <c r="BK143" t="b">
        <v>0</v>
      </c>
      <c r="BL143" t="b">
        <v>0</v>
      </c>
      <c r="BM143" t="b">
        <v>0</v>
      </c>
    </row>
    <row r="144" spans="1:65" x14ac:dyDescent="0.25">
      <c r="A144">
        <v>1</v>
      </c>
      <c r="B144" s="1">
        <v>44550</v>
      </c>
      <c r="C144" s="1">
        <v>44596</v>
      </c>
      <c r="D144">
        <v>0</v>
      </c>
      <c r="E144" t="s">
        <v>539</v>
      </c>
      <c r="F144">
        <v>143</v>
      </c>
      <c r="G144" t="s">
        <v>603</v>
      </c>
      <c r="H144" t="s">
        <v>79</v>
      </c>
      <c r="I144" t="s">
        <v>604</v>
      </c>
      <c r="J144" t="s">
        <v>605</v>
      </c>
      <c r="K144">
        <v>1</v>
      </c>
      <c r="L144">
        <v>0</v>
      </c>
      <c r="M144">
        <v>1</v>
      </c>
      <c r="N144">
        <v>0</v>
      </c>
      <c r="O144" t="s">
        <v>1232</v>
      </c>
      <c r="P144" t="s">
        <v>69</v>
      </c>
      <c r="Q144">
        <v>2021</v>
      </c>
      <c r="R144" t="s">
        <v>190</v>
      </c>
      <c r="S144" t="s">
        <v>345</v>
      </c>
      <c r="T144" t="b">
        <v>0</v>
      </c>
      <c r="U144">
        <v>1</v>
      </c>
      <c r="V144">
        <v>60</v>
      </c>
      <c r="W144" t="b">
        <v>0</v>
      </c>
      <c r="X144">
        <v>40</v>
      </c>
      <c r="Y144">
        <v>10</v>
      </c>
      <c r="Z144">
        <v>400</v>
      </c>
      <c r="AA144" t="s">
        <v>1232</v>
      </c>
      <c r="AB144" t="b">
        <v>0</v>
      </c>
      <c r="AC144" t="b">
        <v>0</v>
      </c>
      <c r="AD144" t="b">
        <v>0</v>
      </c>
      <c r="AE144" t="b">
        <v>0</v>
      </c>
      <c r="AF144" t="b">
        <v>0</v>
      </c>
      <c r="AG144" t="b">
        <v>0</v>
      </c>
      <c r="AH144" t="b">
        <f t="shared" si="2"/>
        <v>0</v>
      </c>
      <c r="AI144" t="b">
        <v>0</v>
      </c>
      <c r="AJ144" t="b">
        <v>0</v>
      </c>
      <c r="AK144" t="b">
        <v>0</v>
      </c>
      <c r="AL144" t="b">
        <v>0</v>
      </c>
      <c r="AM144" t="b">
        <v>0</v>
      </c>
      <c r="AN144" t="b">
        <v>0</v>
      </c>
      <c r="AO144" t="b">
        <v>0</v>
      </c>
      <c r="AP144" t="b">
        <v>0</v>
      </c>
      <c r="AQ144" t="b">
        <v>0</v>
      </c>
      <c r="AR144" t="b">
        <v>0</v>
      </c>
      <c r="AS144" t="b">
        <v>0</v>
      </c>
      <c r="AT144" t="b">
        <v>0</v>
      </c>
      <c r="AU144" t="b">
        <v>0</v>
      </c>
      <c r="AV144" t="b">
        <v>0</v>
      </c>
      <c r="AW144" t="b">
        <v>0</v>
      </c>
      <c r="AX144" t="b">
        <v>0</v>
      </c>
      <c r="AY144" t="b">
        <v>0</v>
      </c>
      <c r="AZ144" t="b">
        <v>0</v>
      </c>
      <c r="BA144" t="b">
        <v>0</v>
      </c>
      <c r="BB144" t="b">
        <v>0</v>
      </c>
      <c r="BC144" t="b">
        <v>0</v>
      </c>
      <c r="BD144" t="b">
        <v>0</v>
      </c>
      <c r="BE144" t="b">
        <v>0</v>
      </c>
      <c r="BF144" t="b">
        <v>0</v>
      </c>
      <c r="BG144" t="b">
        <v>0</v>
      </c>
      <c r="BH144" t="b">
        <v>0</v>
      </c>
      <c r="BI144" t="b">
        <v>0</v>
      </c>
      <c r="BJ144" t="b">
        <v>0</v>
      </c>
      <c r="BK144" t="b">
        <v>0</v>
      </c>
      <c r="BL144" t="b">
        <v>0</v>
      </c>
      <c r="BM144" t="b">
        <v>0</v>
      </c>
    </row>
    <row r="145" spans="1:65" x14ac:dyDescent="0.25">
      <c r="A145">
        <v>1</v>
      </c>
      <c r="B145" s="1">
        <v>44550</v>
      </c>
      <c r="C145" s="1">
        <v>44596</v>
      </c>
      <c r="D145">
        <v>0</v>
      </c>
      <c r="E145" t="s">
        <v>539</v>
      </c>
      <c r="F145">
        <v>144</v>
      </c>
      <c r="G145" t="s">
        <v>606</v>
      </c>
      <c r="H145" t="s">
        <v>286</v>
      </c>
      <c r="I145" t="s">
        <v>607</v>
      </c>
      <c r="J145" t="s">
        <v>608</v>
      </c>
      <c r="K145">
        <v>2</v>
      </c>
      <c r="L145">
        <v>2</v>
      </c>
      <c r="M145">
        <v>0</v>
      </c>
      <c r="N145">
        <v>0</v>
      </c>
      <c r="O145" t="s">
        <v>1232</v>
      </c>
      <c r="P145" t="s">
        <v>69</v>
      </c>
      <c r="Q145" t="s">
        <v>1230</v>
      </c>
      <c r="R145" t="s">
        <v>134</v>
      </c>
      <c r="S145" t="s">
        <v>345</v>
      </c>
      <c r="T145" t="b">
        <v>0</v>
      </c>
      <c r="U145">
        <v>2</v>
      </c>
      <c r="V145" t="b">
        <v>0</v>
      </c>
      <c r="W145" t="b">
        <v>0</v>
      </c>
      <c r="X145">
        <v>50</v>
      </c>
      <c r="Y145">
        <v>2.5</v>
      </c>
      <c r="Z145">
        <v>2000</v>
      </c>
      <c r="AA145" t="s">
        <v>1232</v>
      </c>
      <c r="AB145" t="b">
        <v>0</v>
      </c>
      <c r="AC145" t="b">
        <v>0</v>
      </c>
      <c r="AD145" t="b">
        <v>0</v>
      </c>
      <c r="AE145" t="b">
        <v>0</v>
      </c>
      <c r="AF145" t="b">
        <v>0</v>
      </c>
      <c r="AG145" t="b">
        <v>0</v>
      </c>
      <c r="AH145" t="b">
        <f t="shared" si="2"/>
        <v>0</v>
      </c>
      <c r="AI145" t="b">
        <v>0</v>
      </c>
      <c r="AJ145" t="b">
        <v>0</v>
      </c>
      <c r="AK145" t="b">
        <v>0</v>
      </c>
      <c r="AL145" t="b">
        <v>0</v>
      </c>
      <c r="AM145" t="b">
        <v>0</v>
      </c>
      <c r="AN145" t="b">
        <v>0</v>
      </c>
      <c r="AO145" t="b">
        <v>0</v>
      </c>
      <c r="AP145" t="b">
        <v>0</v>
      </c>
      <c r="AQ145" t="b">
        <v>0</v>
      </c>
      <c r="AR145" t="b">
        <v>0</v>
      </c>
      <c r="AS145" t="b">
        <v>0</v>
      </c>
      <c r="AT145" t="b">
        <v>0</v>
      </c>
      <c r="AU145" t="b">
        <v>0</v>
      </c>
      <c r="AV145" t="b">
        <v>0</v>
      </c>
      <c r="AW145" t="b">
        <v>0</v>
      </c>
      <c r="AX145" t="b">
        <v>0</v>
      </c>
      <c r="AY145" t="b">
        <v>0</v>
      </c>
      <c r="AZ145" t="b">
        <v>0</v>
      </c>
      <c r="BA145" t="b">
        <v>0</v>
      </c>
      <c r="BB145" t="b">
        <v>0</v>
      </c>
      <c r="BC145" t="b">
        <v>0</v>
      </c>
      <c r="BD145" t="b">
        <v>0</v>
      </c>
      <c r="BE145" t="b">
        <v>0</v>
      </c>
      <c r="BF145" t="b">
        <v>0</v>
      </c>
      <c r="BG145" t="b">
        <v>0</v>
      </c>
      <c r="BH145" t="b">
        <v>0</v>
      </c>
      <c r="BI145" t="b">
        <v>0</v>
      </c>
      <c r="BJ145" t="b">
        <v>0</v>
      </c>
      <c r="BK145" t="b">
        <v>0</v>
      </c>
      <c r="BL145" t="b">
        <v>0</v>
      </c>
      <c r="BM145" t="b">
        <v>0</v>
      </c>
    </row>
    <row r="146" spans="1:65" x14ac:dyDescent="0.25">
      <c r="A146">
        <v>1</v>
      </c>
      <c r="B146" s="1">
        <v>44550</v>
      </c>
      <c r="C146" s="1">
        <v>44596</v>
      </c>
      <c r="D146">
        <v>0</v>
      </c>
      <c r="E146" t="s">
        <v>539</v>
      </c>
      <c r="F146">
        <v>145</v>
      </c>
      <c r="G146" t="s">
        <v>609</v>
      </c>
      <c r="H146" t="s">
        <v>182</v>
      </c>
      <c r="I146" t="s">
        <v>610</v>
      </c>
      <c r="J146" t="s">
        <v>611</v>
      </c>
      <c r="K146">
        <v>2</v>
      </c>
      <c r="L146">
        <v>1</v>
      </c>
      <c r="M146">
        <v>1</v>
      </c>
      <c r="N146">
        <v>0</v>
      </c>
      <c r="O146" t="s">
        <v>1232</v>
      </c>
      <c r="P146" t="s">
        <v>75</v>
      </c>
      <c r="Q146" t="s">
        <v>1230</v>
      </c>
      <c r="R146" t="s">
        <v>86</v>
      </c>
      <c r="S146" t="s">
        <v>345</v>
      </c>
      <c r="T146" t="b">
        <v>0</v>
      </c>
      <c r="U146" t="b">
        <v>0</v>
      </c>
      <c r="V146" t="b">
        <v>0</v>
      </c>
      <c r="W146" t="b">
        <v>0</v>
      </c>
      <c r="X146">
        <v>10</v>
      </c>
      <c r="Y146">
        <v>15</v>
      </c>
      <c r="Z146">
        <v>67</v>
      </c>
      <c r="AA146" t="s">
        <v>1232</v>
      </c>
      <c r="AB146" t="b">
        <v>0</v>
      </c>
      <c r="AC146" t="b">
        <v>0</v>
      </c>
      <c r="AD146" t="b">
        <v>0</v>
      </c>
      <c r="AE146" t="b">
        <v>0</v>
      </c>
      <c r="AF146" t="b">
        <v>0</v>
      </c>
      <c r="AG146" t="b">
        <v>0</v>
      </c>
      <c r="AH146" t="b">
        <f t="shared" si="2"/>
        <v>0</v>
      </c>
      <c r="AI146" t="b">
        <v>0</v>
      </c>
      <c r="AJ146" t="b">
        <v>0</v>
      </c>
      <c r="AK146" t="b">
        <v>0</v>
      </c>
      <c r="AL146" t="b">
        <v>0</v>
      </c>
      <c r="AM146" t="b">
        <v>0</v>
      </c>
      <c r="AN146" t="b">
        <v>0</v>
      </c>
      <c r="AO146" t="b">
        <v>0</v>
      </c>
      <c r="AP146" t="b">
        <v>0</v>
      </c>
      <c r="AQ146" t="b">
        <v>0</v>
      </c>
      <c r="AR146" t="b">
        <v>0</v>
      </c>
      <c r="AS146" t="b">
        <v>0</v>
      </c>
      <c r="AT146" t="b">
        <v>0</v>
      </c>
      <c r="AU146" t="b">
        <v>0</v>
      </c>
      <c r="AV146" t="b">
        <v>0</v>
      </c>
      <c r="AW146" t="b">
        <v>0</v>
      </c>
      <c r="AX146" t="b">
        <v>0</v>
      </c>
      <c r="AY146" t="b">
        <v>0</v>
      </c>
      <c r="AZ146" t="b">
        <v>0</v>
      </c>
      <c r="BA146" t="b">
        <v>0</v>
      </c>
      <c r="BB146" t="b">
        <v>0</v>
      </c>
      <c r="BC146" t="b">
        <v>0</v>
      </c>
      <c r="BD146" t="b">
        <v>0</v>
      </c>
      <c r="BE146" t="b">
        <v>0</v>
      </c>
      <c r="BF146" t="b">
        <v>0</v>
      </c>
      <c r="BG146" t="b">
        <v>0</v>
      </c>
      <c r="BH146" t="b">
        <v>0</v>
      </c>
      <c r="BI146" t="b">
        <v>0</v>
      </c>
      <c r="BJ146" t="b">
        <v>0</v>
      </c>
      <c r="BK146" t="b">
        <v>0</v>
      </c>
      <c r="BL146" t="b">
        <v>0</v>
      </c>
      <c r="BM146" t="b">
        <v>0</v>
      </c>
    </row>
    <row r="147" spans="1:65" x14ac:dyDescent="0.25">
      <c r="A147">
        <v>1</v>
      </c>
      <c r="B147" s="1">
        <v>44550</v>
      </c>
      <c r="C147" s="1">
        <v>44596</v>
      </c>
      <c r="D147">
        <v>0</v>
      </c>
      <c r="E147" t="s">
        <v>539</v>
      </c>
      <c r="F147">
        <v>146</v>
      </c>
      <c r="G147" t="s">
        <v>612</v>
      </c>
      <c r="H147" t="s">
        <v>66</v>
      </c>
      <c r="I147" t="s">
        <v>613</v>
      </c>
      <c r="K147">
        <v>2</v>
      </c>
      <c r="L147">
        <v>1</v>
      </c>
      <c r="M147">
        <v>1</v>
      </c>
      <c r="N147">
        <v>0</v>
      </c>
      <c r="O147" t="s">
        <v>1231</v>
      </c>
      <c r="P147" t="s">
        <v>69</v>
      </c>
      <c r="Q147" t="s">
        <v>1230</v>
      </c>
      <c r="R147" t="s">
        <v>165</v>
      </c>
      <c r="S147" t="s">
        <v>345</v>
      </c>
      <c r="T147">
        <v>200</v>
      </c>
      <c r="U147" t="b">
        <v>0</v>
      </c>
      <c r="V147" t="b">
        <v>0</v>
      </c>
      <c r="W147" t="b">
        <v>0</v>
      </c>
      <c r="X147">
        <v>100</v>
      </c>
      <c r="Y147">
        <v>2.5</v>
      </c>
      <c r="Z147">
        <v>4000</v>
      </c>
      <c r="AA147" t="s">
        <v>1232</v>
      </c>
      <c r="AB147" t="b">
        <v>0</v>
      </c>
      <c r="AC147" t="b">
        <v>0</v>
      </c>
      <c r="AD147" t="b">
        <v>0</v>
      </c>
      <c r="AE147" t="b">
        <v>0</v>
      </c>
      <c r="AF147" t="b">
        <v>0</v>
      </c>
      <c r="AG147" t="b">
        <v>0</v>
      </c>
      <c r="AH147" t="b">
        <f t="shared" si="2"/>
        <v>0</v>
      </c>
      <c r="AI147" t="b">
        <v>0</v>
      </c>
      <c r="AJ147" t="b">
        <v>0</v>
      </c>
      <c r="AK147" t="b">
        <v>0</v>
      </c>
      <c r="AL147" t="b">
        <v>0</v>
      </c>
      <c r="AM147" t="b">
        <v>0</v>
      </c>
      <c r="AN147" t="b">
        <v>0</v>
      </c>
      <c r="AO147" t="b">
        <v>0</v>
      </c>
      <c r="AP147" t="b">
        <v>0</v>
      </c>
      <c r="AQ147" t="b">
        <v>0</v>
      </c>
      <c r="AR147" t="b">
        <v>0</v>
      </c>
      <c r="AS147" t="b">
        <v>0</v>
      </c>
      <c r="AT147" t="b">
        <v>0</v>
      </c>
      <c r="AU147" t="b">
        <v>0</v>
      </c>
      <c r="AV147" t="b">
        <v>0</v>
      </c>
      <c r="AW147" t="b">
        <v>0</v>
      </c>
      <c r="AX147" t="b">
        <v>0</v>
      </c>
      <c r="AY147" t="b">
        <v>0</v>
      </c>
      <c r="AZ147" t="b">
        <v>0</v>
      </c>
      <c r="BA147" t="b">
        <v>0</v>
      </c>
      <c r="BB147" t="b">
        <v>0</v>
      </c>
      <c r="BC147" t="b">
        <v>0</v>
      </c>
      <c r="BD147" t="b">
        <v>0</v>
      </c>
      <c r="BE147" t="b">
        <v>0</v>
      </c>
      <c r="BF147" t="b">
        <v>0</v>
      </c>
      <c r="BG147" t="b">
        <v>0</v>
      </c>
      <c r="BH147" t="b">
        <v>0</v>
      </c>
      <c r="BI147" t="b">
        <v>0</v>
      </c>
      <c r="BJ147" t="b">
        <v>0</v>
      </c>
      <c r="BK147" t="b">
        <v>0</v>
      </c>
      <c r="BL147" t="b">
        <v>0</v>
      </c>
      <c r="BM147" t="b">
        <v>0</v>
      </c>
    </row>
    <row r="148" spans="1:65" x14ac:dyDescent="0.25">
      <c r="A148">
        <v>1</v>
      </c>
      <c r="B148" s="1">
        <v>44550</v>
      </c>
      <c r="C148" s="1">
        <v>44596</v>
      </c>
      <c r="D148">
        <v>0</v>
      </c>
      <c r="E148" t="s">
        <v>539</v>
      </c>
      <c r="F148">
        <v>147</v>
      </c>
      <c r="G148" t="s">
        <v>614</v>
      </c>
      <c r="H148" t="s">
        <v>66</v>
      </c>
      <c r="I148" t="s">
        <v>615</v>
      </c>
      <c r="K148">
        <v>2</v>
      </c>
      <c r="L148">
        <v>2</v>
      </c>
      <c r="M148">
        <v>0</v>
      </c>
      <c r="N148">
        <v>0</v>
      </c>
      <c r="O148" t="s">
        <v>1232</v>
      </c>
      <c r="P148" t="s">
        <v>69</v>
      </c>
      <c r="Q148">
        <v>2021</v>
      </c>
      <c r="R148" t="s">
        <v>70</v>
      </c>
      <c r="S148" t="s">
        <v>390</v>
      </c>
      <c r="T148" t="b">
        <v>0</v>
      </c>
      <c r="U148" t="b">
        <v>0</v>
      </c>
      <c r="V148" t="b">
        <v>0</v>
      </c>
      <c r="W148" t="b">
        <v>0</v>
      </c>
      <c r="X148">
        <v>35</v>
      </c>
      <c r="Y148">
        <v>10</v>
      </c>
      <c r="Z148">
        <v>350</v>
      </c>
      <c r="AA148" t="s">
        <v>1232</v>
      </c>
      <c r="AB148" t="b">
        <v>0</v>
      </c>
      <c r="AC148" t="b">
        <v>0</v>
      </c>
      <c r="AD148" t="b">
        <v>0</v>
      </c>
      <c r="AE148" t="b">
        <v>0</v>
      </c>
      <c r="AF148" t="b">
        <v>0</v>
      </c>
      <c r="AG148" t="b">
        <v>0</v>
      </c>
      <c r="AH148" t="b">
        <f t="shared" si="2"/>
        <v>0</v>
      </c>
      <c r="AI148" t="b">
        <v>0</v>
      </c>
      <c r="AJ148" t="b">
        <v>0</v>
      </c>
      <c r="AK148" t="b">
        <v>0</v>
      </c>
      <c r="AL148" t="b">
        <v>0</v>
      </c>
      <c r="AM148" t="b">
        <v>0</v>
      </c>
      <c r="AN148" t="b">
        <v>0</v>
      </c>
      <c r="AO148" t="b">
        <v>0</v>
      </c>
      <c r="AP148" t="b">
        <v>0</v>
      </c>
      <c r="AQ148" t="b">
        <v>0</v>
      </c>
      <c r="AR148" t="b">
        <v>0</v>
      </c>
      <c r="AS148" t="b">
        <v>0</v>
      </c>
      <c r="AT148" t="b">
        <v>0</v>
      </c>
      <c r="AU148" t="b">
        <v>0</v>
      </c>
      <c r="AV148" t="b">
        <v>0</v>
      </c>
      <c r="AW148" t="b">
        <v>0</v>
      </c>
      <c r="AX148" t="b">
        <v>0</v>
      </c>
      <c r="AY148" t="b">
        <v>0</v>
      </c>
      <c r="AZ148" t="b">
        <v>0</v>
      </c>
      <c r="BA148" t="b">
        <v>0</v>
      </c>
      <c r="BB148" t="b">
        <v>0</v>
      </c>
      <c r="BC148" t="b">
        <v>0</v>
      </c>
      <c r="BD148" t="b">
        <v>0</v>
      </c>
      <c r="BE148" t="b">
        <v>0</v>
      </c>
      <c r="BF148" t="b">
        <v>0</v>
      </c>
      <c r="BG148" t="b">
        <v>0</v>
      </c>
      <c r="BH148" t="b">
        <v>0</v>
      </c>
      <c r="BI148" t="b">
        <v>0</v>
      </c>
      <c r="BJ148" t="b">
        <v>0</v>
      </c>
      <c r="BK148" t="b">
        <v>0</v>
      </c>
      <c r="BL148" t="b">
        <v>0</v>
      </c>
      <c r="BM148" t="b">
        <v>0</v>
      </c>
    </row>
    <row r="149" spans="1:65" x14ac:dyDescent="0.25">
      <c r="A149">
        <v>1</v>
      </c>
      <c r="B149" s="1">
        <v>44550</v>
      </c>
      <c r="C149" s="1">
        <v>44596</v>
      </c>
      <c r="D149">
        <v>0</v>
      </c>
      <c r="E149" t="s">
        <v>539</v>
      </c>
      <c r="F149">
        <v>148</v>
      </c>
      <c r="G149" t="s">
        <v>616</v>
      </c>
      <c r="H149" t="s">
        <v>173</v>
      </c>
      <c r="I149" t="s">
        <v>617</v>
      </c>
      <c r="J149" t="s">
        <v>618</v>
      </c>
      <c r="K149">
        <v>2</v>
      </c>
      <c r="L149">
        <v>2</v>
      </c>
      <c r="M149">
        <v>0</v>
      </c>
      <c r="N149">
        <v>0</v>
      </c>
      <c r="O149" t="s">
        <v>1232</v>
      </c>
      <c r="P149" t="s">
        <v>75</v>
      </c>
      <c r="Q149" t="s">
        <v>1230</v>
      </c>
      <c r="R149" t="s">
        <v>165</v>
      </c>
      <c r="S149" t="s">
        <v>186</v>
      </c>
      <c r="T149" t="b">
        <v>0</v>
      </c>
      <c r="U149" t="b">
        <v>0</v>
      </c>
      <c r="V149" t="b">
        <v>0</v>
      </c>
      <c r="W149" t="b">
        <v>0</v>
      </c>
      <c r="X149">
        <v>50</v>
      </c>
      <c r="Y149">
        <v>5</v>
      </c>
      <c r="Z149">
        <v>1000</v>
      </c>
      <c r="AA149" t="s">
        <v>1232</v>
      </c>
      <c r="AB149" t="b">
        <v>0</v>
      </c>
      <c r="AC149" t="b">
        <v>0</v>
      </c>
      <c r="AD149" t="b">
        <v>0</v>
      </c>
      <c r="AE149" t="b">
        <v>0</v>
      </c>
      <c r="AF149" t="b">
        <v>0</v>
      </c>
      <c r="AG149" t="b">
        <v>0</v>
      </c>
      <c r="AH149" t="b">
        <f t="shared" si="2"/>
        <v>0</v>
      </c>
      <c r="AI149" t="b">
        <v>0</v>
      </c>
      <c r="AJ149" t="b">
        <v>0</v>
      </c>
      <c r="AK149" t="b">
        <v>0</v>
      </c>
      <c r="AL149" t="b">
        <v>0</v>
      </c>
      <c r="AM149" t="b">
        <v>0</v>
      </c>
      <c r="AN149" t="b">
        <v>0</v>
      </c>
      <c r="AO149" t="b">
        <v>0</v>
      </c>
      <c r="AP149" t="b">
        <v>0</v>
      </c>
      <c r="AQ149" t="b">
        <v>0</v>
      </c>
      <c r="AR149" t="b">
        <v>0</v>
      </c>
      <c r="AS149" t="b">
        <v>0</v>
      </c>
      <c r="AT149" t="b">
        <v>0</v>
      </c>
      <c r="AU149" t="b">
        <v>0</v>
      </c>
      <c r="AV149" t="b">
        <v>0</v>
      </c>
      <c r="AW149" t="b">
        <v>0</v>
      </c>
      <c r="AX149" t="b">
        <v>0</v>
      </c>
      <c r="AY149" t="b">
        <v>0</v>
      </c>
      <c r="AZ149" t="b">
        <v>0</v>
      </c>
      <c r="BA149" t="b">
        <v>0</v>
      </c>
      <c r="BB149" t="b">
        <v>0</v>
      </c>
      <c r="BC149" t="b">
        <v>0</v>
      </c>
      <c r="BD149" t="b">
        <v>0</v>
      </c>
      <c r="BE149" t="b">
        <v>0</v>
      </c>
      <c r="BF149" t="b">
        <v>0</v>
      </c>
      <c r="BG149" t="b">
        <v>0</v>
      </c>
      <c r="BH149" t="b">
        <v>0</v>
      </c>
      <c r="BI149" t="b">
        <v>0</v>
      </c>
      <c r="BJ149" t="b">
        <v>0</v>
      </c>
      <c r="BK149" t="b">
        <v>0</v>
      </c>
      <c r="BL149" t="b">
        <v>0</v>
      </c>
      <c r="BM149" t="b">
        <v>0</v>
      </c>
    </row>
    <row r="150" spans="1:65" x14ac:dyDescent="0.25">
      <c r="A150">
        <v>1</v>
      </c>
      <c r="B150" s="1">
        <v>44550</v>
      </c>
      <c r="C150" s="1">
        <v>44596</v>
      </c>
      <c r="D150">
        <v>0</v>
      </c>
      <c r="E150" t="s">
        <v>539</v>
      </c>
      <c r="F150">
        <v>149</v>
      </c>
      <c r="G150" t="s">
        <v>619</v>
      </c>
      <c r="H150" t="s">
        <v>286</v>
      </c>
      <c r="I150" t="s">
        <v>620</v>
      </c>
      <c r="J150" t="s">
        <v>621</v>
      </c>
      <c r="K150">
        <v>2</v>
      </c>
      <c r="L150">
        <v>1</v>
      </c>
      <c r="M150">
        <v>1</v>
      </c>
      <c r="N150">
        <v>0</v>
      </c>
      <c r="O150" t="s">
        <v>1231</v>
      </c>
      <c r="P150" t="s">
        <v>69</v>
      </c>
      <c r="Q150" t="s">
        <v>1230</v>
      </c>
      <c r="R150" t="s">
        <v>281</v>
      </c>
      <c r="S150" t="s">
        <v>186</v>
      </c>
      <c r="T150" t="b">
        <v>0</v>
      </c>
      <c r="U150" t="b">
        <v>0</v>
      </c>
      <c r="V150" t="b">
        <v>0</v>
      </c>
      <c r="W150" t="b">
        <v>0</v>
      </c>
      <c r="X150">
        <v>50</v>
      </c>
      <c r="Y150">
        <v>25</v>
      </c>
      <c r="Z150">
        <v>200</v>
      </c>
      <c r="AA150" t="s">
        <v>1232</v>
      </c>
      <c r="AB150" t="b">
        <v>0</v>
      </c>
      <c r="AC150" t="b">
        <v>0</v>
      </c>
      <c r="AD150" t="b">
        <v>0</v>
      </c>
      <c r="AE150" t="b">
        <v>0</v>
      </c>
      <c r="AF150" t="b">
        <v>0</v>
      </c>
      <c r="AG150" t="b">
        <v>0</v>
      </c>
      <c r="AH150" t="b">
        <f t="shared" si="2"/>
        <v>0</v>
      </c>
      <c r="AI150" t="b">
        <v>0</v>
      </c>
      <c r="AJ150" t="b">
        <v>0</v>
      </c>
      <c r="AK150" t="b">
        <v>0</v>
      </c>
      <c r="AL150" t="b">
        <v>0</v>
      </c>
      <c r="AM150" t="b">
        <v>0</v>
      </c>
      <c r="AN150" t="b">
        <v>0</v>
      </c>
      <c r="AO150" t="b">
        <v>0</v>
      </c>
      <c r="AP150" t="b">
        <v>0</v>
      </c>
      <c r="AQ150" t="b">
        <v>0</v>
      </c>
      <c r="AR150" t="b">
        <v>0</v>
      </c>
      <c r="AS150" t="b">
        <v>0</v>
      </c>
      <c r="AT150" t="b">
        <v>0</v>
      </c>
      <c r="AU150" t="b">
        <v>0</v>
      </c>
      <c r="AV150" t="b">
        <v>0</v>
      </c>
      <c r="AW150" t="b">
        <v>0</v>
      </c>
      <c r="AX150" t="b">
        <v>0</v>
      </c>
      <c r="AY150" t="b">
        <v>0</v>
      </c>
      <c r="AZ150" t="b">
        <v>0</v>
      </c>
      <c r="BA150" t="b">
        <v>0</v>
      </c>
      <c r="BB150" t="b">
        <v>0</v>
      </c>
      <c r="BC150" t="b">
        <v>0</v>
      </c>
      <c r="BD150" t="b">
        <v>0</v>
      </c>
      <c r="BE150" t="b">
        <v>0</v>
      </c>
      <c r="BF150" t="b">
        <v>0</v>
      </c>
      <c r="BG150" t="b">
        <v>0</v>
      </c>
      <c r="BH150" t="b">
        <v>0</v>
      </c>
      <c r="BI150" t="b">
        <v>0</v>
      </c>
      <c r="BJ150" t="b">
        <v>0</v>
      </c>
      <c r="BK150" t="b">
        <v>0</v>
      </c>
      <c r="BL150" t="b">
        <v>0</v>
      </c>
      <c r="BM150" t="b">
        <v>0</v>
      </c>
    </row>
    <row r="151" spans="1:65" x14ac:dyDescent="0.25">
      <c r="A151">
        <v>1</v>
      </c>
      <c r="B151" s="1">
        <v>44550</v>
      </c>
      <c r="C151" s="1">
        <v>44596</v>
      </c>
      <c r="D151">
        <v>0</v>
      </c>
      <c r="E151" t="s">
        <v>539</v>
      </c>
      <c r="F151">
        <v>150</v>
      </c>
      <c r="G151" t="s">
        <v>622</v>
      </c>
      <c r="H151" t="s">
        <v>79</v>
      </c>
      <c r="I151" t="s">
        <v>623</v>
      </c>
      <c r="J151" t="s">
        <v>624</v>
      </c>
      <c r="K151">
        <v>2</v>
      </c>
      <c r="L151">
        <v>1</v>
      </c>
      <c r="M151">
        <v>1</v>
      </c>
      <c r="N151">
        <v>0</v>
      </c>
      <c r="O151" t="s">
        <v>1232</v>
      </c>
      <c r="P151" t="s">
        <v>75</v>
      </c>
      <c r="Q151">
        <v>2019</v>
      </c>
      <c r="R151" t="s">
        <v>155</v>
      </c>
      <c r="S151" t="s">
        <v>186</v>
      </c>
      <c r="T151" t="b">
        <v>0</v>
      </c>
      <c r="U151">
        <v>100</v>
      </c>
      <c r="V151" t="b">
        <v>0</v>
      </c>
      <c r="W151" t="b">
        <v>0</v>
      </c>
      <c r="X151">
        <v>170</v>
      </c>
      <c r="Y151">
        <v>2.5</v>
      </c>
      <c r="Z151">
        <v>6800</v>
      </c>
      <c r="AA151" t="s">
        <v>1231</v>
      </c>
      <c r="AB151" t="s">
        <v>1232</v>
      </c>
      <c r="AC151" t="b">
        <v>0</v>
      </c>
      <c r="AD151" t="b">
        <v>0</v>
      </c>
      <c r="AE151" t="b">
        <v>0</v>
      </c>
      <c r="AF151" t="b">
        <v>0</v>
      </c>
      <c r="AG151" t="b">
        <v>0</v>
      </c>
      <c r="AH151" t="b">
        <f t="shared" si="2"/>
        <v>0</v>
      </c>
      <c r="AI151" t="b">
        <v>0</v>
      </c>
      <c r="AJ151" t="b">
        <v>0</v>
      </c>
      <c r="AK151" t="b">
        <v>0</v>
      </c>
      <c r="AL151" t="b">
        <v>0</v>
      </c>
      <c r="AM151" t="b">
        <v>0</v>
      </c>
      <c r="AN151" t="b">
        <v>0</v>
      </c>
      <c r="AO151" t="b">
        <v>0</v>
      </c>
      <c r="AP151" t="b">
        <v>0</v>
      </c>
      <c r="AQ151" t="b">
        <v>0</v>
      </c>
      <c r="AR151" t="b">
        <v>0</v>
      </c>
      <c r="AS151" t="b">
        <v>0</v>
      </c>
      <c r="AT151" t="b">
        <v>0</v>
      </c>
      <c r="AU151" t="b">
        <v>0</v>
      </c>
      <c r="AV151" t="b">
        <v>0</v>
      </c>
      <c r="AW151" t="b">
        <v>0</v>
      </c>
      <c r="AX151" t="b">
        <v>0</v>
      </c>
      <c r="AY151" t="b">
        <v>0</v>
      </c>
      <c r="AZ151" t="b">
        <v>0</v>
      </c>
      <c r="BA151" t="b">
        <v>0</v>
      </c>
      <c r="BB151" t="b">
        <v>0</v>
      </c>
      <c r="BC151" t="b">
        <v>0</v>
      </c>
      <c r="BD151" t="b">
        <v>0</v>
      </c>
      <c r="BE151" t="b">
        <v>0</v>
      </c>
      <c r="BF151" t="b">
        <v>0</v>
      </c>
      <c r="BG151" t="b">
        <v>0</v>
      </c>
      <c r="BH151" t="b">
        <v>0</v>
      </c>
      <c r="BI151" t="b">
        <v>0</v>
      </c>
      <c r="BJ151" t="b">
        <v>0</v>
      </c>
      <c r="BK151" t="b">
        <v>0</v>
      </c>
      <c r="BL151" t="b">
        <v>0</v>
      </c>
      <c r="BM151" t="b">
        <v>0</v>
      </c>
    </row>
    <row r="152" spans="1:65" x14ac:dyDescent="0.25">
      <c r="A152">
        <v>1</v>
      </c>
      <c r="B152" s="1">
        <v>44550</v>
      </c>
      <c r="C152" s="1">
        <v>44596</v>
      </c>
      <c r="D152">
        <v>0</v>
      </c>
      <c r="E152" t="s">
        <v>539</v>
      </c>
      <c r="F152">
        <v>151</v>
      </c>
      <c r="G152" t="s">
        <v>625</v>
      </c>
      <c r="H152" t="s">
        <v>182</v>
      </c>
      <c r="I152" t="s">
        <v>626</v>
      </c>
      <c r="J152" t="s">
        <v>627</v>
      </c>
      <c r="K152">
        <v>2</v>
      </c>
      <c r="L152">
        <v>2</v>
      </c>
      <c r="M152">
        <v>0</v>
      </c>
      <c r="N152">
        <v>0</v>
      </c>
      <c r="O152" t="s">
        <v>1232</v>
      </c>
      <c r="P152" t="s">
        <v>69</v>
      </c>
      <c r="Q152" t="s">
        <v>1230</v>
      </c>
      <c r="R152" t="s">
        <v>410</v>
      </c>
      <c r="S152" t="s">
        <v>186</v>
      </c>
      <c r="T152" t="b">
        <v>0</v>
      </c>
      <c r="U152" t="b">
        <v>0</v>
      </c>
      <c r="V152" t="b">
        <v>0</v>
      </c>
      <c r="W152" t="b">
        <v>0</v>
      </c>
      <c r="X152">
        <v>150</v>
      </c>
      <c r="Y152">
        <v>2.5</v>
      </c>
      <c r="Z152">
        <v>6000</v>
      </c>
      <c r="AA152" t="s">
        <v>1232</v>
      </c>
      <c r="AB152" t="b">
        <v>0</v>
      </c>
      <c r="AC152" t="b">
        <v>0</v>
      </c>
      <c r="AD152" t="b">
        <v>0</v>
      </c>
      <c r="AE152" t="b">
        <v>0</v>
      </c>
      <c r="AF152" t="b">
        <v>0</v>
      </c>
      <c r="AG152" t="b">
        <v>0</v>
      </c>
      <c r="AH152" t="b">
        <f t="shared" si="2"/>
        <v>0</v>
      </c>
      <c r="AI152" t="b">
        <v>0</v>
      </c>
      <c r="AJ152" t="b">
        <v>0</v>
      </c>
      <c r="AK152" t="b">
        <v>0</v>
      </c>
      <c r="AL152" t="b">
        <v>0</v>
      </c>
      <c r="AM152" t="b">
        <v>0</v>
      </c>
      <c r="AN152" t="b">
        <v>0</v>
      </c>
      <c r="AO152" t="b">
        <v>0</v>
      </c>
      <c r="AP152" t="b">
        <v>0</v>
      </c>
      <c r="AQ152" t="b">
        <v>0</v>
      </c>
      <c r="AR152" t="b">
        <v>0</v>
      </c>
      <c r="AS152" t="b">
        <v>0</v>
      </c>
      <c r="AT152" t="b">
        <v>0</v>
      </c>
      <c r="AU152" t="b">
        <v>0</v>
      </c>
      <c r="AV152" t="b">
        <v>0</v>
      </c>
      <c r="AW152" t="b">
        <v>0</v>
      </c>
      <c r="AX152" t="b">
        <v>0</v>
      </c>
      <c r="AY152" t="b">
        <v>0</v>
      </c>
      <c r="AZ152" t="b">
        <v>0</v>
      </c>
      <c r="BA152" t="b">
        <v>0</v>
      </c>
      <c r="BB152" t="b">
        <v>0</v>
      </c>
      <c r="BC152" t="b">
        <v>0</v>
      </c>
      <c r="BD152" t="b">
        <v>0</v>
      </c>
      <c r="BE152" t="b">
        <v>0</v>
      </c>
      <c r="BF152" t="b">
        <v>0</v>
      </c>
      <c r="BG152" t="b">
        <v>0</v>
      </c>
      <c r="BH152" t="b">
        <v>0</v>
      </c>
      <c r="BI152" t="b">
        <v>0</v>
      </c>
      <c r="BJ152" t="b">
        <v>0</v>
      </c>
      <c r="BK152" t="b">
        <v>0</v>
      </c>
      <c r="BL152" t="b">
        <v>0</v>
      </c>
      <c r="BM152" t="b">
        <v>0</v>
      </c>
    </row>
    <row r="153" spans="1:65" x14ac:dyDescent="0.25">
      <c r="A153">
        <v>1</v>
      </c>
      <c r="B153" s="1">
        <v>44550</v>
      </c>
      <c r="C153" s="1">
        <v>44596</v>
      </c>
      <c r="D153">
        <v>0</v>
      </c>
      <c r="E153" t="s">
        <v>539</v>
      </c>
      <c r="F153">
        <v>152</v>
      </c>
      <c r="G153" t="s">
        <v>628</v>
      </c>
      <c r="H153" t="s">
        <v>79</v>
      </c>
      <c r="I153" t="s">
        <v>629</v>
      </c>
      <c r="J153" t="s">
        <v>630</v>
      </c>
      <c r="K153">
        <v>3</v>
      </c>
      <c r="L153">
        <v>2</v>
      </c>
      <c r="M153">
        <v>1</v>
      </c>
      <c r="N153">
        <v>0</v>
      </c>
      <c r="O153" t="s">
        <v>1231</v>
      </c>
      <c r="P153" t="s">
        <v>69</v>
      </c>
      <c r="Q153">
        <v>2018</v>
      </c>
      <c r="R153" t="s">
        <v>134</v>
      </c>
      <c r="S153" t="s">
        <v>186</v>
      </c>
      <c r="T153">
        <v>1200</v>
      </c>
      <c r="U153" t="b">
        <v>0</v>
      </c>
      <c r="V153" t="b">
        <v>0</v>
      </c>
      <c r="W153" t="b">
        <v>0</v>
      </c>
      <c r="X153">
        <v>150</v>
      </c>
      <c r="Y153">
        <v>2</v>
      </c>
      <c r="Z153">
        <v>7500</v>
      </c>
      <c r="AA153" t="s">
        <v>1231</v>
      </c>
      <c r="AB153" t="s">
        <v>1232</v>
      </c>
      <c r="AC153" t="b">
        <v>0</v>
      </c>
      <c r="AD153" t="b">
        <v>0</v>
      </c>
      <c r="AE153" t="b">
        <v>0</v>
      </c>
      <c r="AF153" t="b">
        <v>0</v>
      </c>
      <c r="AG153" t="b">
        <v>0</v>
      </c>
      <c r="AH153" t="b">
        <f t="shared" si="2"/>
        <v>0</v>
      </c>
      <c r="AI153" t="b">
        <v>0</v>
      </c>
      <c r="AJ153" t="b">
        <v>0</v>
      </c>
      <c r="AK153" t="b">
        <v>0</v>
      </c>
      <c r="AL153" t="b">
        <v>0</v>
      </c>
      <c r="AM153" t="b">
        <v>0</v>
      </c>
      <c r="AN153" t="b">
        <v>0</v>
      </c>
      <c r="AO153" t="b">
        <v>0</v>
      </c>
      <c r="AP153" t="b">
        <v>0</v>
      </c>
      <c r="AQ153" t="b">
        <v>0</v>
      </c>
      <c r="AR153" t="b">
        <v>0</v>
      </c>
      <c r="AS153" t="b">
        <v>0</v>
      </c>
      <c r="AT153" t="b">
        <v>0</v>
      </c>
      <c r="AU153" t="b">
        <v>0</v>
      </c>
      <c r="AV153" t="b">
        <v>0</v>
      </c>
      <c r="AW153" t="b">
        <v>0</v>
      </c>
      <c r="AX153" t="b">
        <v>0</v>
      </c>
      <c r="AY153" t="b">
        <v>0</v>
      </c>
      <c r="AZ153" t="b">
        <v>0</v>
      </c>
      <c r="BA153" t="b">
        <v>0</v>
      </c>
      <c r="BB153" t="b">
        <v>0</v>
      </c>
      <c r="BC153" t="b">
        <v>0</v>
      </c>
      <c r="BD153" t="b">
        <v>0</v>
      </c>
      <c r="BE153" t="b">
        <v>0</v>
      </c>
      <c r="BF153" t="b">
        <v>0</v>
      </c>
      <c r="BG153" t="b">
        <v>0</v>
      </c>
      <c r="BH153" t="b">
        <v>0</v>
      </c>
      <c r="BI153" t="b">
        <v>0</v>
      </c>
      <c r="BJ153" t="b">
        <v>0</v>
      </c>
      <c r="BK153" t="b">
        <v>0</v>
      </c>
      <c r="BL153" t="b">
        <v>0</v>
      </c>
      <c r="BM153" t="b">
        <v>0</v>
      </c>
    </row>
    <row r="156" spans="1:65" x14ac:dyDescent="0.25">
      <c r="B156" s="5" t="s">
        <v>1252</v>
      </c>
      <c r="C156" s="5" t="s">
        <v>1260</v>
      </c>
      <c r="E156" s="5" t="s">
        <v>7</v>
      </c>
      <c r="F156" s="5" t="s">
        <v>1238</v>
      </c>
      <c r="R156" s="4"/>
    </row>
    <row r="157" spans="1:65" x14ac:dyDescent="0.25">
      <c r="B157" s="5" t="s">
        <v>122</v>
      </c>
      <c r="C157" s="5">
        <f t="shared" ref="C157:C170" si="3">COUNTIF(S2:S153,B157)</f>
        <v>3</v>
      </c>
      <c r="E157" s="5" t="s">
        <v>66</v>
      </c>
      <c r="F157" s="5">
        <f>COUNTIF($H$2:$H$153,E157)</f>
        <v>41</v>
      </c>
    </row>
    <row r="158" spans="1:65" x14ac:dyDescent="0.25">
      <c r="B158" s="5" t="s">
        <v>70</v>
      </c>
      <c r="C158" s="5">
        <f t="shared" si="3"/>
        <v>20</v>
      </c>
      <c r="E158" s="5" t="s">
        <v>72</v>
      </c>
      <c r="F158" s="5">
        <f t="shared" ref="F158:F172" si="4">COUNTIF($H$2:$H$153,E158)</f>
        <v>5</v>
      </c>
    </row>
    <row r="159" spans="1:65" x14ac:dyDescent="0.25">
      <c r="B159" s="5" t="s">
        <v>436</v>
      </c>
      <c r="C159" s="5">
        <f t="shared" si="3"/>
        <v>1</v>
      </c>
      <c r="E159" s="5" t="s">
        <v>79</v>
      </c>
      <c r="F159" s="5">
        <f t="shared" si="4"/>
        <v>27</v>
      </c>
    </row>
    <row r="160" spans="1:65" x14ac:dyDescent="0.25">
      <c r="B160" s="5" t="s">
        <v>77</v>
      </c>
      <c r="C160" s="5">
        <f t="shared" si="3"/>
        <v>17</v>
      </c>
      <c r="E160" s="5" t="s">
        <v>66</v>
      </c>
      <c r="F160" s="5">
        <f t="shared" si="4"/>
        <v>41</v>
      </c>
    </row>
    <row r="161" spans="2:6" x14ac:dyDescent="0.25">
      <c r="B161" s="5" t="s">
        <v>156</v>
      </c>
      <c r="C161" s="5">
        <f t="shared" si="3"/>
        <v>9</v>
      </c>
      <c r="E161" s="5" t="s">
        <v>89</v>
      </c>
      <c r="F161" s="5">
        <f t="shared" si="4"/>
        <v>9</v>
      </c>
    </row>
    <row r="162" spans="2:6" x14ac:dyDescent="0.25">
      <c r="B162" s="5" t="s">
        <v>340</v>
      </c>
      <c r="C162" s="5">
        <f t="shared" si="3"/>
        <v>2</v>
      </c>
      <c r="E162" s="5" t="s">
        <v>95</v>
      </c>
      <c r="F162" s="5">
        <f t="shared" si="4"/>
        <v>2</v>
      </c>
    </row>
    <row r="163" spans="2:6" x14ac:dyDescent="0.25">
      <c r="B163" s="5" t="s">
        <v>87</v>
      </c>
      <c r="C163" s="5">
        <f t="shared" si="3"/>
        <v>13</v>
      </c>
      <c r="E163" s="5" t="s">
        <v>173</v>
      </c>
      <c r="F163" s="5">
        <f t="shared" si="4"/>
        <v>9</v>
      </c>
    </row>
    <row r="164" spans="2:6" x14ac:dyDescent="0.25">
      <c r="B164" s="5" t="s">
        <v>99</v>
      </c>
      <c r="C164" s="5">
        <f t="shared" si="3"/>
        <v>49</v>
      </c>
      <c r="E164" s="5" t="s">
        <v>182</v>
      </c>
      <c r="F164" s="5">
        <f t="shared" si="4"/>
        <v>21</v>
      </c>
    </row>
    <row r="165" spans="2:6" x14ac:dyDescent="0.25">
      <c r="B165" s="5" t="s">
        <v>93</v>
      </c>
      <c r="C165" s="5">
        <f t="shared" si="3"/>
        <v>3</v>
      </c>
      <c r="E165" s="5" t="s">
        <v>225</v>
      </c>
      <c r="F165" s="5">
        <f t="shared" si="4"/>
        <v>12</v>
      </c>
    </row>
    <row r="166" spans="2:6" x14ac:dyDescent="0.25">
      <c r="B166" s="5" t="s">
        <v>196</v>
      </c>
      <c r="C166" s="5">
        <f t="shared" si="3"/>
        <v>3</v>
      </c>
      <c r="E166" s="5" t="s">
        <v>253</v>
      </c>
      <c r="F166" s="5">
        <f t="shared" si="4"/>
        <v>3</v>
      </c>
    </row>
    <row r="167" spans="2:6" x14ac:dyDescent="0.25">
      <c r="B167" s="5" t="s">
        <v>191</v>
      </c>
      <c r="C167" s="5">
        <f t="shared" si="3"/>
        <v>4</v>
      </c>
      <c r="E167" s="5" t="s">
        <v>268</v>
      </c>
      <c r="F167" s="5">
        <f t="shared" si="4"/>
        <v>4</v>
      </c>
    </row>
    <row r="168" spans="2:6" x14ac:dyDescent="0.25">
      <c r="B168" s="5" t="s">
        <v>144</v>
      </c>
      <c r="C168" s="5">
        <f t="shared" si="3"/>
        <v>6</v>
      </c>
      <c r="E168" s="5" t="s">
        <v>286</v>
      </c>
      <c r="F168" s="5">
        <f t="shared" si="4"/>
        <v>13</v>
      </c>
    </row>
    <row r="169" spans="2:6" x14ac:dyDescent="0.25">
      <c r="B169" s="5" t="s">
        <v>390</v>
      </c>
      <c r="C169" s="5">
        <f t="shared" si="3"/>
        <v>1</v>
      </c>
      <c r="E169" s="5" t="s">
        <v>317</v>
      </c>
      <c r="F169" s="5">
        <f t="shared" si="4"/>
        <v>2</v>
      </c>
    </row>
    <row r="170" spans="2:6" x14ac:dyDescent="0.25">
      <c r="B170" s="5" t="s">
        <v>186</v>
      </c>
      <c r="C170" s="5">
        <f t="shared" si="3"/>
        <v>5</v>
      </c>
      <c r="E170" s="5" t="s">
        <v>448</v>
      </c>
      <c r="F170" s="5">
        <f t="shared" si="4"/>
        <v>2</v>
      </c>
    </row>
    <row r="171" spans="2:6" x14ac:dyDescent="0.25">
      <c r="E171" s="5" t="s">
        <v>565</v>
      </c>
      <c r="F171" s="5">
        <f t="shared" si="4"/>
        <v>1</v>
      </c>
    </row>
    <row r="172" spans="2:6" x14ac:dyDescent="0.25">
      <c r="E172" s="5" t="s">
        <v>585</v>
      </c>
      <c r="F172" s="5">
        <f t="shared" si="4"/>
        <v>1</v>
      </c>
    </row>
    <row r="231" spans="8:8" hidden="1" x14ac:dyDescent="0.25">
      <c r="H231" t="s">
        <v>66</v>
      </c>
    </row>
    <row r="232" spans="8:8" hidden="1" x14ac:dyDescent="0.25">
      <c r="H232" t="s">
        <v>79</v>
      </c>
    </row>
    <row r="233" spans="8:8" hidden="1" x14ac:dyDescent="0.25">
      <c r="H233" t="s">
        <v>66</v>
      </c>
    </row>
    <row r="234" spans="8:8" hidden="1" x14ac:dyDescent="0.25">
      <c r="H234" t="s">
        <v>79</v>
      </c>
    </row>
    <row r="235" spans="8:8" hidden="1" x14ac:dyDescent="0.25">
      <c r="H235" t="s">
        <v>66</v>
      </c>
    </row>
    <row r="236" spans="8:8" hidden="1" x14ac:dyDescent="0.25">
      <c r="H236" t="s">
        <v>79</v>
      </c>
    </row>
    <row r="237" spans="8:8" hidden="1" x14ac:dyDescent="0.25">
      <c r="H237" t="s">
        <v>72</v>
      </c>
    </row>
    <row r="238" spans="8:8" hidden="1" x14ac:dyDescent="0.25">
      <c r="H238" t="s">
        <v>66</v>
      </c>
    </row>
    <row r="239" spans="8:8" hidden="1" x14ac:dyDescent="0.25">
      <c r="H239" t="s">
        <v>79</v>
      </c>
    </row>
    <row r="240" spans="8:8" hidden="1" x14ac:dyDescent="0.25">
      <c r="H240" t="s">
        <v>66</v>
      </c>
    </row>
    <row r="241" spans="8:8" hidden="1" x14ac:dyDescent="0.25">
      <c r="H241" t="s">
        <v>89</v>
      </c>
    </row>
    <row r="242" spans="8:8" hidden="1" x14ac:dyDescent="0.25">
      <c r="H242" t="s">
        <v>79</v>
      </c>
    </row>
    <row r="243" spans="8:8" hidden="1" x14ac:dyDescent="0.25">
      <c r="H243" t="s">
        <v>89</v>
      </c>
    </row>
    <row r="244" spans="8:8" hidden="1" x14ac:dyDescent="0.25">
      <c r="H244" t="s">
        <v>89</v>
      </c>
    </row>
    <row r="245" spans="8:8" hidden="1" x14ac:dyDescent="0.25">
      <c r="H245" t="s">
        <v>89</v>
      </c>
    </row>
    <row r="246" spans="8:8" hidden="1" x14ac:dyDescent="0.25">
      <c r="H246" t="s">
        <v>66</v>
      </c>
    </row>
    <row r="247" spans="8:8" hidden="1" x14ac:dyDescent="0.25">
      <c r="H247" t="s">
        <v>66</v>
      </c>
    </row>
    <row r="249" spans="8:8" hidden="1" x14ac:dyDescent="0.25">
      <c r="H249" t="s">
        <v>72</v>
      </c>
    </row>
    <row r="251" spans="8:8" hidden="1" x14ac:dyDescent="0.25">
      <c r="H251" t="s">
        <v>182</v>
      </c>
    </row>
    <row r="252" spans="8:8" hidden="1" x14ac:dyDescent="0.25">
      <c r="H252" t="s">
        <v>66</v>
      </c>
    </row>
    <row r="253" spans="8:8" hidden="1" x14ac:dyDescent="0.25">
      <c r="H253" t="s">
        <v>79</v>
      </c>
    </row>
    <row r="254" spans="8:8" hidden="1" x14ac:dyDescent="0.25">
      <c r="H254" t="s">
        <v>66</v>
      </c>
    </row>
    <row r="255" spans="8:8" hidden="1" x14ac:dyDescent="0.25">
      <c r="H255" t="s">
        <v>89</v>
      </c>
    </row>
    <row r="256" spans="8:8" hidden="1" x14ac:dyDescent="0.25">
      <c r="H256" t="s">
        <v>66</v>
      </c>
    </row>
    <row r="257" spans="8:8" hidden="1" x14ac:dyDescent="0.25">
      <c r="H257" t="s">
        <v>182</v>
      </c>
    </row>
    <row r="258" spans="8:8" hidden="1" x14ac:dyDescent="0.25">
      <c r="H258" t="s">
        <v>79</v>
      </c>
    </row>
    <row r="259" spans="8:8" hidden="1" x14ac:dyDescent="0.25">
      <c r="H259" t="s">
        <v>79</v>
      </c>
    </row>
    <row r="260" spans="8:8" hidden="1" x14ac:dyDescent="0.25">
      <c r="H260" t="s">
        <v>66</v>
      </c>
    </row>
    <row r="262" spans="8:8" hidden="1" x14ac:dyDescent="0.25">
      <c r="H262" t="s">
        <v>89</v>
      </c>
    </row>
    <row r="263" spans="8:8" hidden="1" x14ac:dyDescent="0.25">
      <c r="H263" t="s">
        <v>182</v>
      </c>
    </row>
    <row r="264" spans="8:8" hidden="1" x14ac:dyDescent="0.25">
      <c r="H264" t="s">
        <v>182</v>
      </c>
    </row>
    <row r="265" spans="8:8" hidden="1" x14ac:dyDescent="0.25">
      <c r="H265" t="s">
        <v>173</v>
      </c>
    </row>
    <row r="266" spans="8:8" hidden="1" x14ac:dyDescent="0.25">
      <c r="H266" t="s">
        <v>66</v>
      </c>
    </row>
    <row r="267" spans="8:8" hidden="1" x14ac:dyDescent="0.25">
      <c r="H267" t="s">
        <v>225</v>
      </c>
    </row>
    <row r="269" spans="8:8" hidden="1" x14ac:dyDescent="0.25">
      <c r="H269" t="s">
        <v>225</v>
      </c>
    </row>
    <row r="270" spans="8:8" hidden="1" x14ac:dyDescent="0.25">
      <c r="H270" t="s">
        <v>66</v>
      </c>
    </row>
    <row r="271" spans="8:8" hidden="1" x14ac:dyDescent="0.25">
      <c r="H271" t="s">
        <v>182</v>
      </c>
    </row>
    <row r="273" spans="8:8" hidden="1" x14ac:dyDescent="0.25">
      <c r="H273" t="s">
        <v>66</v>
      </c>
    </row>
    <row r="274" spans="8:8" hidden="1" x14ac:dyDescent="0.25">
      <c r="H274" t="s">
        <v>66</v>
      </c>
    </row>
    <row r="275" spans="8:8" hidden="1" x14ac:dyDescent="0.25">
      <c r="H275" t="s">
        <v>79</v>
      </c>
    </row>
    <row r="276" spans="8:8" hidden="1" x14ac:dyDescent="0.25">
      <c r="H276" t="s">
        <v>89</v>
      </c>
    </row>
    <row r="278" spans="8:8" hidden="1" x14ac:dyDescent="0.25">
      <c r="H278" t="s">
        <v>225</v>
      </c>
    </row>
    <row r="279" spans="8:8" hidden="1" x14ac:dyDescent="0.25">
      <c r="H279" t="s">
        <v>66</v>
      </c>
    </row>
    <row r="280" spans="8:8" hidden="1" x14ac:dyDescent="0.25">
      <c r="H280" t="s">
        <v>66</v>
      </c>
    </row>
    <row r="281" spans="8:8" hidden="1" x14ac:dyDescent="0.25">
      <c r="H281" t="s">
        <v>72</v>
      </c>
    </row>
    <row r="282" spans="8:8" hidden="1" x14ac:dyDescent="0.25">
      <c r="H282" t="s">
        <v>286</v>
      </c>
    </row>
    <row r="283" spans="8:8" hidden="1" x14ac:dyDescent="0.25">
      <c r="H283" t="s">
        <v>182</v>
      </c>
    </row>
    <row r="284" spans="8:8" hidden="1" x14ac:dyDescent="0.25">
      <c r="H284" t="s">
        <v>268</v>
      </c>
    </row>
    <row r="285" spans="8:8" hidden="1" x14ac:dyDescent="0.25">
      <c r="H285" t="s">
        <v>66</v>
      </c>
    </row>
    <row r="287" spans="8:8" hidden="1" x14ac:dyDescent="0.25">
      <c r="H287" t="s">
        <v>66</v>
      </c>
    </row>
    <row r="288" spans="8:8" hidden="1" x14ac:dyDescent="0.25">
      <c r="H288" t="s">
        <v>225</v>
      </c>
    </row>
    <row r="289" spans="8:8" hidden="1" x14ac:dyDescent="0.25">
      <c r="H289" t="s">
        <v>66</v>
      </c>
    </row>
    <row r="290" spans="8:8" hidden="1" x14ac:dyDescent="0.25">
      <c r="H290" t="s">
        <v>66</v>
      </c>
    </row>
    <row r="291" spans="8:8" hidden="1" x14ac:dyDescent="0.25">
      <c r="H291" t="s">
        <v>317</v>
      </c>
    </row>
    <row r="292" spans="8:8" hidden="1" x14ac:dyDescent="0.25">
      <c r="H292" t="s">
        <v>79</v>
      </c>
    </row>
    <row r="293" spans="8:8" hidden="1" x14ac:dyDescent="0.25">
      <c r="H293" t="s">
        <v>79</v>
      </c>
    </row>
    <row r="294" spans="8:8" hidden="1" x14ac:dyDescent="0.25">
      <c r="H294" t="s">
        <v>79</v>
      </c>
    </row>
    <row r="295" spans="8:8" hidden="1" x14ac:dyDescent="0.25">
      <c r="H295" t="s">
        <v>66</v>
      </c>
    </row>
    <row r="296" spans="8:8" hidden="1" x14ac:dyDescent="0.25">
      <c r="H296" t="s">
        <v>66</v>
      </c>
    </row>
    <row r="297" spans="8:8" hidden="1" x14ac:dyDescent="0.25">
      <c r="H297" t="s">
        <v>66</v>
      </c>
    </row>
    <row r="298" spans="8:8" hidden="1" x14ac:dyDescent="0.25">
      <c r="H298" t="s">
        <v>79</v>
      </c>
    </row>
    <row r="299" spans="8:8" hidden="1" x14ac:dyDescent="0.25">
      <c r="H299" t="s">
        <v>182</v>
      </c>
    </row>
    <row r="300" spans="8:8" hidden="1" x14ac:dyDescent="0.25">
      <c r="H300" t="s">
        <v>79</v>
      </c>
    </row>
    <row r="301" spans="8:8" hidden="1" x14ac:dyDescent="0.25">
      <c r="H301" t="s">
        <v>79</v>
      </c>
    </row>
    <row r="302" spans="8:8" hidden="1" x14ac:dyDescent="0.25">
      <c r="H302" t="s">
        <v>95</v>
      </c>
    </row>
    <row r="303" spans="8:8" hidden="1" x14ac:dyDescent="0.25">
      <c r="H303" t="s">
        <v>66</v>
      </c>
    </row>
    <row r="304" spans="8:8" hidden="1" x14ac:dyDescent="0.25">
      <c r="H304" t="s">
        <v>268</v>
      </c>
    </row>
    <row r="305" spans="8:8" hidden="1" x14ac:dyDescent="0.25">
      <c r="H305" t="s">
        <v>173</v>
      </c>
    </row>
    <row r="306" spans="8:8" hidden="1" x14ac:dyDescent="0.25">
      <c r="H306" t="s">
        <v>66</v>
      </c>
    </row>
    <row r="307" spans="8:8" hidden="1" x14ac:dyDescent="0.25">
      <c r="H307" t="s">
        <v>79</v>
      </c>
    </row>
    <row r="308" spans="8:8" hidden="1" x14ac:dyDescent="0.25">
      <c r="H308" t="s">
        <v>182</v>
      </c>
    </row>
    <row r="309" spans="8:8" hidden="1" x14ac:dyDescent="0.25">
      <c r="H309" t="s">
        <v>182</v>
      </c>
    </row>
    <row r="310" spans="8:8" hidden="1" x14ac:dyDescent="0.25">
      <c r="H310" t="s">
        <v>66</v>
      </c>
    </row>
    <row r="311" spans="8:8" hidden="1" x14ac:dyDescent="0.25">
      <c r="H311" t="s">
        <v>173</v>
      </c>
    </row>
    <row r="312" spans="8:8" hidden="1" x14ac:dyDescent="0.25">
      <c r="H312" t="s">
        <v>225</v>
      </c>
    </row>
    <row r="313" spans="8:8" hidden="1" x14ac:dyDescent="0.25">
      <c r="H313" t="s">
        <v>286</v>
      </c>
    </row>
    <row r="314" spans="8:8" hidden="1" x14ac:dyDescent="0.25">
      <c r="H314" t="s">
        <v>66</v>
      </c>
    </row>
    <row r="315" spans="8:8" hidden="1" x14ac:dyDescent="0.25">
      <c r="H315" t="s">
        <v>66</v>
      </c>
    </row>
    <row r="316" spans="8:8" hidden="1" x14ac:dyDescent="0.25">
      <c r="H316" t="s">
        <v>182</v>
      </c>
    </row>
    <row r="317" spans="8:8" hidden="1" x14ac:dyDescent="0.25">
      <c r="H317" t="s">
        <v>66</v>
      </c>
    </row>
    <row r="318" spans="8:8" hidden="1" x14ac:dyDescent="0.25">
      <c r="H318" t="s">
        <v>182</v>
      </c>
    </row>
    <row r="319" spans="8:8" hidden="1" x14ac:dyDescent="0.25">
      <c r="H319" t="s">
        <v>286</v>
      </c>
    </row>
    <row r="320" spans="8:8" hidden="1" x14ac:dyDescent="0.25">
      <c r="H320" t="s">
        <v>182</v>
      </c>
    </row>
    <row r="322" spans="8:8" hidden="1" x14ac:dyDescent="0.25">
      <c r="H322" t="s">
        <v>286</v>
      </c>
    </row>
    <row r="323" spans="8:8" hidden="1" x14ac:dyDescent="0.25">
      <c r="H323" t="s">
        <v>89</v>
      </c>
    </row>
    <row r="324" spans="8:8" hidden="1" x14ac:dyDescent="0.25">
      <c r="H324" t="s">
        <v>182</v>
      </c>
    </row>
    <row r="325" spans="8:8" hidden="1" x14ac:dyDescent="0.25">
      <c r="H325" t="s">
        <v>182</v>
      </c>
    </row>
    <row r="326" spans="8:8" hidden="1" x14ac:dyDescent="0.25">
      <c r="H326" t="s">
        <v>173</v>
      </c>
    </row>
    <row r="327" spans="8:8" hidden="1" x14ac:dyDescent="0.25">
      <c r="H327" t="s">
        <v>182</v>
      </c>
    </row>
    <row r="328" spans="8:8" hidden="1" x14ac:dyDescent="0.25">
      <c r="H328" t="s">
        <v>286</v>
      </c>
    </row>
    <row r="329" spans="8:8" hidden="1" x14ac:dyDescent="0.25">
      <c r="H329" t="s">
        <v>225</v>
      </c>
    </row>
    <row r="330" spans="8:8" hidden="1" x14ac:dyDescent="0.25">
      <c r="H330" t="s">
        <v>225</v>
      </c>
    </row>
    <row r="331" spans="8:8" hidden="1" x14ac:dyDescent="0.25">
      <c r="H331" t="s">
        <v>173</v>
      </c>
    </row>
    <row r="332" spans="8:8" hidden="1" x14ac:dyDescent="0.25">
      <c r="H332" t="s">
        <v>79</v>
      </c>
    </row>
    <row r="333" spans="8:8" hidden="1" x14ac:dyDescent="0.25">
      <c r="H333" t="s">
        <v>66</v>
      </c>
    </row>
    <row r="334" spans="8:8" hidden="1" x14ac:dyDescent="0.25">
      <c r="H334" t="s">
        <v>448</v>
      </c>
    </row>
    <row r="335" spans="8:8" hidden="1" x14ac:dyDescent="0.25">
      <c r="H335" t="s">
        <v>225</v>
      </c>
    </row>
    <row r="336" spans="8:8" hidden="1" x14ac:dyDescent="0.25">
      <c r="H336" t="s">
        <v>66</v>
      </c>
    </row>
    <row r="337" spans="8:8" hidden="1" x14ac:dyDescent="0.25">
      <c r="H337" t="s">
        <v>79</v>
      </c>
    </row>
    <row r="338" spans="8:8" hidden="1" x14ac:dyDescent="0.25">
      <c r="H338" t="s">
        <v>66</v>
      </c>
    </row>
    <row r="339" spans="8:8" hidden="1" x14ac:dyDescent="0.25">
      <c r="H339" t="s">
        <v>66</v>
      </c>
    </row>
    <row r="340" spans="8:8" hidden="1" x14ac:dyDescent="0.25">
      <c r="H340" t="s">
        <v>66</v>
      </c>
    </row>
    <row r="341" spans="8:8" hidden="1" x14ac:dyDescent="0.25">
      <c r="H341" t="s">
        <v>225</v>
      </c>
    </row>
    <row r="342" spans="8:8" hidden="1" x14ac:dyDescent="0.25">
      <c r="H342" t="s">
        <v>173</v>
      </c>
    </row>
    <row r="343" spans="8:8" hidden="1" x14ac:dyDescent="0.25">
      <c r="H343" t="s">
        <v>79</v>
      </c>
    </row>
    <row r="344" spans="8:8" hidden="1" x14ac:dyDescent="0.25">
      <c r="H344" t="s">
        <v>79</v>
      </c>
    </row>
    <row r="345" spans="8:8" hidden="1" x14ac:dyDescent="0.25">
      <c r="H345" t="s">
        <v>286</v>
      </c>
    </row>
    <row r="346" spans="8:8" hidden="1" x14ac:dyDescent="0.25">
      <c r="H346" t="s">
        <v>225</v>
      </c>
    </row>
    <row r="347" spans="8:8" hidden="1" x14ac:dyDescent="0.25">
      <c r="H347" t="s">
        <v>182</v>
      </c>
    </row>
    <row r="348" spans="8:8" hidden="1" x14ac:dyDescent="0.25">
      <c r="H348" t="s">
        <v>66</v>
      </c>
    </row>
    <row r="349" spans="8:8" hidden="1" x14ac:dyDescent="0.25">
      <c r="H349" t="s">
        <v>182</v>
      </c>
    </row>
    <row r="350" spans="8:8" hidden="1" x14ac:dyDescent="0.25">
      <c r="H350" t="s">
        <v>79</v>
      </c>
    </row>
    <row r="351" spans="8:8" hidden="1" x14ac:dyDescent="0.25">
      <c r="H351" t="s">
        <v>268</v>
      </c>
    </row>
    <row r="352" spans="8:8" hidden="1" x14ac:dyDescent="0.25">
      <c r="H352" t="s">
        <v>286</v>
      </c>
    </row>
    <row r="353" spans="8:8" hidden="1" x14ac:dyDescent="0.25">
      <c r="H353" t="s">
        <v>79</v>
      </c>
    </row>
    <row r="354" spans="8:8" hidden="1" x14ac:dyDescent="0.25">
      <c r="H354" t="s">
        <v>79</v>
      </c>
    </row>
    <row r="356" spans="8:8" hidden="1" x14ac:dyDescent="0.25">
      <c r="H356" t="s">
        <v>173</v>
      </c>
    </row>
    <row r="357" spans="8:8" hidden="1" x14ac:dyDescent="0.25">
      <c r="H357" t="s">
        <v>286</v>
      </c>
    </row>
    <row r="358" spans="8:8" hidden="1" x14ac:dyDescent="0.25">
      <c r="H358" t="s">
        <v>253</v>
      </c>
    </row>
    <row r="359" spans="8:8" hidden="1" x14ac:dyDescent="0.25">
      <c r="H359" t="s">
        <v>182</v>
      </c>
    </row>
    <row r="360" spans="8:8" hidden="1" x14ac:dyDescent="0.25">
      <c r="H360" t="s">
        <v>286</v>
      </c>
    </row>
    <row r="362" spans="8:8" hidden="1" x14ac:dyDescent="0.25">
      <c r="H362" t="s">
        <v>72</v>
      </c>
    </row>
    <row r="363" spans="8:8" hidden="1" x14ac:dyDescent="0.25">
      <c r="H363" t="s">
        <v>225</v>
      </c>
    </row>
    <row r="364" spans="8:8" hidden="1" x14ac:dyDescent="0.25">
      <c r="H364" t="s">
        <v>253</v>
      </c>
    </row>
    <row r="365" spans="8:8" hidden="1" x14ac:dyDescent="0.25">
      <c r="H365" t="s">
        <v>66</v>
      </c>
    </row>
    <row r="366" spans="8:8" hidden="1" x14ac:dyDescent="0.25">
      <c r="H366" t="s">
        <v>286</v>
      </c>
    </row>
    <row r="367" spans="8:8" hidden="1" x14ac:dyDescent="0.25">
      <c r="H367" t="s">
        <v>79</v>
      </c>
    </row>
    <row r="368" spans="8:8" hidden="1" x14ac:dyDescent="0.25">
      <c r="H368" t="s">
        <v>286</v>
      </c>
    </row>
    <row r="369" spans="8:8" hidden="1" x14ac:dyDescent="0.25">
      <c r="H369" t="s">
        <v>182</v>
      </c>
    </row>
    <row r="370" spans="8:8" hidden="1" x14ac:dyDescent="0.25">
      <c r="H370" t="s">
        <v>66</v>
      </c>
    </row>
    <row r="371" spans="8:8" hidden="1" x14ac:dyDescent="0.25">
      <c r="H371" t="s">
        <v>66</v>
      </c>
    </row>
    <row r="372" spans="8:8" hidden="1" x14ac:dyDescent="0.25">
      <c r="H372" t="s">
        <v>173</v>
      </c>
    </row>
    <row r="373" spans="8:8" hidden="1" x14ac:dyDescent="0.25">
      <c r="H373" t="s">
        <v>286</v>
      </c>
    </row>
    <row r="374" spans="8:8" hidden="1" x14ac:dyDescent="0.25">
      <c r="H374" t="s">
        <v>79</v>
      </c>
    </row>
    <row r="375" spans="8:8" hidden="1" x14ac:dyDescent="0.25">
      <c r="H375" t="s">
        <v>182</v>
      </c>
    </row>
    <row r="376" spans="8:8" hidden="1" x14ac:dyDescent="0.25">
      <c r="H376" t="s">
        <v>79</v>
      </c>
    </row>
  </sheetData>
  <sortState ref="A2:BL169">
    <sortCondition ref="F1"/>
  </sortState>
  <conditionalFormatting sqref="C157:C170">
    <cfRule type="top10" dxfId="4" priority="2" percent="1" rank="10"/>
  </conditionalFormatting>
  <conditionalFormatting sqref="F157:F17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{21629932-3182-45FE-ABA9-AD3DBB6B311A}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629932-3182-45FE-ABA9-AD3DBB6B3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F157:F172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M1048576"/>
  <sheetViews>
    <sheetView topLeftCell="Z1" zoomScale="106" zoomScaleNormal="106" workbookViewId="0">
      <pane ySplit="1" topLeftCell="A2" activePane="bottomLeft" state="frozen"/>
      <selection activeCell="AH1" sqref="AH1"/>
      <selection pane="bottomLeft" activeCell="AB11" sqref="AB11"/>
    </sheetView>
  </sheetViews>
  <sheetFormatPr defaultRowHeight="15" x14ac:dyDescent="0.25"/>
  <cols>
    <col min="1" max="1" width="15.140625" bestFit="1" customWidth="1"/>
    <col min="2" max="2" width="11.85546875" bestFit="1" customWidth="1"/>
    <col min="3" max="3" width="11" bestFit="1" customWidth="1"/>
    <col min="4" max="4" width="15.85546875" bestFit="1" customWidth="1"/>
    <col min="5" max="5" width="43.42578125" bestFit="1" customWidth="1"/>
    <col min="6" max="6" width="13.28515625" bestFit="1" customWidth="1"/>
    <col min="7" max="7" width="31.85546875" bestFit="1" customWidth="1"/>
    <col min="8" max="8" width="26" bestFit="1" customWidth="1"/>
    <col min="9" max="9" width="40.42578125" customWidth="1"/>
    <col min="10" max="10" width="16.85546875" customWidth="1"/>
    <col min="11" max="11" width="20.85546875" bestFit="1" customWidth="1"/>
    <col min="12" max="12" width="15.5703125" bestFit="1" customWidth="1"/>
    <col min="13" max="13" width="17.85546875" bestFit="1" customWidth="1"/>
    <col min="14" max="14" width="22.42578125" bestFit="1" customWidth="1"/>
    <col min="15" max="15" width="17.5703125" bestFit="1" customWidth="1"/>
    <col min="16" max="16" width="20" bestFit="1" customWidth="1"/>
    <col min="17" max="17" width="9.5703125" bestFit="1" customWidth="1"/>
    <col min="18" max="18" width="26.140625" bestFit="1" customWidth="1"/>
    <col min="19" max="19" width="24.85546875" bestFit="1" customWidth="1"/>
    <col min="20" max="20" width="14.85546875" bestFit="1" customWidth="1"/>
    <col min="21" max="21" width="13.5703125" bestFit="1" customWidth="1"/>
    <col min="22" max="22" width="12.42578125" bestFit="1" customWidth="1"/>
    <col min="23" max="23" width="10.85546875" bestFit="1" customWidth="1"/>
    <col min="24" max="24" width="19.42578125" bestFit="1" customWidth="1"/>
    <col min="25" max="25" width="21.85546875" bestFit="1" customWidth="1"/>
    <col min="26" max="26" width="19.85546875" bestFit="1" customWidth="1"/>
    <col min="27" max="27" width="14.42578125" bestFit="1" customWidth="1"/>
    <col min="28" max="28" width="14.5703125" bestFit="1" customWidth="1"/>
    <col min="29" max="29" width="17.7109375" bestFit="1" customWidth="1"/>
    <col min="30" max="30" width="16" bestFit="1" customWidth="1"/>
    <col min="31" max="31" width="14.7109375" bestFit="1" customWidth="1"/>
    <col min="32" max="32" width="12.7109375" bestFit="1" customWidth="1"/>
    <col min="33" max="33" width="14.140625" bestFit="1" customWidth="1"/>
    <col min="34" max="34" width="14.140625" customWidth="1"/>
    <col min="35" max="35" width="23.42578125" bestFit="1" customWidth="1"/>
    <col min="36" max="36" width="18.42578125" bestFit="1" customWidth="1"/>
    <col min="37" max="37" width="11.28515625" bestFit="1" customWidth="1"/>
    <col min="38" max="38" width="27.140625" bestFit="1" customWidth="1"/>
    <col min="39" max="39" width="25.5703125" bestFit="1" customWidth="1"/>
    <col min="40" max="40" width="21" bestFit="1" customWidth="1"/>
    <col min="41" max="41" width="26.140625" bestFit="1" customWidth="1"/>
    <col min="42" max="42" width="24.42578125" bestFit="1" customWidth="1"/>
    <col min="43" max="43" width="20" bestFit="1" customWidth="1"/>
    <col min="44" max="44" width="27.140625" bestFit="1" customWidth="1"/>
    <col min="45" max="45" width="25.5703125" bestFit="1" customWidth="1"/>
    <col min="46" max="46" width="21" bestFit="1" customWidth="1"/>
    <col min="47" max="47" width="26.7109375" bestFit="1" customWidth="1"/>
    <col min="48" max="48" width="25" bestFit="1" customWidth="1"/>
    <col min="49" max="49" width="20.5703125" bestFit="1" customWidth="1"/>
    <col min="50" max="50" width="24.7109375" bestFit="1" customWidth="1"/>
    <col min="51" max="51" width="23.140625" bestFit="1" customWidth="1"/>
    <col min="52" max="52" width="18.7109375" bestFit="1" customWidth="1"/>
    <col min="53" max="53" width="26.140625" bestFit="1" customWidth="1"/>
    <col min="54" max="54" width="24.42578125" bestFit="1" customWidth="1"/>
    <col min="55" max="55" width="20" bestFit="1" customWidth="1"/>
    <col min="56" max="56" width="25.5703125" bestFit="1" customWidth="1"/>
    <col min="57" max="57" width="23.85546875" bestFit="1" customWidth="1"/>
    <col min="58" max="58" width="19.42578125" bestFit="1" customWidth="1"/>
    <col min="59" max="59" width="23.85546875" bestFit="1" customWidth="1"/>
    <col min="60" max="60" width="22.28515625" bestFit="1" customWidth="1"/>
    <col min="61" max="61" width="17.85546875" bestFit="1" customWidth="1"/>
    <col min="62" max="62" width="24.7109375" bestFit="1" customWidth="1"/>
    <col min="63" max="63" width="23.140625" bestFit="1" customWidth="1"/>
    <col min="64" max="64" width="18.7109375" bestFit="1" customWidth="1"/>
    <col min="65" max="65" width="11.85546875" bestFit="1" customWidth="1"/>
  </cols>
  <sheetData>
    <row r="1" spans="1:65" s="11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1292</v>
      </c>
      <c r="Y1" s="11" t="s">
        <v>1293</v>
      </c>
      <c r="Z1" s="11" t="s">
        <v>1294</v>
      </c>
      <c r="AA1" s="11" t="s">
        <v>26</v>
      </c>
      <c r="AB1" s="11" t="s">
        <v>27</v>
      </c>
      <c r="AC1" s="11" t="s">
        <v>1295</v>
      </c>
      <c r="AD1" s="11" t="s">
        <v>1296</v>
      </c>
      <c r="AE1" s="11" t="s">
        <v>1297</v>
      </c>
      <c r="AF1" s="11" t="s">
        <v>1298</v>
      </c>
      <c r="AG1" s="11" t="s">
        <v>1299</v>
      </c>
      <c r="AH1" s="11" t="s">
        <v>1355</v>
      </c>
      <c r="AI1" s="11" t="s">
        <v>33</v>
      </c>
      <c r="AJ1" s="11" t="s">
        <v>34</v>
      </c>
      <c r="AK1" s="11" t="s">
        <v>35</v>
      </c>
      <c r="AL1" s="11" t="s">
        <v>1300</v>
      </c>
      <c r="AM1" s="11" t="s">
        <v>1302</v>
      </c>
      <c r="AN1" s="11" t="s">
        <v>1301</v>
      </c>
      <c r="AO1" s="11" t="s">
        <v>1303</v>
      </c>
      <c r="AP1" s="11" t="s">
        <v>1304</v>
      </c>
      <c r="AQ1" s="11" t="s">
        <v>1305</v>
      </c>
      <c r="AR1" s="11" t="s">
        <v>1306</v>
      </c>
      <c r="AS1" s="11" t="s">
        <v>1307</v>
      </c>
      <c r="AT1" s="11" t="s">
        <v>1308</v>
      </c>
      <c r="AU1" s="11" t="s">
        <v>1309</v>
      </c>
      <c r="AV1" s="11" t="s">
        <v>1310</v>
      </c>
      <c r="AW1" s="11" t="s">
        <v>1311</v>
      </c>
      <c r="AX1" s="11" t="s">
        <v>1312</v>
      </c>
      <c r="AY1" s="11" t="s">
        <v>1313</v>
      </c>
      <c r="AZ1" s="11" t="s">
        <v>1314</v>
      </c>
      <c r="BA1" s="11" t="s">
        <v>1315</v>
      </c>
      <c r="BB1" s="11" t="s">
        <v>1316</v>
      </c>
      <c r="BC1" s="11" t="s">
        <v>1317</v>
      </c>
      <c r="BD1" s="11" t="s">
        <v>1318</v>
      </c>
      <c r="BE1" s="11" t="s">
        <v>1319</v>
      </c>
      <c r="BF1" s="11" t="s">
        <v>1320</v>
      </c>
      <c r="BG1" s="11" t="s">
        <v>1321</v>
      </c>
      <c r="BH1" s="11" t="s">
        <v>1322</v>
      </c>
      <c r="BI1" s="11" t="s">
        <v>1323</v>
      </c>
      <c r="BJ1" s="11" t="s">
        <v>1324</v>
      </c>
      <c r="BK1" s="11" t="s">
        <v>1325</v>
      </c>
      <c r="BL1" s="11" t="s">
        <v>1326</v>
      </c>
      <c r="BM1" s="11" t="s">
        <v>63</v>
      </c>
    </row>
    <row r="2" spans="1:65" x14ac:dyDescent="0.25">
      <c r="A2">
        <v>2</v>
      </c>
      <c r="B2" s="1">
        <v>44928</v>
      </c>
      <c r="C2" s="1">
        <v>44995</v>
      </c>
      <c r="D2">
        <v>1</v>
      </c>
      <c r="E2" t="s">
        <v>631</v>
      </c>
      <c r="F2">
        <v>153</v>
      </c>
      <c r="G2" t="s">
        <v>632</v>
      </c>
      <c r="H2" t="s">
        <v>286</v>
      </c>
      <c r="I2" t="s">
        <v>633</v>
      </c>
      <c r="J2" t="s">
        <v>634</v>
      </c>
      <c r="K2">
        <v>2</v>
      </c>
      <c r="L2">
        <v>0</v>
      </c>
      <c r="M2">
        <v>2</v>
      </c>
      <c r="N2">
        <v>0</v>
      </c>
      <c r="O2" t="s">
        <v>1232</v>
      </c>
      <c r="P2" t="s">
        <v>75</v>
      </c>
      <c r="Q2" t="s">
        <v>1230</v>
      </c>
      <c r="R2" t="s">
        <v>635</v>
      </c>
      <c r="S2" t="s">
        <v>1226</v>
      </c>
      <c r="T2" t="b">
        <v>0</v>
      </c>
      <c r="U2">
        <v>65</v>
      </c>
      <c r="V2" t="b">
        <v>0</v>
      </c>
      <c r="W2" t="b">
        <v>0</v>
      </c>
      <c r="X2">
        <v>80</v>
      </c>
      <c r="Y2">
        <v>1</v>
      </c>
      <c r="Z2">
        <v>8000</v>
      </c>
      <c r="AA2" t="s">
        <v>1231</v>
      </c>
      <c r="AB2" t="s">
        <v>1231</v>
      </c>
      <c r="AC2">
        <v>100</v>
      </c>
      <c r="AD2">
        <v>2</v>
      </c>
      <c r="AE2" t="b">
        <v>0</v>
      </c>
      <c r="AF2" t="b">
        <v>0</v>
      </c>
      <c r="AG2">
        <v>5000</v>
      </c>
      <c r="AH2">
        <f>IF(AB:AB="Yes",(AG2-Z2))</f>
        <v>-3000</v>
      </c>
      <c r="AI2">
        <v>2</v>
      </c>
      <c r="AJ2" t="s">
        <v>1232</v>
      </c>
      <c r="AK2" t="s">
        <v>1232</v>
      </c>
      <c r="AL2" t="b">
        <v>0</v>
      </c>
      <c r="AM2" t="b">
        <v>0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W2" t="b">
        <v>0</v>
      </c>
      <c r="AX2">
        <v>50</v>
      </c>
      <c r="AY2">
        <v>1</v>
      </c>
      <c r="AZ2" t="b">
        <v>0</v>
      </c>
      <c r="BA2">
        <v>50</v>
      </c>
      <c r="BB2">
        <v>1</v>
      </c>
      <c r="BC2" t="b">
        <v>0</v>
      </c>
      <c r="BD2" t="b">
        <v>0</v>
      </c>
      <c r="BE2" t="b">
        <v>0</v>
      </c>
      <c r="BF2" t="b">
        <v>0</v>
      </c>
      <c r="BG2" t="b">
        <v>0</v>
      </c>
      <c r="BH2" t="b">
        <v>0</v>
      </c>
      <c r="BI2" t="b">
        <v>0</v>
      </c>
      <c r="BJ2" t="b">
        <v>0</v>
      </c>
      <c r="BK2" t="b">
        <v>0</v>
      </c>
      <c r="BL2" t="b">
        <v>0</v>
      </c>
      <c r="BM2" t="b">
        <v>0</v>
      </c>
    </row>
    <row r="3" spans="1:65" x14ac:dyDescent="0.25">
      <c r="A3">
        <v>2</v>
      </c>
      <c r="B3" s="1">
        <v>44928</v>
      </c>
      <c r="C3" s="1">
        <v>44995</v>
      </c>
      <c r="D3">
        <v>1</v>
      </c>
      <c r="E3" t="s">
        <v>631</v>
      </c>
      <c r="F3">
        <v>154</v>
      </c>
      <c r="G3" t="s">
        <v>636</v>
      </c>
      <c r="H3" t="s">
        <v>66</v>
      </c>
      <c r="I3" t="s">
        <v>637</v>
      </c>
      <c r="J3" t="s">
        <v>638</v>
      </c>
      <c r="K3">
        <v>2</v>
      </c>
      <c r="L3">
        <v>2</v>
      </c>
      <c r="M3">
        <v>0</v>
      </c>
      <c r="N3">
        <v>0</v>
      </c>
      <c r="O3" t="s">
        <v>1232</v>
      </c>
      <c r="P3" t="s">
        <v>75</v>
      </c>
      <c r="Q3" t="s">
        <v>1230</v>
      </c>
      <c r="R3" t="s">
        <v>639</v>
      </c>
      <c r="S3" t="s">
        <v>122</v>
      </c>
      <c r="T3" t="b">
        <v>0</v>
      </c>
      <c r="U3">
        <v>11</v>
      </c>
      <c r="V3" t="b">
        <v>0</v>
      </c>
      <c r="W3" t="b">
        <v>0</v>
      </c>
      <c r="X3">
        <v>30</v>
      </c>
      <c r="Y3">
        <v>5</v>
      </c>
      <c r="Z3">
        <v>600</v>
      </c>
      <c r="AA3" t="s">
        <v>1231</v>
      </c>
      <c r="AB3" t="s">
        <v>1231</v>
      </c>
      <c r="AC3">
        <v>30</v>
      </c>
      <c r="AD3">
        <v>15</v>
      </c>
      <c r="AE3" t="b">
        <v>0</v>
      </c>
      <c r="AF3" t="b">
        <v>0</v>
      </c>
      <c r="AG3">
        <v>200</v>
      </c>
      <c r="AH3">
        <f t="shared" ref="AH3:AH66" si="0">IF(AB:AB="Yes",(AG3-Z3))</f>
        <v>-400</v>
      </c>
      <c r="AI3">
        <v>3</v>
      </c>
      <c r="AJ3" t="s">
        <v>1232</v>
      </c>
      <c r="AK3" t="s">
        <v>1232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>
        <v>10</v>
      </c>
      <c r="AS3">
        <v>5</v>
      </c>
      <c r="AT3" t="b">
        <v>0</v>
      </c>
      <c r="AU3">
        <v>10</v>
      </c>
      <c r="AV3">
        <v>5</v>
      </c>
      <c r="AW3" t="b">
        <v>0</v>
      </c>
      <c r="AX3" t="b">
        <v>0</v>
      </c>
      <c r="AY3" t="b">
        <v>0</v>
      </c>
      <c r="AZ3" t="b">
        <v>0</v>
      </c>
      <c r="BA3">
        <v>10</v>
      </c>
      <c r="BB3">
        <v>5</v>
      </c>
      <c r="BC3" t="b">
        <v>0</v>
      </c>
      <c r="BD3" t="b">
        <v>0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0</v>
      </c>
      <c r="BL3" t="b">
        <v>0</v>
      </c>
      <c r="BM3" t="b">
        <v>0</v>
      </c>
    </row>
    <row r="4" spans="1:65" x14ac:dyDescent="0.25">
      <c r="A4">
        <v>2</v>
      </c>
      <c r="B4" s="1">
        <v>44928</v>
      </c>
      <c r="C4" s="1">
        <v>44995</v>
      </c>
      <c r="D4">
        <v>1</v>
      </c>
      <c r="E4" t="s">
        <v>631</v>
      </c>
      <c r="F4">
        <v>155</v>
      </c>
      <c r="G4" t="s">
        <v>640</v>
      </c>
      <c r="H4" t="s">
        <v>79</v>
      </c>
      <c r="I4" t="s">
        <v>641</v>
      </c>
      <c r="J4" t="s">
        <v>642</v>
      </c>
      <c r="K4">
        <v>2</v>
      </c>
      <c r="L4">
        <v>2</v>
      </c>
      <c r="M4">
        <v>0</v>
      </c>
      <c r="N4">
        <v>0</v>
      </c>
      <c r="O4" t="s">
        <v>1232</v>
      </c>
      <c r="P4" t="s">
        <v>69</v>
      </c>
      <c r="Q4" t="s">
        <v>1230</v>
      </c>
      <c r="R4" t="s">
        <v>281</v>
      </c>
      <c r="S4" t="s">
        <v>940</v>
      </c>
      <c r="T4" t="b">
        <v>0</v>
      </c>
      <c r="U4" t="b">
        <v>0</v>
      </c>
      <c r="V4" t="b">
        <v>0</v>
      </c>
      <c r="W4" t="b">
        <v>0</v>
      </c>
      <c r="X4">
        <v>100</v>
      </c>
      <c r="Y4">
        <v>1</v>
      </c>
      <c r="Z4">
        <v>10000</v>
      </c>
      <c r="AA4" t="s">
        <v>1232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f t="shared" si="0"/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0</v>
      </c>
      <c r="BK4" t="b">
        <v>0</v>
      </c>
      <c r="BL4" t="b">
        <v>0</v>
      </c>
      <c r="BM4" t="b">
        <v>0</v>
      </c>
    </row>
    <row r="5" spans="1:65" x14ac:dyDescent="0.25">
      <c r="A5">
        <v>2</v>
      </c>
      <c r="B5" s="1">
        <v>44928</v>
      </c>
      <c r="C5" s="1">
        <v>44995</v>
      </c>
      <c r="D5">
        <v>2</v>
      </c>
      <c r="E5" t="s">
        <v>643</v>
      </c>
      <c r="F5">
        <v>156</v>
      </c>
      <c r="G5" t="s">
        <v>644</v>
      </c>
      <c r="H5" t="s">
        <v>79</v>
      </c>
      <c r="I5" t="s">
        <v>645</v>
      </c>
      <c r="J5" t="s">
        <v>646</v>
      </c>
      <c r="K5">
        <v>2</v>
      </c>
      <c r="L5">
        <v>1</v>
      </c>
      <c r="M5">
        <v>1</v>
      </c>
      <c r="N5">
        <v>0</v>
      </c>
      <c r="O5" t="s">
        <v>1231</v>
      </c>
      <c r="P5" t="s">
        <v>69</v>
      </c>
      <c r="Q5">
        <v>2018</v>
      </c>
      <c r="R5" t="s">
        <v>165</v>
      </c>
      <c r="S5" t="s">
        <v>70</v>
      </c>
      <c r="T5">
        <v>150</v>
      </c>
      <c r="U5" t="b">
        <v>0</v>
      </c>
      <c r="V5">
        <v>35</v>
      </c>
      <c r="W5" t="b">
        <v>0</v>
      </c>
      <c r="X5">
        <v>50</v>
      </c>
      <c r="Y5">
        <v>3</v>
      </c>
      <c r="Z5">
        <v>1667</v>
      </c>
      <c r="AA5" t="s">
        <v>1231</v>
      </c>
      <c r="AB5" t="s">
        <v>1231</v>
      </c>
      <c r="AC5">
        <v>50</v>
      </c>
      <c r="AD5">
        <v>10</v>
      </c>
      <c r="AE5" t="b">
        <v>0</v>
      </c>
      <c r="AF5" t="b">
        <v>0</v>
      </c>
      <c r="AG5">
        <v>500</v>
      </c>
      <c r="AH5">
        <f t="shared" si="0"/>
        <v>-1167</v>
      </c>
      <c r="AI5">
        <v>2</v>
      </c>
      <c r="AJ5" t="s">
        <v>1232</v>
      </c>
      <c r="AK5" t="s">
        <v>1232</v>
      </c>
      <c r="AL5" t="b">
        <v>0</v>
      </c>
      <c r="AM5" t="b">
        <v>0</v>
      </c>
      <c r="AN5" t="b">
        <v>0</v>
      </c>
      <c r="AO5">
        <v>25</v>
      </c>
      <c r="AP5">
        <v>5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>
        <v>25</v>
      </c>
      <c r="AY5">
        <v>5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0</v>
      </c>
      <c r="BK5" t="b">
        <v>0</v>
      </c>
      <c r="BL5" t="b">
        <v>0</v>
      </c>
      <c r="BM5" t="b">
        <v>0</v>
      </c>
    </row>
    <row r="6" spans="1:65" x14ac:dyDescent="0.25">
      <c r="A6">
        <v>2</v>
      </c>
      <c r="B6" s="1">
        <v>44928</v>
      </c>
      <c r="C6" s="1">
        <v>44995</v>
      </c>
      <c r="D6">
        <v>2</v>
      </c>
      <c r="E6" t="s">
        <v>643</v>
      </c>
      <c r="F6">
        <v>157</v>
      </c>
      <c r="G6" t="s">
        <v>647</v>
      </c>
      <c r="H6" t="s">
        <v>253</v>
      </c>
      <c r="I6" t="s">
        <v>648</v>
      </c>
      <c r="J6" t="s">
        <v>649</v>
      </c>
      <c r="K6">
        <v>2</v>
      </c>
      <c r="L6">
        <v>2</v>
      </c>
      <c r="M6">
        <v>0</v>
      </c>
      <c r="N6">
        <v>0</v>
      </c>
      <c r="O6" t="s">
        <v>1232</v>
      </c>
      <c r="P6" t="s">
        <v>75</v>
      </c>
      <c r="Q6">
        <v>2021</v>
      </c>
      <c r="R6" t="s">
        <v>493</v>
      </c>
      <c r="S6" t="s">
        <v>70</v>
      </c>
      <c r="T6" t="b">
        <v>0</v>
      </c>
      <c r="U6">
        <v>25</v>
      </c>
      <c r="V6" t="b">
        <v>0</v>
      </c>
      <c r="W6" t="b">
        <v>0</v>
      </c>
      <c r="X6">
        <v>200</v>
      </c>
      <c r="Y6">
        <v>5</v>
      </c>
      <c r="Z6">
        <v>4000</v>
      </c>
      <c r="AA6" t="s">
        <v>1231</v>
      </c>
      <c r="AB6" t="s">
        <v>1231</v>
      </c>
      <c r="AC6">
        <v>100</v>
      </c>
      <c r="AD6">
        <v>10</v>
      </c>
      <c r="AE6">
        <v>100</v>
      </c>
      <c r="AF6" t="b">
        <v>0</v>
      </c>
      <c r="AG6">
        <v>1000</v>
      </c>
      <c r="AH6">
        <f t="shared" si="0"/>
        <v>-3000</v>
      </c>
      <c r="AI6">
        <v>2</v>
      </c>
      <c r="AJ6" t="s">
        <v>1232</v>
      </c>
      <c r="AK6" t="s">
        <v>1232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>
        <v>50</v>
      </c>
      <c r="AS6">
        <v>5</v>
      </c>
      <c r="AT6">
        <v>50</v>
      </c>
      <c r="AU6">
        <v>50</v>
      </c>
      <c r="AV6">
        <v>5</v>
      </c>
      <c r="AW6">
        <v>50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0</v>
      </c>
      <c r="BD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0</v>
      </c>
      <c r="BJ6" t="b">
        <v>0</v>
      </c>
      <c r="BK6" t="b">
        <v>0</v>
      </c>
      <c r="BL6" t="b">
        <v>0</v>
      </c>
      <c r="BM6" t="b">
        <v>0</v>
      </c>
    </row>
    <row r="7" spans="1:65" x14ac:dyDescent="0.25">
      <c r="A7">
        <v>2</v>
      </c>
      <c r="B7" s="1">
        <v>44928</v>
      </c>
      <c r="C7" s="1">
        <v>44995</v>
      </c>
      <c r="D7">
        <v>2</v>
      </c>
      <c r="E7" t="s">
        <v>643</v>
      </c>
      <c r="F7">
        <v>158</v>
      </c>
      <c r="G7" t="s">
        <v>650</v>
      </c>
      <c r="H7" t="s">
        <v>66</v>
      </c>
      <c r="I7" t="s">
        <v>651</v>
      </c>
      <c r="J7" t="s">
        <v>652</v>
      </c>
      <c r="K7">
        <v>2</v>
      </c>
      <c r="L7">
        <v>2</v>
      </c>
      <c r="M7">
        <v>0</v>
      </c>
      <c r="N7">
        <v>0</v>
      </c>
      <c r="O7" t="s">
        <v>1232</v>
      </c>
      <c r="P7" t="s">
        <v>75</v>
      </c>
      <c r="Q7" t="s">
        <v>1230</v>
      </c>
      <c r="R7" t="s">
        <v>70</v>
      </c>
      <c r="S7" t="s">
        <v>70</v>
      </c>
      <c r="T7">
        <v>-1</v>
      </c>
      <c r="U7" t="b">
        <v>0</v>
      </c>
      <c r="V7">
        <v>45</v>
      </c>
      <c r="W7" t="b">
        <v>0</v>
      </c>
      <c r="X7">
        <v>75</v>
      </c>
      <c r="Y7">
        <v>6</v>
      </c>
      <c r="Z7">
        <v>1250</v>
      </c>
      <c r="AA7" t="s">
        <v>1231</v>
      </c>
      <c r="AB7" t="s">
        <v>1231</v>
      </c>
      <c r="AC7">
        <v>50</v>
      </c>
      <c r="AD7">
        <v>18</v>
      </c>
      <c r="AE7">
        <v>25</v>
      </c>
      <c r="AF7" t="b">
        <v>0</v>
      </c>
      <c r="AG7">
        <v>277.77777780000002</v>
      </c>
      <c r="AH7">
        <f t="shared" si="0"/>
        <v>-972.22222220000003</v>
      </c>
      <c r="AI7">
        <v>1</v>
      </c>
      <c r="AJ7" t="s">
        <v>1232</v>
      </c>
      <c r="AK7" t="s">
        <v>1232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>
        <v>50</v>
      </c>
      <c r="AV7">
        <v>18</v>
      </c>
      <c r="AW7">
        <v>25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0</v>
      </c>
      <c r="BK7" t="b">
        <v>0</v>
      </c>
      <c r="BL7" t="b">
        <v>0</v>
      </c>
      <c r="BM7" t="b">
        <v>0</v>
      </c>
    </row>
    <row r="8" spans="1:65" x14ac:dyDescent="0.25">
      <c r="A8">
        <v>2</v>
      </c>
      <c r="B8" s="1">
        <v>44928</v>
      </c>
      <c r="C8" s="1">
        <v>44995</v>
      </c>
      <c r="D8">
        <v>3</v>
      </c>
      <c r="E8" t="s">
        <v>653</v>
      </c>
      <c r="F8">
        <v>159</v>
      </c>
      <c r="G8" t="s">
        <v>654</v>
      </c>
      <c r="H8" t="s">
        <v>66</v>
      </c>
      <c r="I8" t="s">
        <v>655</v>
      </c>
      <c r="J8" t="s">
        <v>656</v>
      </c>
      <c r="K8">
        <v>2</v>
      </c>
      <c r="L8">
        <v>0</v>
      </c>
      <c r="M8">
        <v>2</v>
      </c>
      <c r="N8">
        <v>0</v>
      </c>
      <c r="O8" t="s">
        <v>1232</v>
      </c>
      <c r="P8" t="s">
        <v>75</v>
      </c>
      <c r="Q8" t="s">
        <v>1230</v>
      </c>
      <c r="R8" t="s">
        <v>70</v>
      </c>
      <c r="S8" t="s">
        <v>70</v>
      </c>
      <c r="T8" t="b">
        <v>0</v>
      </c>
      <c r="U8" t="b">
        <v>0</v>
      </c>
      <c r="V8" t="b">
        <v>0</v>
      </c>
      <c r="W8" t="b">
        <v>0</v>
      </c>
      <c r="X8">
        <v>75</v>
      </c>
      <c r="Y8">
        <v>3</v>
      </c>
      <c r="Z8">
        <v>2500</v>
      </c>
      <c r="AA8" t="s">
        <v>1231</v>
      </c>
      <c r="AB8" t="s">
        <v>1232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f t="shared" si="0"/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0</v>
      </c>
      <c r="AV8" t="b">
        <v>0</v>
      </c>
      <c r="AW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 t="b">
        <v>0</v>
      </c>
      <c r="BL8" t="b">
        <v>0</v>
      </c>
      <c r="BM8" t="b">
        <v>0</v>
      </c>
    </row>
    <row r="9" spans="1:65" x14ac:dyDescent="0.25">
      <c r="A9">
        <v>2</v>
      </c>
      <c r="B9" s="1">
        <v>44928</v>
      </c>
      <c r="C9" s="1">
        <v>44995</v>
      </c>
      <c r="D9">
        <v>3</v>
      </c>
      <c r="E9" t="s">
        <v>653</v>
      </c>
      <c r="F9">
        <v>160</v>
      </c>
      <c r="G9" t="s">
        <v>657</v>
      </c>
      <c r="H9" t="s">
        <v>585</v>
      </c>
      <c r="I9" t="s">
        <v>658</v>
      </c>
      <c r="J9" t="s">
        <v>659</v>
      </c>
      <c r="K9">
        <v>3</v>
      </c>
      <c r="L9">
        <v>3</v>
      </c>
      <c r="M9">
        <v>0</v>
      </c>
      <c r="N9">
        <v>0</v>
      </c>
      <c r="O9" t="s">
        <v>1232</v>
      </c>
      <c r="P9" t="s">
        <v>75</v>
      </c>
      <c r="Q9" t="s">
        <v>1230</v>
      </c>
      <c r="R9" t="s">
        <v>660</v>
      </c>
      <c r="S9" t="s">
        <v>70</v>
      </c>
      <c r="T9" t="b">
        <v>0</v>
      </c>
      <c r="U9" t="b">
        <v>0</v>
      </c>
      <c r="V9" t="b">
        <v>0</v>
      </c>
      <c r="W9" t="b">
        <v>0</v>
      </c>
      <c r="X9">
        <v>300</v>
      </c>
      <c r="Y9">
        <v>1</v>
      </c>
      <c r="Z9">
        <v>30000</v>
      </c>
      <c r="AA9" t="s">
        <v>1231</v>
      </c>
      <c r="AB9" t="s">
        <v>1231</v>
      </c>
      <c r="AC9">
        <v>150</v>
      </c>
      <c r="AD9">
        <v>0.6</v>
      </c>
      <c r="AE9">
        <v>150</v>
      </c>
      <c r="AF9" t="b">
        <v>0</v>
      </c>
      <c r="AG9">
        <v>25000</v>
      </c>
      <c r="AH9">
        <f t="shared" si="0"/>
        <v>-5000</v>
      </c>
      <c r="AI9">
        <v>3</v>
      </c>
      <c r="AJ9" t="s">
        <v>1232</v>
      </c>
      <c r="AK9" t="s">
        <v>1232</v>
      </c>
      <c r="AL9" t="b">
        <v>0</v>
      </c>
      <c r="AM9" t="b">
        <v>0</v>
      </c>
      <c r="AN9" t="b">
        <v>0</v>
      </c>
      <c r="AO9">
        <v>50</v>
      </c>
      <c r="AP9">
        <v>0.2</v>
      </c>
      <c r="AQ9">
        <v>50</v>
      </c>
      <c r="AR9" t="b">
        <v>0</v>
      </c>
      <c r="AS9" t="b">
        <v>0</v>
      </c>
      <c r="AT9" t="b">
        <v>0</v>
      </c>
      <c r="AU9" t="b">
        <v>0</v>
      </c>
      <c r="AV9" t="b">
        <v>0</v>
      </c>
      <c r="AW9" t="b">
        <v>0</v>
      </c>
      <c r="AX9">
        <v>50</v>
      </c>
      <c r="AY9">
        <v>0.2</v>
      </c>
      <c r="AZ9">
        <v>50</v>
      </c>
      <c r="BA9">
        <v>50</v>
      </c>
      <c r="BB9">
        <v>0.2</v>
      </c>
      <c r="BC9">
        <v>50</v>
      </c>
      <c r="BD9" t="b">
        <v>0</v>
      </c>
      <c r="BE9" t="b">
        <v>0</v>
      </c>
      <c r="BF9" t="b">
        <v>0</v>
      </c>
      <c r="BG9" t="b">
        <v>0</v>
      </c>
      <c r="BH9" t="b">
        <v>0</v>
      </c>
      <c r="BI9" t="b">
        <v>0</v>
      </c>
      <c r="BJ9" t="b">
        <v>0</v>
      </c>
      <c r="BK9" t="b">
        <v>0</v>
      </c>
      <c r="BL9" t="b">
        <v>0</v>
      </c>
      <c r="BM9" t="b">
        <v>0</v>
      </c>
    </row>
    <row r="10" spans="1:65" x14ac:dyDescent="0.25">
      <c r="A10">
        <v>2</v>
      </c>
      <c r="B10" s="1">
        <v>44928</v>
      </c>
      <c r="C10" s="1">
        <v>44995</v>
      </c>
      <c r="D10">
        <v>3</v>
      </c>
      <c r="E10" t="s">
        <v>653</v>
      </c>
      <c r="F10">
        <v>161</v>
      </c>
      <c r="G10" t="s">
        <v>662</v>
      </c>
      <c r="H10" t="s">
        <v>79</v>
      </c>
      <c r="I10" t="s">
        <v>663</v>
      </c>
      <c r="J10" t="s">
        <v>664</v>
      </c>
      <c r="K10">
        <v>2</v>
      </c>
      <c r="L10">
        <v>1</v>
      </c>
      <c r="M10">
        <v>1</v>
      </c>
      <c r="N10">
        <v>0</v>
      </c>
      <c r="O10" t="s">
        <v>1231</v>
      </c>
      <c r="P10" t="s">
        <v>75</v>
      </c>
      <c r="Q10" t="s">
        <v>1230</v>
      </c>
      <c r="R10" t="s">
        <v>134</v>
      </c>
      <c r="S10" t="s">
        <v>70</v>
      </c>
      <c r="T10" t="b">
        <v>0</v>
      </c>
      <c r="U10" t="b">
        <v>0</v>
      </c>
      <c r="V10" t="b">
        <v>0</v>
      </c>
      <c r="W10" t="b">
        <v>0</v>
      </c>
      <c r="X10">
        <v>20</v>
      </c>
      <c r="Y10">
        <v>10</v>
      </c>
      <c r="Z10">
        <v>200</v>
      </c>
      <c r="AA10" t="s">
        <v>1231</v>
      </c>
      <c r="AB10" t="s">
        <v>1231</v>
      </c>
      <c r="AC10">
        <v>20</v>
      </c>
      <c r="AD10">
        <v>20</v>
      </c>
      <c r="AE10" t="b">
        <v>0</v>
      </c>
      <c r="AF10" t="b">
        <v>0</v>
      </c>
      <c r="AG10">
        <v>100</v>
      </c>
      <c r="AH10">
        <f t="shared" si="0"/>
        <v>-100</v>
      </c>
      <c r="AI10">
        <v>1</v>
      </c>
      <c r="AJ10" t="s">
        <v>1232</v>
      </c>
      <c r="AK10" t="s">
        <v>1232</v>
      </c>
      <c r="AL10" t="b">
        <v>0</v>
      </c>
      <c r="AM10" t="b">
        <v>0</v>
      </c>
      <c r="AN10" t="b">
        <v>0</v>
      </c>
      <c r="AO10">
        <v>20</v>
      </c>
      <c r="AP10">
        <v>20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0</v>
      </c>
      <c r="AW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0</v>
      </c>
      <c r="BC10" t="b">
        <v>0</v>
      </c>
      <c r="BD10" t="b">
        <v>0</v>
      </c>
      <c r="BE10" t="b">
        <v>0</v>
      </c>
      <c r="BF10" t="b">
        <v>0</v>
      </c>
      <c r="BG10" t="b">
        <v>0</v>
      </c>
      <c r="BH10" t="b">
        <v>0</v>
      </c>
      <c r="BI10" t="b">
        <v>0</v>
      </c>
      <c r="BJ10" t="b">
        <v>0</v>
      </c>
      <c r="BK10" t="b">
        <v>0</v>
      </c>
      <c r="BL10" t="b">
        <v>0</v>
      </c>
      <c r="BM10" t="b">
        <v>0</v>
      </c>
    </row>
    <row r="11" spans="1:65" x14ac:dyDescent="0.25">
      <c r="A11">
        <v>2</v>
      </c>
      <c r="B11" s="1">
        <v>44928</v>
      </c>
      <c r="C11" s="1">
        <v>44995</v>
      </c>
      <c r="D11">
        <v>4</v>
      </c>
      <c r="E11" t="s">
        <v>665</v>
      </c>
      <c r="F11">
        <v>162</v>
      </c>
      <c r="G11" t="s">
        <v>666</v>
      </c>
      <c r="H11" t="s">
        <v>72</v>
      </c>
      <c r="I11" t="s">
        <v>667</v>
      </c>
      <c r="J11" t="s">
        <v>668</v>
      </c>
      <c r="K11">
        <v>2</v>
      </c>
      <c r="L11">
        <v>2</v>
      </c>
      <c r="M11">
        <v>0</v>
      </c>
      <c r="N11">
        <v>0</v>
      </c>
      <c r="O11" t="s">
        <v>1232</v>
      </c>
      <c r="P11" t="s">
        <v>75</v>
      </c>
      <c r="Q11" t="s">
        <v>1230</v>
      </c>
      <c r="R11" t="s">
        <v>143</v>
      </c>
      <c r="S11" t="s">
        <v>70</v>
      </c>
      <c r="T11" t="b">
        <v>0</v>
      </c>
      <c r="U11" t="b">
        <v>0</v>
      </c>
      <c r="V11" t="b">
        <v>0</v>
      </c>
      <c r="W11" t="b">
        <v>0</v>
      </c>
      <c r="X11">
        <v>75</v>
      </c>
      <c r="Y11">
        <v>2</v>
      </c>
      <c r="Z11">
        <v>3750</v>
      </c>
      <c r="AA11" t="s">
        <v>1231</v>
      </c>
      <c r="AB11" t="s">
        <v>1231</v>
      </c>
      <c r="AC11">
        <v>100</v>
      </c>
      <c r="AD11">
        <v>6.67</v>
      </c>
      <c r="AE11" t="b">
        <v>0</v>
      </c>
      <c r="AF11" t="b">
        <v>0</v>
      </c>
      <c r="AG11">
        <v>1499.2503750000001</v>
      </c>
      <c r="AH11">
        <f t="shared" si="0"/>
        <v>-2250.7496249999999</v>
      </c>
      <c r="AI11">
        <v>2</v>
      </c>
      <c r="AJ11" t="s">
        <v>1232</v>
      </c>
      <c r="AK11" t="s">
        <v>1232</v>
      </c>
      <c r="AL11" t="b">
        <v>0</v>
      </c>
      <c r="AM11" t="b">
        <v>0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0</v>
      </c>
      <c r="AV11" t="b">
        <v>0</v>
      </c>
      <c r="AW11" t="b">
        <v>0</v>
      </c>
      <c r="AX11">
        <v>50</v>
      </c>
      <c r="AY11">
        <v>3.335</v>
      </c>
      <c r="AZ11" t="b">
        <v>0</v>
      </c>
      <c r="BA11">
        <v>50</v>
      </c>
      <c r="BB11">
        <v>3.335</v>
      </c>
      <c r="BC11" t="b">
        <v>0</v>
      </c>
      <c r="BD11" t="b">
        <v>0</v>
      </c>
      <c r="BE11" t="b">
        <v>0</v>
      </c>
      <c r="BF11" t="b">
        <v>0</v>
      </c>
      <c r="BG11" t="b">
        <v>0</v>
      </c>
      <c r="BH11" t="b">
        <v>0</v>
      </c>
      <c r="BI11" t="b">
        <v>0</v>
      </c>
      <c r="BJ11" t="b">
        <v>0</v>
      </c>
      <c r="BK11" t="b">
        <v>0</v>
      </c>
      <c r="BL11" t="b">
        <v>0</v>
      </c>
      <c r="BM11" t="b">
        <v>0</v>
      </c>
    </row>
    <row r="12" spans="1:65" x14ac:dyDescent="0.25">
      <c r="A12">
        <v>2</v>
      </c>
      <c r="B12" s="1">
        <v>44928</v>
      </c>
      <c r="C12" s="1">
        <v>44995</v>
      </c>
      <c r="D12">
        <v>4</v>
      </c>
      <c r="E12" t="s">
        <v>665</v>
      </c>
      <c r="F12">
        <v>163</v>
      </c>
      <c r="G12" t="s">
        <v>669</v>
      </c>
      <c r="H12" t="s">
        <v>66</v>
      </c>
      <c r="I12" t="s">
        <v>670</v>
      </c>
      <c r="J12" t="s">
        <v>671</v>
      </c>
      <c r="K12">
        <v>3</v>
      </c>
      <c r="L12">
        <v>2</v>
      </c>
      <c r="M12">
        <v>1</v>
      </c>
      <c r="N12">
        <v>0</v>
      </c>
      <c r="O12" t="s">
        <v>1232</v>
      </c>
      <c r="P12" t="s">
        <v>75</v>
      </c>
      <c r="Q12">
        <v>2020</v>
      </c>
      <c r="R12" t="s">
        <v>134</v>
      </c>
      <c r="S12" t="s">
        <v>70</v>
      </c>
      <c r="T12" t="b">
        <v>0</v>
      </c>
      <c r="U12" t="b">
        <v>0</v>
      </c>
      <c r="V12" t="b">
        <v>0</v>
      </c>
      <c r="W12" t="b">
        <v>0</v>
      </c>
      <c r="X12">
        <v>40</v>
      </c>
      <c r="Y12">
        <v>2.5</v>
      </c>
      <c r="Z12">
        <v>1600</v>
      </c>
      <c r="AA12" t="s">
        <v>1231</v>
      </c>
      <c r="AB12" t="s">
        <v>1231</v>
      </c>
      <c r="AC12">
        <v>40</v>
      </c>
      <c r="AD12">
        <v>4</v>
      </c>
      <c r="AE12" t="b">
        <v>0</v>
      </c>
      <c r="AF12" t="b">
        <v>0</v>
      </c>
      <c r="AG12">
        <v>1000</v>
      </c>
      <c r="AH12">
        <f t="shared" si="0"/>
        <v>-600</v>
      </c>
      <c r="AI12">
        <v>2</v>
      </c>
      <c r="AJ12" t="s">
        <v>1232</v>
      </c>
      <c r="AK12" t="s">
        <v>1232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>
        <v>20</v>
      </c>
      <c r="AS12">
        <v>2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 t="b">
        <v>0</v>
      </c>
      <c r="AZ12" t="b">
        <v>0</v>
      </c>
      <c r="BA12">
        <v>20</v>
      </c>
      <c r="BB12">
        <v>2</v>
      </c>
      <c r="BC12" t="b">
        <v>0</v>
      </c>
      <c r="BD12" t="b">
        <v>0</v>
      </c>
      <c r="BE12" t="b">
        <v>0</v>
      </c>
      <c r="BF12" t="b">
        <v>0</v>
      </c>
      <c r="BG12" t="b">
        <v>0</v>
      </c>
      <c r="BH12" t="b">
        <v>0</v>
      </c>
      <c r="BI12" t="b">
        <v>0</v>
      </c>
      <c r="BJ12" t="b">
        <v>0</v>
      </c>
      <c r="BK12" t="b">
        <v>0</v>
      </c>
      <c r="BL12" t="b">
        <v>0</v>
      </c>
      <c r="BM12" t="b">
        <v>0</v>
      </c>
    </row>
    <row r="13" spans="1:65" x14ac:dyDescent="0.25">
      <c r="A13">
        <v>2</v>
      </c>
      <c r="B13" s="1">
        <v>44928</v>
      </c>
      <c r="C13" s="1">
        <v>44995</v>
      </c>
      <c r="D13">
        <v>4</v>
      </c>
      <c r="E13" t="s">
        <v>665</v>
      </c>
      <c r="F13">
        <v>164</v>
      </c>
      <c r="G13" t="s">
        <v>672</v>
      </c>
      <c r="H13" t="s">
        <v>182</v>
      </c>
      <c r="I13" t="s">
        <v>673</v>
      </c>
      <c r="J13" t="s">
        <v>674</v>
      </c>
      <c r="K13">
        <v>2</v>
      </c>
      <c r="L13">
        <v>1</v>
      </c>
      <c r="M13">
        <v>1</v>
      </c>
      <c r="N13">
        <v>0</v>
      </c>
      <c r="O13" t="s">
        <v>1231</v>
      </c>
      <c r="P13" t="s">
        <v>69</v>
      </c>
      <c r="Q13" t="s">
        <v>1230</v>
      </c>
      <c r="R13" t="s">
        <v>134</v>
      </c>
      <c r="S13" t="s">
        <v>70</v>
      </c>
      <c r="T13" t="b">
        <v>0</v>
      </c>
      <c r="U13">
        <v>12</v>
      </c>
      <c r="V13">
        <v>60</v>
      </c>
      <c r="W13" t="b">
        <v>0</v>
      </c>
      <c r="X13">
        <v>70</v>
      </c>
      <c r="Y13">
        <v>5</v>
      </c>
      <c r="Z13">
        <v>1400</v>
      </c>
      <c r="AA13" t="s">
        <v>1231</v>
      </c>
      <c r="AB13" t="s">
        <v>1231</v>
      </c>
      <c r="AC13">
        <v>35</v>
      </c>
      <c r="AD13">
        <v>5</v>
      </c>
      <c r="AE13">
        <v>35</v>
      </c>
      <c r="AF13" t="b">
        <v>0</v>
      </c>
      <c r="AG13">
        <v>700</v>
      </c>
      <c r="AH13">
        <f t="shared" si="0"/>
        <v>-700</v>
      </c>
      <c r="AI13">
        <v>1</v>
      </c>
      <c r="AJ13" t="s">
        <v>1232</v>
      </c>
      <c r="AK13" t="s">
        <v>1232</v>
      </c>
      <c r="AL13" t="b">
        <v>0</v>
      </c>
      <c r="AM13" t="b">
        <v>0</v>
      </c>
      <c r="AN13" t="b">
        <v>0</v>
      </c>
      <c r="AO13">
        <v>35</v>
      </c>
      <c r="AP13">
        <v>5</v>
      </c>
      <c r="AQ13">
        <v>35</v>
      </c>
      <c r="AR13" t="b">
        <v>0</v>
      </c>
      <c r="AS13" t="b">
        <v>0</v>
      </c>
      <c r="AT13" t="b">
        <v>0</v>
      </c>
      <c r="AU13" t="b">
        <v>0</v>
      </c>
      <c r="AV13" t="b">
        <v>0</v>
      </c>
      <c r="AW13" t="b">
        <v>0</v>
      </c>
      <c r="AX13" t="b">
        <v>0</v>
      </c>
      <c r="AY13" t="b">
        <v>0</v>
      </c>
      <c r="AZ13" t="b">
        <v>0</v>
      </c>
      <c r="BA13" t="b">
        <v>0</v>
      </c>
      <c r="BB13" t="b">
        <v>0</v>
      </c>
      <c r="BC13" t="b">
        <v>0</v>
      </c>
      <c r="BD13" t="b">
        <v>0</v>
      </c>
      <c r="BE13" t="b">
        <v>0</v>
      </c>
      <c r="BF13" t="b">
        <v>0</v>
      </c>
      <c r="BG13" t="b">
        <v>0</v>
      </c>
      <c r="BH13" t="b">
        <v>0</v>
      </c>
      <c r="BI13" t="b">
        <v>0</v>
      </c>
      <c r="BJ13" t="b">
        <v>0</v>
      </c>
      <c r="BK13" t="b">
        <v>0</v>
      </c>
      <c r="BL13" t="b">
        <v>0</v>
      </c>
      <c r="BM13" t="b">
        <v>0</v>
      </c>
    </row>
    <row r="14" spans="1:65" x14ac:dyDescent="0.25">
      <c r="A14">
        <v>2</v>
      </c>
      <c r="B14" s="1">
        <v>44928</v>
      </c>
      <c r="C14" s="1">
        <v>44995</v>
      </c>
      <c r="D14">
        <v>5</v>
      </c>
      <c r="E14" t="s">
        <v>675</v>
      </c>
      <c r="F14">
        <v>165</v>
      </c>
      <c r="G14" t="s">
        <v>676</v>
      </c>
      <c r="H14" t="s">
        <v>79</v>
      </c>
      <c r="I14" t="s">
        <v>677</v>
      </c>
      <c r="J14" t="s">
        <v>678</v>
      </c>
      <c r="K14">
        <v>2</v>
      </c>
      <c r="L14">
        <v>1</v>
      </c>
      <c r="M14">
        <v>1</v>
      </c>
      <c r="N14">
        <v>0</v>
      </c>
      <c r="O14" t="s">
        <v>1231</v>
      </c>
      <c r="P14" t="s">
        <v>69</v>
      </c>
      <c r="Q14" t="s">
        <v>1230</v>
      </c>
      <c r="R14" t="s">
        <v>679</v>
      </c>
      <c r="S14" t="s">
        <v>70</v>
      </c>
      <c r="T14" t="b">
        <v>0</v>
      </c>
      <c r="U14">
        <v>46</v>
      </c>
      <c r="V14" t="b">
        <v>0</v>
      </c>
      <c r="W14" t="b">
        <v>0</v>
      </c>
      <c r="X14">
        <v>100</v>
      </c>
      <c r="Y14">
        <v>4</v>
      </c>
      <c r="Z14">
        <v>2500</v>
      </c>
      <c r="AA14" t="s">
        <v>1231</v>
      </c>
      <c r="AB14" t="s">
        <v>1231</v>
      </c>
      <c r="AC14">
        <v>100</v>
      </c>
      <c r="AD14">
        <v>10</v>
      </c>
      <c r="AE14" t="b">
        <v>0</v>
      </c>
      <c r="AF14" t="b">
        <v>0</v>
      </c>
      <c r="AG14">
        <v>1000</v>
      </c>
      <c r="AH14">
        <f t="shared" si="0"/>
        <v>-1500</v>
      </c>
      <c r="AI14">
        <v>2</v>
      </c>
      <c r="AJ14" t="s">
        <v>1232</v>
      </c>
      <c r="AK14" t="s">
        <v>1232</v>
      </c>
      <c r="AL14" t="b">
        <v>0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>
        <v>50</v>
      </c>
      <c r="AS14">
        <v>5</v>
      </c>
      <c r="AT14" t="b">
        <v>0</v>
      </c>
      <c r="AU14">
        <v>50</v>
      </c>
      <c r="AV14">
        <v>5</v>
      </c>
      <c r="AW14" t="b">
        <v>0</v>
      </c>
      <c r="AX14" t="b">
        <v>0</v>
      </c>
      <c r="AY14" t="b">
        <v>0</v>
      </c>
      <c r="AZ14" t="b">
        <v>0</v>
      </c>
      <c r="BA14" t="b">
        <v>0</v>
      </c>
      <c r="BB14" t="b">
        <v>0</v>
      </c>
      <c r="BC14" t="b">
        <v>0</v>
      </c>
      <c r="BD14" t="b">
        <v>0</v>
      </c>
      <c r="BE14" t="b">
        <v>0</v>
      </c>
      <c r="BF14" t="b">
        <v>0</v>
      </c>
      <c r="BG14" t="b">
        <v>0</v>
      </c>
      <c r="BH14" t="b">
        <v>0</v>
      </c>
      <c r="BI14" t="b">
        <v>0</v>
      </c>
      <c r="BJ14" t="b">
        <v>0</v>
      </c>
      <c r="BK14" t="b">
        <v>0</v>
      </c>
      <c r="BL14" t="b">
        <v>0</v>
      </c>
      <c r="BM14" t="b">
        <v>0</v>
      </c>
    </row>
    <row r="15" spans="1:65" x14ac:dyDescent="0.25">
      <c r="A15">
        <v>2</v>
      </c>
      <c r="B15" s="1">
        <v>44928</v>
      </c>
      <c r="C15" s="1">
        <v>44995</v>
      </c>
      <c r="D15">
        <v>5</v>
      </c>
      <c r="E15" t="s">
        <v>675</v>
      </c>
      <c r="F15">
        <v>166</v>
      </c>
      <c r="G15" t="s">
        <v>680</v>
      </c>
      <c r="H15" t="s">
        <v>79</v>
      </c>
      <c r="I15" t="s">
        <v>681</v>
      </c>
      <c r="J15" t="s">
        <v>682</v>
      </c>
      <c r="K15">
        <v>1</v>
      </c>
      <c r="L15">
        <v>1</v>
      </c>
      <c r="M15">
        <v>0</v>
      </c>
      <c r="N15">
        <v>0</v>
      </c>
      <c r="O15" t="s">
        <v>1232</v>
      </c>
      <c r="P15" t="s">
        <v>69</v>
      </c>
      <c r="Q15">
        <v>2019</v>
      </c>
      <c r="R15" t="s">
        <v>86</v>
      </c>
      <c r="S15" t="s">
        <v>70</v>
      </c>
      <c r="T15">
        <v>-1</v>
      </c>
      <c r="U15" t="b">
        <v>0</v>
      </c>
      <c r="V15" t="b">
        <v>0</v>
      </c>
      <c r="W15" t="b">
        <v>0</v>
      </c>
      <c r="X15">
        <v>75</v>
      </c>
      <c r="Y15">
        <v>3</v>
      </c>
      <c r="Z15">
        <v>2500</v>
      </c>
      <c r="AA15" t="s">
        <v>1231</v>
      </c>
      <c r="AB15" t="s">
        <v>1232</v>
      </c>
      <c r="AC15" t="b">
        <v>0</v>
      </c>
      <c r="AD15" t="b">
        <v>0</v>
      </c>
      <c r="AE15" t="b">
        <v>0</v>
      </c>
      <c r="AF15" t="b">
        <v>0</v>
      </c>
      <c r="AG15" t="b">
        <v>0</v>
      </c>
      <c r="AH15" t="b">
        <f t="shared" si="0"/>
        <v>0</v>
      </c>
      <c r="AI15" t="b">
        <v>0</v>
      </c>
      <c r="AJ15" t="b">
        <v>0</v>
      </c>
      <c r="AK15" t="b">
        <v>0</v>
      </c>
      <c r="AL15" t="b">
        <v>0</v>
      </c>
      <c r="AM15" t="b">
        <v>0</v>
      </c>
      <c r="AN15" t="b">
        <v>0</v>
      </c>
      <c r="AO15" t="b">
        <v>0</v>
      </c>
      <c r="AP15" t="b">
        <v>0</v>
      </c>
      <c r="AQ15" t="b">
        <v>0</v>
      </c>
      <c r="AR15" t="b">
        <v>0</v>
      </c>
      <c r="AS15" t="b">
        <v>0</v>
      </c>
      <c r="AT15" t="b">
        <v>0</v>
      </c>
      <c r="AU15" t="b">
        <v>0</v>
      </c>
      <c r="AV15" t="b">
        <v>0</v>
      </c>
      <c r="AW15" t="b">
        <v>0</v>
      </c>
      <c r="AX15" t="b">
        <v>0</v>
      </c>
      <c r="AY15" t="b">
        <v>0</v>
      </c>
      <c r="AZ15" t="b">
        <v>0</v>
      </c>
      <c r="BA15" t="b">
        <v>0</v>
      </c>
      <c r="BB15" t="b">
        <v>0</v>
      </c>
      <c r="BC15" t="b">
        <v>0</v>
      </c>
      <c r="BD15" t="b">
        <v>0</v>
      </c>
      <c r="BE15" t="b">
        <v>0</v>
      </c>
      <c r="BF15" t="b">
        <v>0</v>
      </c>
      <c r="BG15" t="b">
        <v>0</v>
      </c>
      <c r="BH15" t="b">
        <v>0</v>
      </c>
      <c r="BI15" t="b">
        <v>0</v>
      </c>
      <c r="BJ15" t="b">
        <v>0</v>
      </c>
      <c r="BK15" t="b">
        <v>0</v>
      </c>
      <c r="BL15" t="b">
        <v>0</v>
      </c>
      <c r="BM15" t="b">
        <v>0</v>
      </c>
    </row>
    <row r="16" spans="1:65" x14ac:dyDescent="0.25">
      <c r="A16">
        <v>2</v>
      </c>
      <c r="B16" s="1">
        <v>44928</v>
      </c>
      <c r="C16" s="1">
        <v>44995</v>
      </c>
      <c r="D16">
        <v>5</v>
      </c>
      <c r="E16" t="s">
        <v>675</v>
      </c>
      <c r="F16">
        <v>167</v>
      </c>
      <c r="G16" t="s">
        <v>683</v>
      </c>
      <c r="H16" t="s">
        <v>79</v>
      </c>
      <c r="I16" t="s">
        <v>684</v>
      </c>
      <c r="J16" t="s">
        <v>685</v>
      </c>
      <c r="K16">
        <v>3</v>
      </c>
      <c r="L16">
        <v>3</v>
      </c>
      <c r="M16">
        <v>0</v>
      </c>
      <c r="N16">
        <v>0</v>
      </c>
      <c r="O16" t="s">
        <v>1232</v>
      </c>
      <c r="P16" t="s">
        <v>69</v>
      </c>
      <c r="Q16" t="s">
        <v>1230</v>
      </c>
      <c r="R16" t="s">
        <v>70</v>
      </c>
      <c r="S16" t="s">
        <v>70</v>
      </c>
      <c r="T16" t="b">
        <v>0</v>
      </c>
      <c r="U16">
        <v>40</v>
      </c>
      <c r="V16" t="b">
        <v>0</v>
      </c>
      <c r="W16" t="b">
        <v>0</v>
      </c>
      <c r="X16">
        <v>100</v>
      </c>
      <c r="Y16">
        <v>1</v>
      </c>
      <c r="Z16">
        <v>10000</v>
      </c>
      <c r="AA16" t="s">
        <v>1232</v>
      </c>
      <c r="AC16" t="b">
        <v>0</v>
      </c>
      <c r="AD16" t="b">
        <v>0</v>
      </c>
      <c r="AE16" t="b">
        <v>0</v>
      </c>
      <c r="AF16" t="b">
        <v>0</v>
      </c>
      <c r="AG16" t="b">
        <v>0</v>
      </c>
      <c r="AH16" t="b">
        <f t="shared" si="0"/>
        <v>0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b">
        <v>0</v>
      </c>
      <c r="AP16" t="b">
        <v>0</v>
      </c>
      <c r="AQ16" t="b">
        <v>0</v>
      </c>
      <c r="AR16" t="b">
        <v>0</v>
      </c>
      <c r="AS16" t="b">
        <v>0</v>
      </c>
      <c r="AT16" t="b">
        <v>0</v>
      </c>
      <c r="AU16" t="b">
        <v>0</v>
      </c>
      <c r="AV16" t="b">
        <v>0</v>
      </c>
      <c r="AW16" t="b">
        <v>0</v>
      </c>
      <c r="AX16" t="b">
        <v>0</v>
      </c>
      <c r="AY16" t="b">
        <v>0</v>
      </c>
      <c r="AZ16" t="b">
        <v>0</v>
      </c>
      <c r="BA16" t="b">
        <v>0</v>
      </c>
      <c r="BB16" t="b">
        <v>0</v>
      </c>
      <c r="BC16" t="b">
        <v>0</v>
      </c>
      <c r="BD16" t="b">
        <v>0</v>
      </c>
      <c r="BE16" t="b">
        <v>0</v>
      </c>
      <c r="BF16" t="b">
        <v>0</v>
      </c>
      <c r="BG16" t="b">
        <v>0</v>
      </c>
      <c r="BH16" t="b">
        <v>0</v>
      </c>
      <c r="BI16" t="b">
        <v>0</v>
      </c>
      <c r="BJ16" t="b">
        <v>0</v>
      </c>
      <c r="BK16" t="b">
        <v>0</v>
      </c>
      <c r="BL16" t="b">
        <v>0</v>
      </c>
      <c r="BM16" t="b">
        <v>0</v>
      </c>
    </row>
    <row r="17" spans="1:65" x14ac:dyDescent="0.25">
      <c r="A17">
        <v>2</v>
      </c>
      <c r="B17" s="1">
        <v>44928</v>
      </c>
      <c r="C17" s="1">
        <v>44995</v>
      </c>
      <c r="D17">
        <v>6</v>
      </c>
      <c r="E17" t="s">
        <v>686</v>
      </c>
      <c r="F17">
        <v>168</v>
      </c>
      <c r="G17" t="s">
        <v>687</v>
      </c>
      <c r="H17" t="s">
        <v>565</v>
      </c>
      <c r="I17" t="s">
        <v>688</v>
      </c>
      <c r="J17" t="s">
        <v>689</v>
      </c>
      <c r="K17">
        <v>3</v>
      </c>
      <c r="L17">
        <v>2</v>
      </c>
      <c r="M17">
        <v>1</v>
      </c>
      <c r="N17">
        <v>0</v>
      </c>
      <c r="O17" t="s">
        <v>1232</v>
      </c>
      <c r="P17" t="s">
        <v>75</v>
      </c>
      <c r="Q17" t="s">
        <v>1230</v>
      </c>
      <c r="R17" t="s">
        <v>134</v>
      </c>
      <c r="S17" t="s">
        <v>70</v>
      </c>
      <c r="T17" t="b">
        <v>0</v>
      </c>
      <c r="U17" t="b">
        <v>0</v>
      </c>
      <c r="V17" t="b">
        <v>0</v>
      </c>
      <c r="W17" t="b">
        <v>0</v>
      </c>
      <c r="X17">
        <v>50</v>
      </c>
      <c r="Y17">
        <v>3</v>
      </c>
      <c r="Z17">
        <v>1666.666667</v>
      </c>
      <c r="AA17" t="s">
        <v>1231</v>
      </c>
      <c r="AB17" t="s">
        <v>1231</v>
      </c>
      <c r="AC17">
        <v>50</v>
      </c>
      <c r="AD17">
        <v>8</v>
      </c>
      <c r="AE17" t="b">
        <v>0</v>
      </c>
      <c r="AF17" t="b">
        <v>0</v>
      </c>
      <c r="AG17">
        <v>625</v>
      </c>
      <c r="AH17">
        <f t="shared" si="0"/>
        <v>-1041.666667</v>
      </c>
      <c r="AI17">
        <v>4</v>
      </c>
      <c r="AJ17" t="s">
        <v>1232</v>
      </c>
      <c r="AK17" t="s">
        <v>1232</v>
      </c>
      <c r="AL17" t="b">
        <v>0</v>
      </c>
      <c r="AM17" t="b">
        <v>0</v>
      </c>
      <c r="AN17" t="b">
        <v>0</v>
      </c>
      <c r="AO17" t="b">
        <v>0</v>
      </c>
      <c r="AP17" t="b">
        <v>0</v>
      </c>
      <c r="AQ17" t="b">
        <v>0</v>
      </c>
      <c r="AR17">
        <v>12.5</v>
      </c>
      <c r="AS17">
        <v>2</v>
      </c>
      <c r="AT17" t="b">
        <v>0</v>
      </c>
      <c r="AU17">
        <v>12.5</v>
      </c>
      <c r="AV17">
        <v>2</v>
      </c>
      <c r="AW17" t="b">
        <v>0</v>
      </c>
      <c r="AX17">
        <v>12.5</v>
      </c>
      <c r="AY17">
        <v>2</v>
      </c>
      <c r="AZ17" t="b">
        <v>0</v>
      </c>
      <c r="BA17">
        <v>12.5</v>
      </c>
      <c r="BB17">
        <v>2</v>
      </c>
      <c r="BC17" t="b">
        <v>0</v>
      </c>
      <c r="BD17" t="b">
        <v>0</v>
      </c>
      <c r="BE17" t="b">
        <v>0</v>
      </c>
      <c r="BF17" t="b">
        <v>0</v>
      </c>
      <c r="BG17" t="b">
        <v>0</v>
      </c>
      <c r="BH17" t="b">
        <v>0</v>
      </c>
      <c r="BI17" t="b">
        <v>0</v>
      </c>
      <c r="BJ17" t="b">
        <v>0</v>
      </c>
      <c r="BK17" t="b">
        <v>0</v>
      </c>
      <c r="BL17" t="b">
        <v>0</v>
      </c>
      <c r="BM17" t="b">
        <v>0</v>
      </c>
    </row>
    <row r="18" spans="1:65" x14ac:dyDescent="0.25">
      <c r="A18">
        <v>2</v>
      </c>
      <c r="B18" s="1">
        <v>44928</v>
      </c>
      <c r="C18" s="1">
        <v>44995</v>
      </c>
      <c r="D18">
        <v>6</v>
      </c>
      <c r="E18" t="s">
        <v>686</v>
      </c>
      <c r="F18">
        <v>169</v>
      </c>
      <c r="G18" t="s">
        <v>690</v>
      </c>
      <c r="H18" t="s">
        <v>286</v>
      </c>
      <c r="I18" t="s">
        <v>691</v>
      </c>
      <c r="J18" t="s">
        <v>692</v>
      </c>
      <c r="K18">
        <v>2</v>
      </c>
      <c r="L18">
        <v>1</v>
      </c>
      <c r="M18">
        <v>1</v>
      </c>
      <c r="N18">
        <v>0</v>
      </c>
      <c r="O18" t="s">
        <v>1232</v>
      </c>
      <c r="P18" t="s">
        <v>69</v>
      </c>
      <c r="Q18" t="s">
        <v>1230</v>
      </c>
      <c r="R18" t="s">
        <v>693</v>
      </c>
      <c r="S18" t="s">
        <v>70</v>
      </c>
      <c r="T18" t="b">
        <v>0</v>
      </c>
      <c r="U18" t="b">
        <v>0</v>
      </c>
      <c r="V18" t="b">
        <v>0</v>
      </c>
      <c r="W18" t="b">
        <v>0</v>
      </c>
      <c r="X18">
        <v>100</v>
      </c>
      <c r="Y18">
        <v>0.5</v>
      </c>
      <c r="Z18">
        <v>20000</v>
      </c>
      <c r="AA18" t="s">
        <v>1231</v>
      </c>
      <c r="AB18" t="s">
        <v>1231</v>
      </c>
      <c r="AC18">
        <v>100</v>
      </c>
      <c r="AD18">
        <v>2</v>
      </c>
      <c r="AE18" t="b">
        <v>0</v>
      </c>
      <c r="AF18" t="b">
        <v>0</v>
      </c>
      <c r="AG18">
        <v>5000</v>
      </c>
      <c r="AH18">
        <f t="shared" si="0"/>
        <v>-15000</v>
      </c>
      <c r="AI18">
        <v>3</v>
      </c>
      <c r="AJ18" t="s">
        <v>1232</v>
      </c>
      <c r="AK18" t="s">
        <v>1232</v>
      </c>
      <c r="AL18" t="b">
        <v>0</v>
      </c>
      <c r="AM18" t="b">
        <v>0</v>
      </c>
      <c r="AN18" t="b">
        <v>0</v>
      </c>
      <c r="AO18">
        <v>33.33</v>
      </c>
      <c r="AP18">
        <v>0.66600000000000004</v>
      </c>
      <c r="AQ18" t="b">
        <v>0</v>
      </c>
      <c r="AR18" t="b">
        <v>0</v>
      </c>
      <c r="AS18" t="b">
        <v>0</v>
      </c>
      <c r="AT18" t="b">
        <v>0</v>
      </c>
      <c r="AU18" t="b">
        <v>0</v>
      </c>
      <c r="AV18" t="b">
        <v>0</v>
      </c>
      <c r="AW18" t="b">
        <v>0</v>
      </c>
      <c r="AX18">
        <v>33.33</v>
      </c>
      <c r="AY18">
        <v>0.66600000000000004</v>
      </c>
      <c r="AZ18" t="b">
        <v>0</v>
      </c>
      <c r="BA18">
        <v>33.33</v>
      </c>
      <c r="BB18">
        <v>0.66600000000000004</v>
      </c>
      <c r="BC18" t="b">
        <v>0</v>
      </c>
      <c r="BD18" t="b">
        <v>0</v>
      </c>
      <c r="BE18" t="b">
        <v>0</v>
      </c>
      <c r="BF18" t="b">
        <v>0</v>
      </c>
      <c r="BG18" t="b">
        <v>0</v>
      </c>
      <c r="BH18" t="b">
        <v>0</v>
      </c>
      <c r="BI18" t="b">
        <v>0</v>
      </c>
      <c r="BJ18" t="b">
        <v>0</v>
      </c>
      <c r="BK18" t="b">
        <v>0</v>
      </c>
      <c r="BL18" t="b">
        <v>0</v>
      </c>
      <c r="BM18" t="b">
        <v>0</v>
      </c>
    </row>
    <row r="19" spans="1:65" x14ac:dyDescent="0.25">
      <c r="A19">
        <v>2</v>
      </c>
      <c r="B19" s="1">
        <v>44928</v>
      </c>
      <c r="C19" s="1">
        <v>44995</v>
      </c>
      <c r="D19">
        <v>6</v>
      </c>
      <c r="E19" t="s">
        <v>686</v>
      </c>
      <c r="F19">
        <v>170</v>
      </c>
      <c r="G19" t="s">
        <v>695</v>
      </c>
      <c r="H19" t="s">
        <v>66</v>
      </c>
      <c r="I19" t="s">
        <v>696</v>
      </c>
      <c r="J19" t="s">
        <v>697</v>
      </c>
      <c r="K19">
        <v>3</v>
      </c>
      <c r="L19">
        <v>3</v>
      </c>
      <c r="M19">
        <v>0</v>
      </c>
      <c r="N19">
        <v>0</v>
      </c>
      <c r="O19" t="s">
        <v>1232</v>
      </c>
      <c r="P19" t="s">
        <v>69</v>
      </c>
      <c r="Q19" t="s">
        <v>1230</v>
      </c>
      <c r="R19" t="s">
        <v>493</v>
      </c>
      <c r="S19" t="s">
        <v>70</v>
      </c>
      <c r="T19" t="b">
        <v>0</v>
      </c>
      <c r="U19" t="b">
        <v>0</v>
      </c>
      <c r="V19" t="b">
        <v>0</v>
      </c>
      <c r="W19" t="b">
        <v>0</v>
      </c>
      <c r="X19">
        <v>75</v>
      </c>
      <c r="Y19">
        <v>1</v>
      </c>
      <c r="Z19">
        <v>7500</v>
      </c>
      <c r="AA19" t="s">
        <v>1232</v>
      </c>
      <c r="AC19" t="b">
        <v>0</v>
      </c>
      <c r="AD19" t="b">
        <v>0</v>
      </c>
      <c r="AE19" t="b">
        <v>0</v>
      </c>
      <c r="AF19" t="b">
        <v>0</v>
      </c>
      <c r="AG19" t="b">
        <v>0</v>
      </c>
      <c r="AH19" t="b">
        <f t="shared" si="0"/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b">
        <v>0</v>
      </c>
      <c r="AP19" t="b">
        <v>0</v>
      </c>
      <c r="AQ19" t="b">
        <v>0</v>
      </c>
      <c r="AR19" t="b">
        <v>0</v>
      </c>
      <c r="AS19" t="b">
        <v>0</v>
      </c>
      <c r="AT19" t="b">
        <v>0</v>
      </c>
      <c r="AU19" t="b">
        <v>0</v>
      </c>
      <c r="AV19" t="b">
        <v>0</v>
      </c>
      <c r="AW19" t="b">
        <v>0</v>
      </c>
      <c r="AX19" t="b">
        <v>0</v>
      </c>
      <c r="AY19" t="b">
        <v>0</v>
      </c>
      <c r="AZ19" t="b">
        <v>0</v>
      </c>
      <c r="BA19" t="b">
        <v>0</v>
      </c>
      <c r="BB19" t="b">
        <v>0</v>
      </c>
      <c r="BC19" t="b">
        <v>0</v>
      </c>
      <c r="BD19" t="b">
        <v>0</v>
      </c>
      <c r="BE19" t="b">
        <v>0</v>
      </c>
      <c r="BF19" t="b">
        <v>0</v>
      </c>
      <c r="BG19" t="b">
        <v>0</v>
      </c>
      <c r="BH19" t="b">
        <v>0</v>
      </c>
      <c r="BI19" t="b">
        <v>0</v>
      </c>
      <c r="BJ19" t="b">
        <v>0</v>
      </c>
      <c r="BK19" t="b">
        <v>0</v>
      </c>
      <c r="BL19" t="b">
        <v>0</v>
      </c>
      <c r="BM19" t="b">
        <v>0</v>
      </c>
    </row>
    <row r="20" spans="1:65" x14ac:dyDescent="0.25">
      <c r="A20">
        <v>2</v>
      </c>
      <c r="B20" s="1">
        <v>44928</v>
      </c>
      <c r="C20" s="1">
        <v>44995</v>
      </c>
      <c r="D20">
        <v>7</v>
      </c>
      <c r="E20" t="s">
        <v>698</v>
      </c>
      <c r="F20">
        <v>171</v>
      </c>
      <c r="G20" t="s">
        <v>699</v>
      </c>
      <c r="H20" t="s">
        <v>225</v>
      </c>
      <c r="I20" t="s">
        <v>700</v>
      </c>
      <c r="J20" t="s">
        <v>701</v>
      </c>
      <c r="K20">
        <v>2</v>
      </c>
      <c r="L20">
        <v>1</v>
      </c>
      <c r="M20">
        <v>1</v>
      </c>
      <c r="N20">
        <v>0</v>
      </c>
      <c r="O20" t="s">
        <v>1231</v>
      </c>
      <c r="P20" t="s">
        <v>69</v>
      </c>
      <c r="Q20" t="s">
        <v>1230</v>
      </c>
      <c r="R20" t="s">
        <v>185</v>
      </c>
      <c r="S20" t="s">
        <v>70</v>
      </c>
      <c r="T20">
        <v>2400</v>
      </c>
      <c r="U20" t="b">
        <v>0</v>
      </c>
      <c r="V20" t="b">
        <v>0</v>
      </c>
      <c r="W20" t="b">
        <v>0</v>
      </c>
      <c r="X20">
        <v>250</v>
      </c>
      <c r="Y20">
        <v>1</v>
      </c>
      <c r="Z20">
        <v>25000</v>
      </c>
      <c r="AA20" t="s">
        <v>1232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 t="b">
        <f t="shared" si="0"/>
        <v>0</v>
      </c>
      <c r="AI20" t="b">
        <v>0</v>
      </c>
      <c r="AJ20" t="b">
        <v>0</v>
      </c>
      <c r="AK20" t="b">
        <v>0</v>
      </c>
      <c r="AL20" t="b">
        <v>0</v>
      </c>
      <c r="AM20" t="b">
        <v>0</v>
      </c>
      <c r="AN20" t="b">
        <v>0</v>
      </c>
      <c r="AO20" t="b">
        <v>0</v>
      </c>
      <c r="AP20" t="b">
        <v>0</v>
      </c>
      <c r="AQ20" t="b">
        <v>0</v>
      </c>
      <c r="AR20" t="b">
        <v>0</v>
      </c>
      <c r="AS20" t="b">
        <v>0</v>
      </c>
      <c r="AT20" t="b">
        <v>0</v>
      </c>
      <c r="AU20" t="b">
        <v>0</v>
      </c>
      <c r="AV20" t="b">
        <v>0</v>
      </c>
      <c r="AW20" t="b">
        <v>0</v>
      </c>
      <c r="AX20" t="b">
        <v>0</v>
      </c>
      <c r="AY20" t="b">
        <v>0</v>
      </c>
      <c r="AZ20" t="b">
        <v>0</v>
      </c>
      <c r="BA20" t="b">
        <v>0</v>
      </c>
      <c r="BB20" t="b">
        <v>0</v>
      </c>
      <c r="BC20" t="b">
        <v>0</v>
      </c>
      <c r="BD20" t="b">
        <v>0</v>
      </c>
      <c r="BE20" t="b">
        <v>0</v>
      </c>
      <c r="BF20" t="b">
        <v>0</v>
      </c>
      <c r="BG20" t="b">
        <v>0</v>
      </c>
      <c r="BH20" t="b">
        <v>0</v>
      </c>
      <c r="BI20" t="b">
        <v>0</v>
      </c>
      <c r="BJ20" t="b">
        <v>0</v>
      </c>
      <c r="BK20" t="b">
        <v>0</v>
      </c>
      <c r="BL20" t="b">
        <v>0</v>
      </c>
      <c r="BM20" t="b">
        <v>0</v>
      </c>
    </row>
    <row r="21" spans="1:65" x14ac:dyDescent="0.25">
      <c r="A21">
        <v>2</v>
      </c>
      <c r="B21" s="1">
        <v>44928</v>
      </c>
      <c r="C21" s="1">
        <v>44995</v>
      </c>
      <c r="D21">
        <v>7</v>
      </c>
      <c r="E21" t="s">
        <v>698</v>
      </c>
      <c r="F21">
        <v>172</v>
      </c>
      <c r="G21" t="s">
        <v>702</v>
      </c>
      <c r="H21" t="s">
        <v>66</v>
      </c>
      <c r="I21" t="s">
        <v>703</v>
      </c>
      <c r="J21" t="s">
        <v>704</v>
      </c>
      <c r="K21">
        <v>2</v>
      </c>
      <c r="L21">
        <v>1</v>
      </c>
      <c r="M21">
        <v>1</v>
      </c>
      <c r="N21">
        <v>0</v>
      </c>
      <c r="O21" t="s">
        <v>1232</v>
      </c>
      <c r="P21" t="s">
        <v>75</v>
      </c>
      <c r="Q21" t="s">
        <v>1230</v>
      </c>
      <c r="R21" t="s">
        <v>76</v>
      </c>
      <c r="S21" t="s">
        <v>70</v>
      </c>
      <c r="T21" t="b">
        <v>0</v>
      </c>
      <c r="U21" t="b">
        <v>0</v>
      </c>
      <c r="V21" t="b">
        <v>0</v>
      </c>
      <c r="W21" t="b">
        <v>0</v>
      </c>
      <c r="X21">
        <v>30</v>
      </c>
      <c r="Y21">
        <v>10</v>
      </c>
      <c r="Z21">
        <v>300</v>
      </c>
      <c r="AA21" t="s">
        <v>1231</v>
      </c>
      <c r="AB21" t="s">
        <v>1231</v>
      </c>
      <c r="AC21">
        <v>30</v>
      </c>
      <c r="AD21">
        <v>10</v>
      </c>
      <c r="AE21" t="b">
        <v>0</v>
      </c>
      <c r="AF21" t="b">
        <v>0</v>
      </c>
      <c r="AG21">
        <v>300</v>
      </c>
      <c r="AH21">
        <f t="shared" si="0"/>
        <v>0</v>
      </c>
      <c r="AI21">
        <v>2</v>
      </c>
      <c r="AJ21" t="s">
        <v>1232</v>
      </c>
      <c r="AK21" t="s">
        <v>1232</v>
      </c>
      <c r="AL21" t="b">
        <v>0</v>
      </c>
      <c r="AM21" t="b">
        <v>0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b">
        <v>0</v>
      </c>
      <c r="AT21" t="b">
        <v>0</v>
      </c>
      <c r="AU21">
        <v>15</v>
      </c>
      <c r="AV21">
        <v>5</v>
      </c>
      <c r="AW21" t="b">
        <v>0</v>
      </c>
      <c r="AX21">
        <v>15</v>
      </c>
      <c r="AY21">
        <v>5</v>
      </c>
      <c r="AZ21" t="b">
        <v>0</v>
      </c>
      <c r="BA21" t="b">
        <v>0</v>
      </c>
      <c r="BB21" t="b">
        <v>0</v>
      </c>
      <c r="BC21" t="b">
        <v>0</v>
      </c>
      <c r="BD21" t="b">
        <v>0</v>
      </c>
      <c r="BE21" t="b">
        <v>0</v>
      </c>
      <c r="BF21" t="b">
        <v>0</v>
      </c>
      <c r="BG21" t="b">
        <v>0</v>
      </c>
      <c r="BH21" t="b">
        <v>0</v>
      </c>
      <c r="BI21" t="b">
        <v>0</v>
      </c>
      <c r="BJ21" t="b">
        <v>0</v>
      </c>
      <c r="BK21" t="b">
        <v>0</v>
      </c>
      <c r="BL21" t="b">
        <v>0</v>
      </c>
      <c r="BM21" t="b">
        <v>0</v>
      </c>
    </row>
    <row r="22" spans="1:65" x14ac:dyDescent="0.25">
      <c r="A22">
        <v>2</v>
      </c>
      <c r="B22" s="1">
        <v>44928</v>
      </c>
      <c r="C22" s="1">
        <v>44995</v>
      </c>
      <c r="D22">
        <v>7</v>
      </c>
      <c r="E22" t="s">
        <v>698</v>
      </c>
      <c r="F22">
        <v>173</v>
      </c>
      <c r="G22" t="s">
        <v>705</v>
      </c>
      <c r="H22" t="s">
        <v>173</v>
      </c>
      <c r="I22" t="s">
        <v>706</v>
      </c>
      <c r="J22" t="s">
        <v>707</v>
      </c>
      <c r="K22">
        <v>3</v>
      </c>
      <c r="L22">
        <v>3</v>
      </c>
      <c r="M22">
        <v>0</v>
      </c>
      <c r="N22">
        <v>0</v>
      </c>
      <c r="O22" t="s">
        <v>1232</v>
      </c>
      <c r="P22" t="s">
        <v>69</v>
      </c>
      <c r="Q22" t="s">
        <v>1230</v>
      </c>
      <c r="R22" t="s">
        <v>134</v>
      </c>
      <c r="S22" t="s">
        <v>70</v>
      </c>
      <c r="T22" t="b">
        <v>0</v>
      </c>
      <c r="U22" t="b">
        <v>0</v>
      </c>
      <c r="V22" t="b">
        <v>0</v>
      </c>
      <c r="W22" t="b">
        <v>0</v>
      </c>
      <c r="X22">
        <v>100</v>
      </c>
      <c r="Y22">
        <v>1.5</v>
      </c>
      <c r="Z22">
        <v>6666.6666670000004</v>
      </c>
      <c r="AA22" t="s">
        <v>1231</v>
      </c>
      <c r="AB22" t="s">
        <v>1231</v>
      </c>
      <c r="AC22">
        <v>50</v>
      </c>
      <c r="AD22">
        <v>3.5</v>
      </c>
      <c r="AE22">
        <v>50</v>
      </c>
      <c r="AF22">
        <v>10</v>
      </c>
      <c r="AG22">
        <v>1428.5714290000001</v>
      </c>
      <c r="AH22">
        <f t="shared" si="0"/>
        <v>-5238.0952379999999</v>
      </c>
      <c r="AI22">
        <v>1</v>
      </c>
      <c r="AJ22" t="s">
        <v>1232</v>
      </c>
      <c r="AK22" t="s">
        <v>1232</v>
      </c>
      <c r="AL22" t="b">
        <v>0</v>
      </c>
      <c r="AM22" t="b">
        <v>0</v>
      </c>
      <c r="AN22" t="b">
        <v>0</v>
      </c>
      <c r="AO22">
        <v>50</v>
      </c>
      <c r="AP22">
        <v>3.5</v>
      </c>
      <c r="AQ22">
        <v>50</v>
      </c>
      <c r="AR22" t="b">
        <v>0</v>
      </c>
      <c r="AS22" t="b">
        <v>0</v>
      </c>
      <c r="AT22" t="b">
        <v>0</v>
      </c>
      <c r="AU22" t="b">
        <v>0</v>
      </c>
      <c r="AV22" t="b">
        <v>0</v>
      </c>
      <c r="AW22" t="b">
        <v>0</v>
      </c>
      <c r="AX22" t="b">
        <v>0</v>
      </c>
      <c r="AY22" t="b">
        <v>0</v>
      </c>
      <c r="AZ22" t="b">
        <v>0</v>
      </c>
      <c r="BA22" t="b">
        <v>0</v>
      </c>
      <c r="BB22" t="b">
        <v>0</v>
      </c>
      <c r="BC22" t="b">
        <v>0</v>
      </c>
      <c r="BD22" t="b">
        <v>0</v>
      </c>
      <c r="BE22" t="b">
        <v>0</v>
      </c>
      <c r="BF22" t="b">
        <v>0</v>
      </c>
      <c r="BG22" t="b">
        <v>0</v>
      </c>
      <c r="BH22" t="b">
        <v>0</v>
      </c>
      <c r="BI22" t="b">
        <v>0</v>
      </c>
      <c r="BJ22" t="b">
        <v>0</v>
      </c>
      <c r="BK22" t="b">
        <v>0</v>
      </c>
      <c r="BL22" t="b">
        <v>0</v>
      </c>
      <c r="BM22" t="b">
        <v>0</v>
      </c>
    </row>
    <row r="23" spans="1:65" x14ac:dyDescent="0.25">
      <c r="A23">
        <v>2</v>
      </c>
      <c r="B23" s="1">
        <v>44928</v>
      </c>
      <c r="C23" s="1">
        <v>44995</v>
      </c>
      <c r="D23">
        <v>8</v>
      </c>
      <c r="E23" t="s">
        <v>708</v>
      </c>
      <c r="F23">
        <v>174</v>
      </c>
      <c r="G23" t="s">
        <v>709</v>
      </c>
      <c r="H23" t="s">
        <v>225</v>
      </c>
      <c r="I23" t="s">
        <v>710</v>
      </c>
      <c r="J23" t="s">
        <v>711</v>
      </c>
      <c r="K23">
        <v>1</v>
      </c>
      <c r="L23">
        <v>1</v>
      </c>
      <c r="M23">
        <v>0</v>
      </c>
      <c r="N23">
        <v>0</v>
      </c>
      <c r="O23" t="s">
        <v>1232</v>
      </c>
      <c r="P23" t="s">
        <v>69</v>
      </c>
      <c r="Q23" t="s">
        <v>1230</v>
      </c>
      <c r="R23" t="s">
        <v>712</v>
      </c>
      <c r="S23" t="s">
        <v>70</v>
      </c>
      <c r="T23" t="b">
        <v>0</v>
      </c>
      <c r="U23" t="b">
        <v>0</v>
      </c>
      <c r="V23" t="b">
        <v>0</v>
      </c>
      <c r="W23" t="b">
        <v>0</v>
      </c>
      <c r="X23">
        <v>30</v>
      </c>
      <c r="Y23">
        <v>1</v>
      </c>
      <c r="Z23">
        <v>3000</v>
      </c>
      <c r="AA23" t="s">
        <v>1231</v>
      </c>
      <c r="AB23" t="s">
        <v>1231</v>
      </c>
      <c r="AC23">
        <v>30</v>
      </c>
      <c r="AD23">
        <v>3</v>
      </c>
      <c r="AE23" t="b">
        <v>0</v>
      </c>
      <c r="AF23" t="b">
        <v>0</v>
      </c>
      <c r="AG23">
        <v>1000</v>
      </c>
      <c r="AH23">
        <f t="shared" si="0"/>
        <v>-2000</v>
      </c>
      <c r="AI23">
        <v>2</v>
      </c>
      <c r="AJ23" t="s">
        <v>1232</v>
      </c>
      <c r="AK23" t="s">
        <v>1232</v>
      </c>
      <c r="AL23" t="b">
        <v>0</v>
      </c>
      <c r="AM23" t="b">
        <v>0</v>
      </c>
      <c r="AN23" t="b">
        <v>0</v>
      </c>
      <c r="AO23">
        <v>15</v>
      </c>
      <c r="AP23">
        <v>1.5</v>
      </c>
      <c r="AQ23" t="b">
        <v>0</v>
      </c>
      <c r="AR23" t="b">
        <v>0</v>
      </c>
      <c r="AS23" t="b">
        <v>0</v>
      </c>
      <c r="AT23" t="b">
        <v>0</v>
      </c>
      <c r="AU23" t="b">
        <v>0</v>
      </c>
      <c r="AV23" t="b">
        <v>0</v>
      </c>
      <c r="AW23" t="b">
        <v>0</v>
      </c>
      <c r="AX23">
        <v>15</v>
      </c>
      <c r="AY23">
        <v>1.5</v>
      </c>
      <c r="AZ23" t="b">
        <v>0</v>
      </c>
      <c r="BA23" t="b">
        <v>0</v>
      </c>
      <c r="BB23" t="b">
        <v>0</v>
      </c>
      <c r="BC23" t="b">
        <v>0</v>
      </c>
      <c r="BD23" t="b">
        <v>0</v>
      </c>
      <c r="BE23" t="b">
        <v>0</v>
      </c>
      <c r="BF23" t="b">
        <v>0</v>
      </c>
      <c r="BG23" t="b">
        <v>0</v>
      </c>
      <c r="BH23" t="b">
        <v>0</v>
      </c>
      <c r="BI23" t="b">
        <v>0</v>
      </c>
      <c r="BJ23" t="b">
        <v>0</v>
      </c>
      <c r="BK23" t="b">
        <v>0</v>
      </c>
      <c r="BL23" t="b">
        <v>0</v>
      </c>
      <c r="BM23" t="b">
        <v>0</v>
      </c>
    </row>
    <row r="24" spans="1:65" x14ac:dyDescent="0.25">
      <c r="A24">
        <v>2</v>
      </c>
      <c r="B24" s="1">
        <v>44928</v>
      </c>
      <c r="C24" s="1">
        <v>44995</v>
      </c>
      <c r="D24">
        <v>8</v>
      </c>
      <c r="E24" t="s">
        <v>708</v>
      </c>
      <c r="F24">
        <v>175</v>
      </c>
      <c r="G24" t="s">
        <v>714</v>
      </c>
      <c r="H24" t="s">
        <v>79</v>
      </c>
      <c r="I24" t="s">
        <v>715</v>
      </c>
      <c r="J24" t="s">
        <v>716</v>
      </c>
      <c r="K24">
        <v>2</v>
      </c>
      <c r="L24">
        <v>0</v>
      </c>
      <c r="M24">
        <v>2</v>
      </c>
      <c r="N24">
        <v>0</v>
      </c>
      <c r="O24" t="s">
        <v>1232</v>
      </c>
      <c r="P24" t="s">
        <v>69</v>
      </c>
      <c r="Q24">
        <v>2020</v>
      </c>
      <c r="R24" t="s">
        <v>70</v>
      </c>
      <c r="S24" t="s">
        <v>70</v>
      </c>
      <c r="T24" t="b">
        <v>0</v>
      </c>
      <c r="U24" t="b">
        <v>0</v>
      </c>
      <c r="V24" t="b">
        <v>0</v>
      </c>
      <c r="W24" t="b">
        <v>0</v>
      </c>
      <c r="X24">
        <v>75</v>
      </c>
      <c r="Y24">
        <v>1</v>
      </c>
      <c r="Z24">
        <v>7500</v>
      </c>
      <c r="AA24" t="s">
        <v>1231</v>
      </c>
      <c r="AB24" t="s">
        <v>1231</v>
      </c>
      <c r="AC24">
        <v>75</v>
      </c>
      <c r="AD24">
        <v>3.75</v>
      </c>
      <c r="AE24" t="b">
        <v>0</v>
      </c>
      <c r="AF24" t="b">
        <v>0</v>
      </c>
      <c r="AG24">
        <v>2000</v>
      </c>
      <c r="AH24">
        <f t="shared" si="0"/>
        <v>-5500</v>
      </c>
      <c r="AI24">
        <v>2</v>
      </c>
      <c r="AJ24" t="s">
        <v>1232</v>
      </c>
      <c r="AK24" t="s">
        <v>1232</v>
      </c>
      <c r="AL24" t="b">
        <v>0</v>
      </c>
      <c r="AM24" t="b">
        <v>0</v>
      </c>
      <c r="AN24" t="b">
        <v>0</v>
      </c>
      <c r="AO24" t="b">
        <v>0</v>
      </c>
      <c r="AP24" t="b">
        <v>0</v>
      </c>
      <c r="AQ24" t="b">
        <v>0</v>
      </c>
      <c r="AR24" t="b">
        <v>0</v>
      </c>
      <c r="AS24" t="b">
        <v>0</v>
      </c>
      <c r="AT24" t="b">
        <v>0</v>
      </c>
      <c r="AU24" t="b">
        <v>0</v>
      </c>
      <c r="AV24" t="b">
        <v>0</v>
      </c>
      <c r="AW24" t="b">
        <v>0</v>
      </c>
      <c r="AX24">
        <v>37.5</v>
      </c>
      <c r="AY24">
        <v>1.875</v>
      </c>
      <c r="AZ24" t="b">
        <v>0</v>
      </c>
      <c r="BA24">
        <v>37.5</v>
      </c>
      <c r="BB24">
        <v>1.875</v>
      </c>
      <c r="BC24" t="b">
        <v>0</v>
      </c>
      <c r="BD24" t="b">
        <v>0</v>
      </c>
      <c r="BE24" t="b">
        <v>0</v>
      </c>
      <c r="BF24" t="b">
        <v>0</v>
      </c>
      <c r="BG24" t="b">
        <v>0</v>
      </c>
      <c r="BH24" t="b">
        <v>0</v>
      </c>
      <c r="BI24" t="b">
        <v>0</v>
      </c>
      <c r="BJ24" t="b">
        <v>0</v>
      </c>
      <c r="BK24" t="b">
        <v>0</v>
      </c>
      <c r="BL24" t="b">
        <v>0</v>
      </c>
      <c r="BM24" t="b">
        <v>0</v>
      </c>
    </row>
    <row r="25" spans="1:65" x14ac:dyDescent="0.25">
      <c r="A25">
        <v>2</v>
      </c>
      <c r="B25" s="1">
        <v>44928</v>
      </c>
      <c r="C25" s="1">
        <v>44995</v>
      </c>
      <c r="D25">
        <v>8</v>
      </c>
      <c r="E25" t="s">
        <v>708</v>
      </c>
      <c r="F25">
        <v>176</v>
      </c>
      <c r="G25" t="s">
        <v>717</v>
      </c>
      <c r="H25" t="s">
        <v>79</v>
      </c>
      <c r="I25" t="s">
        <v>718</v>
      </c>
      <c r="J25" t="s">
        <v>719</v>
      </c>
      <c r="K25">
        <v>1</v>
      </c>
      <c r="L25">
        <v>0</v>
      </c>
      <c r="M25">
        <v>1</v>
      </c>
      <c r="N25">
        <v>0</v>
      </c>
      <c r="O25" t="s">
        <v>1232</v>
      </c>
      <c r="P25" t="s">
        <v>69</v>
      </c>
      <c r="Q25" t="s">
        <v>1230</v>
      </c>
      <c r="R25" t="s">
        <v>70</v>
      </c>
      <c r="S25" t="s">
        <v>70</v>
      </c>
      <c r="T25" t="b">
        <v>0</v>
      </c>
      <c r="U25" t="b">
        <v>0</v>
      </c>
      <c r="V25" t="b">
        <v>0</v>
      </c>
      <c r="W25" t="b">
        <v>0</v>
      </c>
      <c r="X25">
        <v>25</v>
      </c>
      <c r="Y25">
        <v>5</v>
      </c>
      <c r="Z25">
        <v>500</v>
      </c>
      <c r="AA25" t="s">
        <v>1232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f t="shared" si="0"/>
        <v>0</v>
      </c>
      <c r="AI25" t="b">
        <v>0</v>
      </c>
      <c r="AJ25" t="b">
        <v>0</v>
      </c>
      <c r="AK25" t="b">
        <v>0</v>
      </c>
      <c r="AL25" t="b">
        <v>0</v>
      </c>
      <c r="AM25" t="b">
        <v>0</v>
      </c>
      <c r="AN25" t="b">
        <v>0</v>
      </c>
      <c r="AO25" t="b">
        <v>0</v>
      </c>
      <c r="AP25" t="b">
        <v>0</v>
      </c>
      <c r="AQ25" t="b">
        <v>0</v>
      </c>
      <c r="AR25" t="b">
        <v>0</v>
      </c>
      <c r="AS25" t="b">
        <v>0</v>
      </c>
      <c r="AT25" t="b">
        <v>0</v>
      </c>
      <c r="AU25" t="b">
        <v>0</v>
      </c>
      <c r="AV25" t="b">
        <v>0</v>
      </c>
      <c r="AW25" t="b">
        <v>0</v>
      </c>
      <c r="AX25" t="b">
        <v>0</v>
      </c>
      <c r="AY25" t="b">
        <v>0</v>
      </c>
      <c r="AZ25" t="b">
        <v>0</v>
      </c>
      <c r="BA25" t="b">
        <v>0</v>
      </c>
      <c r="BB25" t="b">
        <v>0</v>
      </c>
      <c r="BC25" t="b">
        <v>0</v>
      </c>
      <c r="BD25" t="b">
        <v>0</v>
      </c>
      <c r="BE25" t="b">
        <v>0</v>
      </c>
      <c r="BF25" t="b">
        <v>0</v>
      </c>
      <c r="BG25" t="b">
        <v>0</v>
      </c>
      <c r="BH25" t="b">
        <v>0</v>
      </c>
      <c r="BI25" t="b">
        <v>0</v>
      </c>
      <c r="BJ25" t="b">
        <v>0</v>
      </c>
      <c r="BK25" t="b">
        <v>0</v>
      </c>
      <c r="BL25" t="b">
        <v>0</v>
      </c>
      <c r="BM25" t="b">
        <v>0</v>
      </c>
    </row>
    <row r="26" spans="1:65" x14ac:dyDescent="0.25">
      <c r="A26">
        <v>2</v>
      </c>
      <c r="B26" s="1">
        <v>44928</v>
      </c>
      <c r="C26" s="1">
        <v>44995</v>
      </c>
      <c r="D26">
        <v>9</v>
      </c>
      <c r="E26" t="s">
        <v>720</v>
      </c>
      <c r="F26">
        <v>177</v>
      </c>
      <c r="G26" t="s">
        <v>721</v>
      </c>
      <c r="H26" t="s">
        <v>79</v>
      </c>
      <c r="I26" t="s">
        <v>722</v>
      </c>
      <c r="J26" t="s">
        <v>723</v>
      </c>
      <c r="K26">
        <v>2</v>
      </c>
      <c r="L26">
        <v>1</v>
      </c>
      <c r="M26">
        <v>1</v>
      </c>
      <c r="N26">
        <v>0</v>
      </c>
      <c r="O26" t="s">
        <v>1231</v>
      </c>
      <c r="P26" t="s">
        <v>75</v>
      </c>
      <c r="Q26">
        <v>2020</v>
      </c>
      <c r="R26" t="s">
        <v>76</v>
      </c>
      <c r="S26" t="s">
        <v>70</v>
      </c>
      <c r="T26">
        <v>350</v>
      </c>
      <c r="U26" t="b">
        <v>0</v>
      </c>
      <c r="V26" t="b">
        <v>0</v>
      </c>
      <c r="W26" t="b">
        <v>0</v>
      </c>
      <c r="X26">
        <v>65</v>
      </c>
      <c r="Y26">
        <v>1</v>
      </c>
      <c r="Z26">
        <v>6500</v>
      </c>
      <c r="AA26" t="s">
        <v>1231</v>
      </c>
      <c r="AB26" t="s">
        <v>1231</v>
      </c>
      <c r="AC26">
        <v>65</v>
      </c>
      <c r="AD26">
        <v>2</v>
      </c>
      <c r="AE26" t="b">
        <v>0</v>
      </c>
      <c r="AF26" t="b">
        <v>0</v>
      </c>
      <c r="AG26">
        <v>3250</v>
      </c>
      <c r="AH26">
        <f t="shared" si="0"/>
        <v>-3250</v>
      </c>
      <c r="AI26">
        <v>2</v>
      </c>
      <c r="AJ26" t="s">
        <v>1232</v>
      </c>
      <c r="AK26" t="s">
        <v>1232</v>
      </c>
      <c r="AL26" t="b">
        <v>0</v>
      </c>
      <c r="AM26" t="b">
        <v>0</v>
      </c>
      <c r="AN26" t="b">
        <v>0</v>
      </c>
      <c r="AO26" t="b">
        <v>0</v>
      </c>
      <c r="AP26" t="b">
        <v>0</v>
      </c>
      <c r="AQ26" t="b">
        <v>0</v>
      </c>
      <c r="AR26" t="b">
        <v>0</v>
      </c>
      <c r="AS26" t="b">
        <v>0</v>
      </c>
      <c r="AT26" t="b">
        <v>0</v>
      </c>
      <c r="AU26">
        <v>32.5</v>
      </c>
      <c r="AV26">
        <v>1</v>
      </c>
      <c r="AW26" t="b">
        <v>0</v>
      </c>
      <c r="AX26">
        <v>32.5</v>
      </c>
      <c r="AY26">
        <v>1</v>
      </c>
      <c r="AZ26" t="b">
        <v>0</v>
      </c>
      <c r="BA26" t="b">
        <v>0</v>
      </c>
      <c r="BB26" t="b">
        <v>0</v>
      </c>
      <c r="BC26" t="b">
        <v>0</v>
      </c>
      <c r="BD26" t="b">
        <v>0</v>
      </c>
      <c r="BE26" t="b">
        <v>0</v>
      </c>
      <c r="BF26" t="b">
        <v>0</v>
      </c>
      <c r="BG26" t="b">
        <v>0</v>
      </c>
      <c r="BH26" t="b">
        <v>0</v>
      </c>
      <c r="BI26" t="b">
        <v>0</v>
      </c>
      <c r="BJ26" t="b">
        <v>0</v>
      </c>
      <c r="BK26" t="b">
        <v>0</v>
      </c>
      <c r="BL26" t="b">
        <v>0</v>
      </c>
      <c r="BM26" t="b">
        <v>0</v>
      </c>
    </row>
    <row r="27" spans="1:65" x14ac:dyDescent="0.25">
      <c r="A27">
        <v>2</v>
      </c>
      <c r="B27" s="1">
        <v>44928</v>
      </c>
      <c r="C27" s="1">
        <v>44995</v>
      </c>
      <c r="D27">
        <v>9</v>
      </c>
      <c r="E27" t="s">
        <v>720</v>
      </c>
      <c r="F27">
        <v>178</v>
      </c>
      <c r="G27" t="s">
        <v>724</v>
      </c>
      <c r="H27" t="s">
        <v>725</v>
      </c>
      <c r="I27" t="s">
        <v>726</v>
      </c>
      <c r="J27" t="s">
        <v>727</v>
      </c>
      <c r="K27">
        <v>1</v>
      </c>
      <c r="L27">
        <v>0</v>
      </c>
      <c r="M27">
        <v>1</v>
      </c>
      <c r="N27">
        <v>0</v>
      </c>
      <c r="O27" t="s">
        <v>1232</v>
      </c>
      <c r="P27" t="s">
        <v>69</v>
      </c>
      <c r="Q27" t="s">
        <v>1230</v>
      </c>
      <c r="R27" t="s">
        <v>70</v>
      </c>
      <c r="S27" t="s">
        <v>70</v>
      </c>
      <c r="T27" t="b">
        <v>0</v>
      </c>
      <c r="U27" t="b">
        <v>0</v>
      </c>
      <c r="V27" t="b">
        <v>0</v>
      </c>
      <c r="W27" t="b">
        <v>0</v>
      </c>
      <c r="X27">
        <v>50</v>
      </c>
      <c r="Y27">
        <v>1</v>
      </c>
      <c r="Z27">
        <v>5000</v>
      </c>
      <c r="AA27" t="s">
        <v>1231</v>
      </c>
      <c r="AB27" t="s">
        <v>1231</v>
      </c>
      <c r="AC27">
        <v>50</v>
      </c>
      <c r="AD27">
        <v>2</v>
      </c>
      <c r="AE27" t="b">
        <v>0</v>
      </c>
      <c r="AF27" t="b">
        <v>0</v>
      </c>
      <c r="AG27">
        <v>2500</v>
      </c>
      <c r="AH27">
        <f t="shared" si="0"/>
        <v>-2500</v>
      </c>
      <c r="AI27">
        <v>1</v>
      </c>
      <c r="AJ27" t="s">
        <v>1232</v>
      </c>
      <c r="AK27" t="s">
        <v>1232</v>
      </c>
      <c r="AL27" t="b">
        <v>0</v>
      </c>
      <c r="AM27" t="b">
        <v>0</v>
      </c>
      <c r="AN27" t="b">
        <v>0</v>
      </c>
      <c r="AO27">
        <v>50</v>
      </c>
      <c r="AP27">
        <v>2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 t="b">
        <v>0</v>
      </c>
      <c r="BL27" t="b">
        <v>0</v>
      </c>
      <c r="BM27" t="b">
        <v>0</v>
      </c>
    </row>
    <row r="28" spans="1:65" x14ac:dyDescent="0.25">
      <c r="A28">
        <v>2</v>
      </c>
      <c r="B28" s="1">
        <v>44928</v>
      </c>
      <c r="C28" s="1">
        <v>44995</v>
      </c>
      <c r="D28">
        <v>10</v>
      </c>
      <c r="E28" t="s">
        <v>728</v>
      </c>
      <c r="F28">
        <v>179</v>
      </c>
      <c r="G28" t="s">
        <v>729</v>
      </c>
      <c r="H28" t="s">
        <v>79</v>
      </c>
      <c r="I28" t="s">
        <v>730</v>
      </c>
      <c r="J28" t="s">
        <v>731</v>
      </c>
      <c r="K28">
        <v>2</v>
      </c>
      <c r="L28">
        <v>2</v>
      </c>
      <c r="M28">
        <v>0</v>
      </c>
      <c r="N28">
        <v>0</v>
      </c>
      <c r="O28" t="s">
        <v>1232</v>
      </c>
      <c r="P28" t="s">
        <v>75</v>
      </c>
      <c r="Q28" t="s">
        <v>1230</v>
      </c>
      <c r="R28" t="s">
        <v>195</v>
      </c>
      <c r="S28" t="s">
        <v>70</v>
      </c>
      <c r="T28">
        <v>100</v>
      </c>
      <c r="U28" t="b">
        <v>0</v>
      </c>
      <c r="V28" t="b">
        <v>0</v>
      </c>
      <c r="W28" t="b">
        <v>0</v>
      </c>
      <c r="X28">
        <v>50</v>
      </c>
      <c r="Y28">
        <v>3.3</v>
      </c>
      <c r="Z28">
        <v>1515.151515</v>
      </c>
      <c r="AA28" t="s">
        <v>1231</v>
      </c>
      <c r="AB28" t="s">
        <v>1231</v>
      </c>
      <c r="AC28">
        <v>100</v>
      </c>
      <c r="AD28">
        <v>10</v>
      </c>
      <c r="AE28" t="b">
        <v>0</v>
      </c>
      <c r="AF28" t="b">
        <v>0</v>
      </c>
      <c r="AG28">
        <v>1000</v>
      </c>
      <c r="AH28">
        <f t="shared" si="0"/>
        <v>-515.15151500000002</v>
      </c>
      <c r="AI28">
        <v>1</v>
      </c>
      <c r="AJ28" t="s">
        <v>1232</v>
      </c>
      <c r="AK28" t="s">
        <v>1232</v>
      </c>
      <c r="AL28" t="b">
        <v>0</v>
      </c>
      <c r="AM28" t="b">
        <v>0</v>
      </c>
      <c r="AN28" t="b">
        <v>0</v>
      </c>
      <c r="AO28" t="b">
        <v>0</v>
      </c>
      <c r="AP28" t="b">
        <v>0</v>
      </c>
      <c r="AQ28" t="b">
        <v>0</v>
      </c>
      <c r="AR28">
        <v>100</v>
      </c>
      <c r="AS28">
        <v>10</v>
      </c>
      <c r="AT28" t="b">
        <v>0</v>
      </c>
      <c r="AU28" t="b">
        <v>0</v>
      </c>
      <c r="AV28" t="b">
        <v>0</v>
      </c>
      <c r="AW28" t="b">
        <v>0</v>
      </c>
      <c r="AX28" t="b">
        <v>0</v>
      </c>
      <c r="AY28" t="b">
        <v>0</v>
      </c>
      <c r="AZ28" t="b">
        <v>0</v>
      </c>
      <c r="BA28" t="b">
        <v>0</v>
      </c>
      <c r="BB28" t="b">
        <v>0</v>
      </c>
      <c r="BC28" t="b">
        <v>0</v>
      </c>
      <c r="BD28" t="b">
        <v>0</v>
      </c>
      <c r="BE28" t="b">
        <v>0</v>
      </c>
      <c r="BF28" t="b">
        <v>0</v>
      </c>
      <c r="BG28" t="b">
        <v>0</v>
      </c>
      <c r="BH28" t="b">
        <v>0</v>
      </c>
      <c r="BI28" t="b">
        <v>0</v>
      </c>
      <c r="BJ28" t="b">
        <v>0</v>
      </c>
      <c r="BK28" t="b">
        <v>0</v>
      </c>
      <c r="BL28" t="b">
        <v>0</v>
      </c>
      <c r="BM28" t="b">
        <v>0</v>
      </c>
    </row>
    <row r="29" spans="1:65" x14ac:dyDescent="0.25">
      <c r="A29">
        <v>2</v>
      </c>
      <c r="B29" s="1">
        <v>44928</v>
      </c>
      <c r="C29" s="1">
        <v>44995</v>
      </c>
      <c r="D29">
        <v>10</v>
      </c>
      <c r="E29" t="s">
        <v>728</v>
      </c>
      <c r="F29">
        <v>180</v>
      </c>
      <c r="G29" t="s">
        <v>732</v>
      </c>
      <c r="H29" t="s">
        <v>225</v>
      </c>
      <c r="I29" t="s">
        <v>733</v>
      </c>
      <c r="J29" t="s">
        <v>734</v>
      </c>
      <c r="K29">
        <v>2</v>
      </c>
      <c r="L29">
        <v>2</v>
      </c>
      <c r="M29">
        <v>0</v>
      </c>
      <c r="N29">
        <v>0</v>
      </c>
      <c r="O29" t="s">
        <v>1232</v>
      </c>
      <c r="P29" t="s">
        <v>69</v>
      </c>
      <c r="Q29" t="s">
        <v>1230</v>
      </c>
      <c r="R29" t="s">
        <v>281</v>
      </c>
      <c r="S29" t="s">
        <v>436</v>
      </c>
      <c r="T29" t="b">
        <v>0</v>
      </c>
      <c r="U29">
        <v>130</v>
      </c>
      <c r="V29" t="b">
        <v>0</v>
      </c>
      <c r="W29" t="b">
        <v>0</v>
      </c>
      <c r="X29">
        <v>50</v>
      </c>
      <c r="Y29">
        <v>5</v>
      </c>
      <c r="Z29">
        <v>1000</v>
      </c>
      <c r="AA29" t="s">
        <v>1232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 t="b">
        <f t="shared" si="0"/>
        <v>0</v>
      </c>
      <c r="AI29" t="b">
        <v>0</v>
      </c>
      <c r="AJ29" t="b">
        <v>0</v>
      </c>
      <c r="AK29" t="b">
        <v>0</v>
      </c>
      <c r="AL29" t="b">
        <v>0</v>
      </c>
      <c r="AM29" t="b">
        <v>0</v>
      </c>
      <c r="AN29" t="b">
        <v>0</v>
      </c>
      <c r="AO29" t="b">
        <v>0</v>
      </c>
      <c r="AP29" t="b">
        <v>0</v>
      </c>
      <c r="AQ29" t="b">
        <v>0</v>
      </c>
      <c r="AR29" t="b">
        <v>0</v>
      </c>
      <c r="AS29" t="b">
        <v>0</v>
      </c>
      <c r="AT29" t="b">
        <v>0</v>
      </c>
      <c r="AU29" t="b">
        <v>0</v>
      </c>
      <c r="AV29" t="b">
        <v>0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0</v>
      </c>
      <c r="BC29" t="b">
        <v>0</v>
      </c>
      <c r="BD29" t="b">
        <v>0</v>
      </c>
      <c r="BE29" t="b">
        <v>0</v>
      </c>
      <c r="BF29" t="b">
        <v>0</v>
      </c>
      <c r="BG29" t="b">
        <v>0</v>
      </c>
      <c r="BH29" t="b">
        <v>0</v>
      </c>
      <c r="BI29" t="b">
        <v>0</v>
      </c>
      <c r="BJ29" t="b">
        <v>0</v>
      </c>
      <c r="BK29" t="b">
        <v>0</v>
      </c>
      <c r="BL29" t="b">
        <v>0</v>
      </c>
      <c r="BM29" t="b">
        <v>0</v>
      </c>
    </row>
    <row r="30" spans="1:65" x14ac:dyDescent="0.25">
      <c r="A30">
        <v>2</v>
      </c>
      <c r="B30" s="1">
        <v>44928</v>
      </c>
      <c r="C30" s="1">
        <v>44995</v>
      </c>
      <c r="D30">
        <v>10</v>
      </c>
      <c r="E30" t="s">
        <v>728</v>
      </c>
      <c r="F30">
        <v>181</v>
      </c>
      <c r="G30" t="s">
        <v>735</v>
      </c>
      <c r="H30" t="s">
        <v>448</v>
      </c>
      <c r="I30" t="s">
        <v>736</v>
      </c>
      <c r="J30" t="s">
        <v>737</v>
      </c>
      <c r="K30">
        <v>2</v>
      </c>
      <c r="L30">
        <v>2</v>
      </c>
      <c r="M30">
        <v>0</v>
      </c>
      <c r="N30">
        <v>0</v>
      </c>
      <c r="O30" t="s">
        <v>1232</v>
      </c>
      <c r="P30" t="s">
        <v>69</v>
      </c>
      <c r="Q30" t="s">
        <v>1230</v>
      </c>
      <c r="R30" t="s">
        <v>86</v>
      </c>
      <c r="S30" t="s">
        <v>436</v>
      </c>
      <c r="T30" t="b">
        <v>0</v>
      </c>
      <c r="U30" t="b">
        <v>0</v>
      </c>
      <c r="V30" t="b">
        <v>0</v>
      </c>
      <c r="W30" t="b">
        <v>0</v>
      </c>
      <c r="X30">
        <v>75</v>
      </c>
      <c r="Y30">
        <v>7.5</v>
      </c>
      <c r="Z30">
        <v>1000</v>
      </c>
      <c r="AA30" t="s">
        <v>1231</v>
      </c>
      <c r="AB30" t="s">
        <v>1231</v>
      </c>
      <c r="AC30">
        <v>25</v>
      </c>
      <c r="AD30">
        <v>7.5</v>
      </c>
      <c r="AE30">
        <v>50</v>
      </c>
      <c r="AF30">
        <v>10</v>
      </c>
      <c r="AG30">
        <v>333.33333329999999</v>
      </c>
      <c r="AH30">
        <f t="shared" si="0"/>
        <v>-666.66666669999995</v>
      </c>
      <c r="AI30">
        <v>1</v>
      </c>
      <c r="AJ30" t="s">
        <v>1232</v>
      </c>
      <c r="AK30" t="s">
        <v>1232</v>
      </c>
      <c r="AL30" t="b">
        <v>0</v>
      </c>
      <c r="AM30" t="b">
        <v>0</v>
      </c>
      <c r="AN30" t="b">
        <v>0</v>
      </c>
      <c r="AO30">
        <v>25</v>
      </c>
      <c r="AP30">
        <v>7.5</v>
      </c>
      <c r="AQ30">
        <v>50</v>
      </c>
      <c r="AR30" t="b">
        <v>0</v>
      </c>
      <c r="AS30" t="b">
        <v>0</v>
      </c>
      <c r="AT30" t="b">
        <v>0</v>
      </c>
      <c r="AU30" t="b">
        <v>0</v>
      </c>
      <c r="AV30" t="b">
        <v>0</v>
      </c>
      <c r="AW30" t="b">
        <v>0</v>
      </c>
      <c r="AX30" t="b">
        <v>0</v>
      </c>
      <c r="AY30" t="b">
        <v>0</v>
      </c>
      <c r="AZ30" t="b">
        <v>0</v>
      </c>
      <c r="BA30" t="b">
        <v>0</v>
      </c>
      <c r="BB30" t="b">
        <v>0</v>
      </c>
      <c r="BC30" t="b">
        <v>0</v>
      </c>
      <c r="BD30" t="b">
        <v>0</v>
      </c>
      <c r="BE30" t="b">
        <v>0</v>
      </c>
      <c r="BF30" t="b">
        <v>0</v>
      </c>
      <c r="BG30" t="b">
        <v>0</v>
      </c>
      <c r="BH30" t="b">
        <v>0</v>
      </c>
      <c r="BI30" t="b">
        <v>0</v>
      </c>
      <c r="BJ30" t="b">
        <v>0</v>
      </c>
      <c r="BK30" t="b">
        <v>0</v>
      </c>
      <c r="BL30" t="b">
        <v>0</v>
      </c>
      <c r="BM30" t="b">
        <v>0</v>
      </c>
    </row>
    <row r="31" spans="1:65" x14ac:dyDescent="0.25">
      <c r="A31">
        <v>2</v>
      </c>
      <c r="B31" s="1">
        <v>44928</v>
      </c>
      <c r="C31" s="1">
        <v>44995</v>
      </c>
      <c r="D31">
        <v>11</v>
      </c>
      <c r="E31" t="s">
        <v>738</v>
      </c>
      <c r="F31">
        <v>182</v>
      </c>
      <c r="G31" t="s">
        <v>739</v>
      </c>
      <c r="H31" t="s">
        <v>448</v>
      </c>
      <c r="I31" t="s">
        <v>740</v>
      </c>
      <c r="J31" t="s">
        <v>741</v>
      </c>
      <c r="K31">
        <v>2</v>
      </c>
      <c r="L31">
        <v>2</v>
      </c>
      <c r="M31">
        <v>0</v>
      </c>
      <c r="N31">
        <v>0</v>
      </c>
      <c r="O31" t="s">
        <v>1232</v>
      </c>
      <c r="P31" t="s">
        <v>69</v>
      </c>
      <c r="Q31" t="s">
        <v>1230</v>
      </c>
      <c r="R31" t="s">
        <v>165</v>
      </c>
      <c r="S31" t="s">
        <v>77</v>
      </c>
      <c r="T31" t="b">
        <v>0</v>
      </c>
      <c r="U31" t="b">
        <v>0</v>
      </c>
      <c r="V31" t="b">
        <v>0</v>
      </c>
      <c r="W31" t="b">
        <v>0</v>
      </c>
      <c r="X31">
        <v>40</v>
      </c>
      <c r="Y31">
        <v>2</v>
      </c>
      <c r="Z31">
        <v>2000</v>
      </c>
      <c r="AA31" t="s">
        <v>1231</v>
      </c>
      <c r="AB31" t="s">
        <v>1231</v>
      </c>
      <c r="AC31">
        <v>40</v>
      </c>
      <c r="AD31">
        <v>10</v>
      </c>
      <c r="AE31" t="b">
        <v>0</v>
      </c>
      <c r="AF31" t="b">
        <v>0</v>
      </c>
      <c r="AG31">
        <v>400</v>
      </c>
      <c r="AH31">
        <f t="shared" si="0"/>
        <v>-1600</v>
      </c>
      <c r="AI31">
        <v>1</v>
      </c>
      <c r="AJ31" t="s">
        <v>1232</v>
      </c>
      <c r="AK31" t="s">
        <v>1232</v>
      </c>
      <c r="AL31" t="b">
        <v>0</v>
      </c>
      <c r="AM31" t="b">
        <v>0</v>
      </c>
      <c r="AN31" t="b">
        <v>0</v>
      </c>
      <c r="AO31" t="b">
        <v>0</v>
      </c>
      <c r="AP31" t="b">
        <v>0</v>
      </c>
      <c r="AQ31" t="b">
        <v>0</v>
      </c>
      <c r="AR31" t="b">
        <v>0</v>
      </c>
      <c r="AS31" t="b">
        <v>0</v>
      </c>
      <c r="AT31" t="b">
        <v>0</v>
      </c>
      <c r="AU31" t="b">
        <v>0</v>
      </c>
      <c r="AV31" t="b">
        <v>0</v>
      </c>
      <c r="AW31" t="b">
        <v>0</v>
      </c>
      <c r="AX31" t="b">
        <v>0</v>
      </c>
      <c r="AY31" t="b">
        <v>0</v>
      </c>
      <c r="AZ31" t="b">
        <v>0</v>
      </c>
      <c r="BA31">
        <v>40</v>
      </c>
      <c r="BB31">
        <v>10</v>
      </c>
      <c r="BC31" t="b">
        <v>0</v>
      </c>
      <c r="BD31" t="b">
        <v>0</v>
      </c>
      <c r="BE31" t="b">
        <v>0</v>
      </c>
      <c r="BF31" t="b">
        <v>0</v>
      </c>
      <c r="BG31" t="b">
        <v>0</v>
      </c>
      <c r="BH31" t="b">
        <v>0</v>
      </c>
      <c r="BI31" t="b">
        <v>0</v>
      </c>
      <c r="BJ31" t="b">
        <v>0</v>
      </c>
      <c r="BK31" t="b">
        <v>0</v>
      </c>
      <c r="BL31" t="b">
        <v>0</v>
      </c>
      <c r="BM31" t="b">
        <v>0</v>
      </c>
    </row>
    <row r="32" spans="1:65" x14ac:dyDescent="0.25">
      <c r="A32">
        <v>2</v>
      </c>
      <c r="B32" s="1">
        <v>44928</v>
      </c>
      <c r="C32" s="1">
        <v>44995</v>
      </c>
      <c r="D32">
        <v>11</v>
      </c>
      <c r="E32" t="s">
        <v>738</v>
      </c>
      <c r="F32">
        <v>183</v>
      </c>
      <c r="G32" t="s">
        <v>742</v>
      </c>
      <c r="H32" t="s">
        <v>225</v>
      </c>
      <c r="I32" t="s">
        <v>743</v>
      </c>
      <c r="J32" t="s">
        <v>744</v>
      </c>
      <c r="K32">
        <v>4</v>
      </c>
      <c r="L32">
        <v>4</v>
      </c>
      <c r="M32">
        <v>0</v>
      </c>
      <c r="N32">
        <v>0</v>
      </c>
      <c r="O32" t="s">
        <v>1232</v>
      </c>
      <c r="P32" t="s">
        <v>69</v>
      </c>
      <c r="Q32" t="s">
        <v>1230</v>
      </c>
      <c r="R32" t="s">
        <v>70</v>
      </c>
      <c r="S32" t="s">
        <v>77</v>
      </c>
      <c r="T32" t="b">
        <v>0</v>
      </c>
      <c r="U32" t="b">
        <v>0</v>
      </c>
      <c r="V32" t="b">
        <v>0</v>
      </c>
      <c r="W32" t="b">
        <v>0</v>
      </c>
      <c r="X32">
        <v>75</v>
      </c>
      <c r="Y32">
        <v>1.5</v>
      </c>
      <c r="Z32">
        <v>5000</v>
      </c>
      <c r="AA32" t="s">
        <v>1231</v>
      </c>
      <c r="AB32" t="s">
        <v>1231</v>
      </c>
      <c r="AC32">
        <v>75</v>
      </c>
      <c r="AD32">
        <v>3</v>
      </c>
      <c r="AE32" t="b">
        <v>0</v>
      </c>
      <c r="AF32" t="b">
        <v>0</v>
      </c>
      <c r="AG32">
        <v>2500</v>
      </c>
      <c r="AH32">
        <f t="shared" si="0"/>
        <v>-2500</v>
      </c>
      <c r="AI32">
        <v>2</v>
      </c>
      <c r="AJ32" t="s">
        <v>1232</v>
      </c>
      <c r="AK32" t="s">
        <v>1232</v>
      </c>
      <c r="AL32" t="b">
        <v>0</v>
      </c>
      <c r="AM32" t="b">
        <v>0</v>
      </c>
      <c r="AN32" t="b">
        <v>0</v>
      </c>
      <c r="AO32" t="b">
        <v>0</v>
      </c>
      <c r="AP32" t="b">
        <v>0</v>
      </c>
      <c r="AQ32" t="b">
        <v>0</v>
      </c>
      <c r="AR32" t="b">
        <v>0</v>
      </c>
      <c r="AS32" t="b">
        <v>0</v>
      </c>
      <c r="AT32" t="b">
        <v>0</v>
      </c>
      <c r="AU32" t="b">
        <v>0</v>
      </c>
      <c r="AV32" t="b">
        <v>0</v>
      </c>
      <c r="AW32" t="b">
        <v>0</v>
      </c>
      <c r="AX32">
        <v>37.5</v>
      </c>
      <c r="AY32">
        <v>1.5</v>
      </c>
      <c r="AZ32" t="b">
        <v>0</v>
      </c>
      <c r="BA32">
        <v>37.5</v>
      </c>
      <c r="BB32">
        <v>1.5</v>
      </c>
      <c r="BC32" t="b">
        <v>0</v>
      </c>
      <c r="BD32" t="b">
        <v>0</v>
      </c>
      <c r="BE32" t="b">
        <v>0</v>
      </c>
      <c r="BF32" t="b">
        <v>0</v>
      </c>
      <c r="BG32" t="b">
        <v>0</v>
      </c>
      <c r="BH32" t="b">
        <v>0</v>
      </c>
      <c r="BI32" t="b">
        <v>0</v>
      </c>
      <c r="BJ32" t="b">
        <v>0</v>
      </c>
      <c r="BK32" t="b">
        <v>0</v>
      </c>
      <c r="BL32" t="b">
        <v>0</v>
      </c>
      <c r="BM32" t="b">
        <v>0</v>
      </c>
    </row>
    <row r="33" spans="1:65" x14ac:dyDescent="0.25">
      <c r="A33">
        <v>2</v>
      </c>
      <c r="B33" s="1">
        <v>44928</v>
      </c>
      <c r="C33" s="1">
        <v>44995</v>
      </c>
      <c r="D33">
        <v>11</v>
      </c>
      <c r="E33" t="s">
        <v>738</v>
      </c>
      <c r="F33">
        <v>184</v>
      </c>
      <c r="G33" t="s">
        <v>745</v>
      </c>
      <c r="H33" t="s">
        <v>182</v>
      </c>
      <c r="I33" t="s">
        <v>746</v>
      </c>
      <c r="J33" t="s">
        <v>747</v>
      </c>
      <c r="K33">
        <v>2</v>
      </c>
      <c r="L33">
        <v>1</v>
      </c>
      <c r="M33">
        <v>1</v>
      </c>
      <c r="N33">
        <v>0</v>
      </c>
      <c r="O33" t="s">
        <v>1232</v>
      </c>
      <c r="P33" t="s">
        <v>69</v>
      </c>
      <c r="Q33">
        <v>2006</v>
      </c>
      <c r="R33" t="s">
        <v>86</v>
      </c>
      <c r="S33" t="s">
        <v>77</v>
      </c>
      <c r="T33" t="b">
        <v>0</v>
      </c>
      <c r="U33" t="b">
        <v>0</v>
      </c>
      <c r="V33" t="b">
        <v>0</v>
      </c>
      <c r="W33" t="b">
        <v>0</v>
      </c>
      <c r="X33">
        <v>80</v>
      </c>
      <c r="Y33">
        <v>4</v>
      </c>
      <c r="Z33">
        <v>2000</v>
      </c>
      <c r="AA33" t="s">
        <v>1231</v>
      </c>
      <c r="AB33" t="s">
        <v>1231</v>
      </c>
      <c r="AC33">
        <v>30</v>
      </c>
      <c r="AD33">
        <v>4</v>
      </c>
      <c r="AE33">
        <v>50</v>
      </c>
      <c r="AF33">
        <v>10</v>
      </c>
      <c r="AG33">
        <v>750</v>
      </c>
      <c r="AH33">
        <f t="shared" si="0"/>
        <v>-1250</v>
      </c>
      <c r="AI33">
        <v>1</v>
      </c>
      <c r="AJ33" t="s">
        <v>1232</v>
      </c>
      <c r="AK33" t="s">
        <v>1232</v>
      </c>
      <c r="AL33" t="b">
        <v>0</v>
      </c>
      <c r="AM33" t="b">
        <v>0</v>
      </c>
      <c r="AN33" t="b">
        <v>0</v>
      </c>
      <c r="AO33">
        <v>30</v>
      </c>
      <c r="AP33">
        <v>4</v>
      </c>
      <c r="AQ33">
        <v>50</v>
      </c>
      <c r="AR33" t="b">
        <v>0</v>
      </c>
      <c r="AS33" t="b">
        <v>0</v>
      </c>
      <c r="AT33" t="b">
        <v>0</v>
      </c>
      <c r="AU33" t="b">
        <v>0</v>
      </c>
      <c r="AV33" t="b">
        <v>0</v>
      </c>
      <c r="AW33" t="b">
        <v>0</v>
      </c>
      <c r="AX33" t="b">
        <v>0</v>
      </c>
      <c r="AY33" t="b">
        <v>0</v>
      </c>
      <c r="AZ33" t="b">
        <v>0</v>
      </c>
      <c r="BA33" t="b">
        <v>0</v>
      </c>
      <c r="BB33" t="b">
        <v>0</v>
      </c>
      <c r="BC33" t="b">
        <v>0</v>
      </c>
      <c r="BD33" t="b">
        <v>0</v>
      </c>
      <c r="BE33" t="b">
        <v>0</v>
      </c>
      <c r="BF33" t="b">
        <v>0</v>
      </c>
      <c r="BG33" t="b">
        <v>0</v>
      </c>
      <c r="BH33" t="b">
        <v>0</v>
      </c>
      <c r="BI33" t="b">
        <v>0</v>
      </c>
      <c r="BJ33" t="b">
        <v>0</v>
      </c>
      <c r="BK33" t="b">
        <v>0</v>
      </c>
      <c r="BL33" t="b">
        <v>0</v>
      </c>
      <c r="BM33" t="b">
        <v>0</v>
      </c>
    </row>
    <row r="34" spans="1:65" x14ac:dyDescent="0.25">
      <c r="A34">
        <v>2</v>
      </c>
      <c r="B34" s="1">
        <v>44928</v>
      </c>
      <c r="C34" s="1">
        <v>44995</v>
      </c>
      <c r="D34">
        <v>12</v>
      </c>
      <c r="E34" t="s">
        <v>748</v>
      </c>
      <c r="F34">
        <v>185</v>
      </c>
      <c r="G34" t="s">
        <v>749</v>
      </c>
      <c r="H34" t="s">
        <v>79</v>
      </c>
      <c r="I34" t="s">
        <v>750</v>
      </c>
      <c r="J34" t="s">
        <v>751</v>
      </c>
      <c r="K34">
        <v>2</v>
      </c>
      <c r="L34">
        <v>2</v>
      </c>
      <c r="M34">
        <v>0</v>
      </c>
      <c r="N34">
        <v>0</v>
      </c>
      <c r="O34" t="s">
        <v>1232</v>
      </c>
      <c r="P34" t="s">
        <v>69</v>
      </c>
      <c r="Q34" t="s">
        <v>1230</v>
      </c>
      <c r="R34" t="s">
        <v>165</v>
      </c>
      <c r="S34" t="s">
        <v>77</v>
      </c>
      <c r="T34" t="b">
        <v>0</v>
      </c>
      <c r="U34" t="b">
        <v>0</v>
      </c>
      <c r="V34" t="b">
        <v>0</v>
      </c>
      <c r="W34" t="b">
        <v>0</v>
      </c>
      <c r="X34">
        <v>60</v>
      </c>
      <c r="Y34">
        <v>2</v>
      </c>
      <c r="Z34">
        <v>3000</v>
      </c>
      <c r="AA34" t="s">
        <v>1231</v>
      </c>
      <c r="AB34" t="s">
        <v>1231</v>
      </c>
      <c r="AC34">
        <v>60</v>
      </c>
      <c r="AD34">
        <v>4</v>
      </c>
      <c r="AE34" t="b">
        <v>0</v>
      </c>
      <c r="AF34" t="b">
        <v>0</v>
      </c>
      <c r="AG34">
        <v>1500</v>
      </c>
      <c r="AH34">
        <f t="shared" si="0"/>
        <v>-1500</v>
      </c>
      <c r="AI34">
        <v>1</v>
      </c>
      <c r="AJ34" t="s">
        <v>1232</v>
      </c>
      <c r="AK34" t="s">
        <v>1232</v>
      </c>
      <c r="AL34" t="b">
        <v>0</v>
      </c>
      <c r="AM34" t="b">
        <v>0</v>
      </c>
      <c r="AN34" t="b">
        <v>0</v>
      </c>
      <c r="AO34" t="b">
        <v>0</v>
      </c>
      <c r="AP34" t="b">
        <v>0</v>
      </c>
      <c r="AQ34" t="b">
        <v>0</v>
      </c>
      <c r="AR34" t="b">
        <v>0</v>
      </c>
      <c r="AS34" t="b">
        <v>0</v>
      </c>
      <c r="AT34" t="b">
        <v>0</v>
      </c>
      <c r="AU34" t="b">
        <v>0</v>
      </c>
      <c r="AV34" t="b">
        <v>0</v>
      </c>
      <c r="AW34" t="b">
        <v>0</v>
      </c>
      <c r="AX34">
        <v>60</v>
      </c>
      <c r="AY34">
        <v>4</v>
      </c>
      <c r="AZ34" t="b">
        <v>0</v>
      </c>
      <c r="BA34" t="b">
        <v>0</v>
      </c>
      <c r="BB34" t="b">
        <v>0</v>
      </c>
      <c r="BC34" t="b">
        <v>0</v>
      </c>
      <c r="BD34" t="b">
        <v>0</v>
      </c>
      <c r="BE34" t="b">
        <v>0</v>
      </c>
      <c r="BF34" t="b">
        <v>0</v>
      </c>
      <c r="BG34" t="b">
        <v>0</v>
      </c>
      <c r="BH34" t="b">
        <v>0</v>
      </c>
      <c r="BI34" t="b">
        <v>0</v>
      </c>
      <c r="BJ34" t="b">
        <v>0</v>
      </c>
      <c r="BK34" t="b">
        <v>0</v>
      </c>
      <c r="BL34" t="b">
        <v>0</v>
      </c>
      <c r="BM34" t="b">
        <v>0</v>
      </c>
    </row>
    <row r="35" spans="1:65" x14ac:dyDescent="0.25">
      <c r="A35">
        <v>2</v>
      </c>
      <c r="B35" s="1">
        <v>44928</v>
      </c>
      <c r="C35" s="1">
        <v>44995</v>
      </c>
      <c r="D35">
        <v>12</v>
      </c>
      <c r="E35" t="s">
        <v>748</v>
      </c>
      <c r="F35">
        <v>186</v>
      </c>
      <c r="G35" t="s">
        <v>752</v>
      </c>
      <c r="H35" t="s">
        <v>173</v>
      </c>
      <c r="I35" t="s">
        <v>753</v>
      </c>
      <c r="J35" t="s">
        <v>754</v>
      </c>
      <c r="K35">
        <v>1</v>
      </c>
      <c r="L35">
        <v>1</v>
      </c>
      <c r="M35">
        <v>0</v>
      </c>
      <c r="N35">
        <v>0</v>
      </c>
      <c r="O35" t="s">
        <v>1232</v>
      </c>
      <c r="P35" t="s">
        <v>69</v>
      </c>
      <c r="Q35">
        <v>2021</v>
      </c>
      <c r="R35" t="s">
        <v>755</v>
      </c>
      <c r="S35" t="s">
        <v>77</v>
      </c>
      <c r="T35" t="b">
        <v>0</v>
      </c>
      <c r="U35" t="b">
        <v>0</v>
      </c>
      <c r="V35" t="b">
        <v>0</v>
      </c>
      <c r="W35" t="b">
        <v>0</v>
      </c>
      <c r="X35">
        <v>100</v>
      </c>
      <c r="Y35">
        <v>2.5</v>
      </c>
      <c r="Z35">
        <v>4000</v>
      </c>
      <c r="AA35" t="s">
        <v>1231</v>
      </c>
      <c r="AB35" t="s">
        <v>1231</v>
      </c>
      <c r="AC35">
        <v>100</v>
      </c>
      <c r="AD35">
        <v>2.5</v>
      </c>
      <c r="AE35" t="b">
        <v>0</v>
      </c>
      <c r="AF35" t="b">
        <v>0</v>
      </c>
      <c r="AG35">
        <v>4000</v>
      </c>
      <c r="AH35">
        <f t="shared" si="0"/>
        <v>0</v>
      </c>
      <c r="AI35">
        <v>1</v>
      </c>
      <c r="AJ35" t="s">
        <v>1232</v>
      </c>
      <c r="AK35" t="s">
        <v>1232</v>
      </c>
      <c r="AL35" t="b">
        <v>0</v>
      </c>
      <c r="AM35" t="b">
        <v>0</v>
      </c>
      <c r="AN35" t="b">
        <v>0</v>
      </c>
      <c r="AO35">
        <v>100</v>
      </c>
      <c r="AP35">
        <v>2.5</v>
      </c>
      <c r="AQ35" t="b">
        <v>0</v>
      </c>
      <c r="AR35" t="b">
        <v>0</v>
      </c>
      <c r="AS35" t="b">
        <v>0</v>
      </c>
      <c r="AT35" t="b">
        <v>0</v>
      </c>
      <c r="AU35" t="b">
        <v>0</v>
      </c>
      <c r="AV35" t="b">
        <v>0</v>
      </c>
      <c r="AW35" t="b">
        <v>0</v>
      </c>
      <c r="AX35" t="b">
        <v>0</v>
      </c>
      <c r="AY35" t="b">
        <v>0</v>
      </c>
      <c r="AZ35" t="b">
        <v>0</v>
      </c>
      <c r="BA35" t="b">
        <v>0</v>
      </c>
      <c r="BB35" t="b">
        <v>0</v>
      </c>
      <c r="BC35" t="b">
        <v>0</v>
      </c>
      <c r="BD35" t="b">
        <v>0</v>
      </c>
      <c r="BE35" t="b">
        <v>0</v>
      </c>
      <c r="BF35" t="b">
        <v>0</v>
      </c>
      <c r="BG35" t="b">
        <v>0</v>
      </c>
      <c r="BH35" t="b">
        <v>0</v>
      </c>
      <c r="BI35" t="b">
        <v>0</v>
      </c>
      <c r="BJ35" t="b">
        <v>0</v>
      </c>
      <c r="BK35" t="b">
        <v>0</v>
      </c>
      <c r="BL35" t="b">
        <v>0</v>
      </c>
      <c r="BM35" t="b">
        <v>0</v>
      </c>
    </row>
    <row r="36" spans="1:65" x14ac:dyDescent="0.25">
      <c r="A36">
        <v>2</v>
      </c>
      <c r="B36" s="1">
        <v>44928</v>
      </c>
      <c r="C36" s="1">
        <v>44995</v>
      </c>
      <c r="D36">
        <v>12</v>
      </c>
      <c r="E36" t="s">
        <v>748</v>
      </c>
      <c r="F36">
        <v>187</v>
      </c>
      <c r="G36" t="s">
        <v>756</v>
      </c>
      <c r="H36" t="s">
        <v>182</v>
      </c>
      <c r="I36" t="s">
        <v>757</v>
      </c>
      <c r="J36" t="s">
        <v>758</v>
      </c>
      <c r="K36">
        <v>1</v>
      </c>
      <c r="L36">
        <v>1</v>
      </c>
      <c r="M36">
        <v>0</v>
      </c>
      <c r="N36">
        <v>0</v>
      </c>
      <c r="O36" t="s">
        <v>1232</v>
      </c>
      <c r="P36" t="s">
        <v>69</v>
      </c>
      <c r="Q36" t="s">
        <v>1230</v>
      </c>
      <c r="R36" t="s">
        <v>195</v>
      </c>
      <c r="S36" t="s">
        <v>77</v>
      </c>
      <c r="T36" t="b">
        <v>0</v>
      </c>
      <c r="U36" t="b">
        <v>0</v>
      </c>
      <c r="V36">
        <v>75</v>
      </c>
      <c r="W36" t="b">
        <v>0</v>
      </c>
      <c r="X36">
        <v>50</v>
      </c>
      <c r="Y36">
        <v>2</v>
      </c>
      <c r="Z36">
        <v>2500</v>
      </c>
      <c r="AA36" t="s">
        <v>1232</v>
      </c>
      <c r="AC36" t="b">
        <v>0</v>
      </c>
      <c r="AD36" t="b">
        <v>0</v>
      </c>
      <c r="AE36" t="b">
        <v>0</v>
      </c>
      <c r="AF36" t="b">
        <v>0</v>
      </c>
      <c r="AG36" t="b">
        <v>0</v>
      </c>
      <c r="AH36" t="b">
        <f t="shared" si="0"/>
        <v>0</v>
      </c>
      <c r="AI36" t="b">
        <v>0</v>
      </c>
      <c r="AJ36" t="b">
        <v>0</v>
      </c>
      <c r="AK36" t="b">
        <v>0</v>
      </c>
      <c r="AL36" t="b">
        <v>0</v>
      </c>
      <c r="AM36" t="b">
        <v>0</v>
      </c>
      <c r="AN36" t="b">
        <v>0</v>
      </c>
      <c r="AO36" t="b">
        <v>0</v>
      </c>
      <c r="AP36" t="b">
        <v>0</v>
      </c>
      <c r="AQ36" t="b">
        <v>0</v>
      </c>
      <c r="AR36" t="b">
        <v>0</v>
      </c>
      <c r="AS36" t="b">
        <v>0</v>
      </c>
      <c r="AT36" t="b">
        <v>0</v>
      </c>
      <c r="AU36" t="b">
        <v>0</v>
      </c>
      <c r="AV36" t="b">
        <v>0</v>
      </c>
      <c r="AW36" t="b">
        <v>0</v>
      </c>
      <c r="AX36" t="b">
        <v>0</v>
      </c>
      <c r="AY36" t="b">
        <v>0</v>
      </c>
      <c r="AZ36" t="b">
        <v>0</v>
      </c>
      <c r="BA36" t="b">
        <v>0</v>
      </c>
      <c r="BB36" t="b">
        <v>0</v>
      </c>
      <c r="BC36" t="b">
        <v>0</v>
      </c>
      <c r="BD36" t="b">
        <v>0</v>
      </c>
      <c r="BE36" t="b">
        <v>0</v>
      </c>
      <c r="BF36" t="b">
        <v>0</v>
      </c>
      <c r="BG36" t="b">
        <v>0</v>
      </c>
      <c r="BH36" t="b">
        <v>0</v>
      </c>
      <c r="BI36" t="b">
        <v>0</v>
      </c>
      <c r="BJ36" t="b">
        <v>0</v>
      </c>
      <c r="BK36" t="b">
        <v>0</v>
      </c>
      <c r="BL36" t="b">
        <v>0</v>
      </c>
      <c r="BM36" t="b">
        <v>0</v>
      </c>
    </row>
    <row r="37" spans="1:65" x14ac:dyDescent="0.25">
      <c r="A37">
        <v>2</v>
      </c>
      <c r="B37" s="1">
        <v>44928</v>
      </c>
      <c r="C37" s="1">
        <v>44995</v>
      </c>
      <c r="D37">
        <v>13</v>
      </c>
      <c r="E37" t="s">
        <v>759</v>
      </c>
      <c r="F37">
        <v>188</v>
      </c>
      <c r="G37" t="s">
        <v>760</v>
      </c>
      <c r="H37" t="s">
        <v>182</v>
      </c>
      <c r="I37" t="s">
        <v>761</v>
      </c>
      <c r="J37" t="s">
        <v>762</v>
      </c>
      <c r="K37">
        <v>3</v>
      </c>
      <c r="L37">
        <v>2</v>
      </c>
      <c r="M37">
        <v>1</v>
      </c>
      <c r="N37">
        <v>0</v>
      </c>
      <c r="O37" t="s">
        <v>1232</v>
      </c>
      <c r="P37" t="s">
        <v>75</v>
      </c>
      <c r="Q37" t="s">
        <v>1230</v>
      </c>
      <c r="R37" t="s">
        <v>394</v>
      </c>
      <c r="S37" t="s">
        <v>77</v>
      </c>
      <c r="T37" t="b">
        <v>0</v>
      </c>
      <c r="U37" t="b">
        <v>0</v>
      </c>
      <c r="V37" t="b">
        <v>0</v>
      </c>
      <c r="W37" t="b">
        <v>0</v>
      </c>
      <c r="X37">
        <v>75</v>
      </c>
      <c r="Y37">
        <v>4</v>
      </c>
      <c r="Z37">
        <v>1875</v>
      </c>
      <c r="AA37" t="s">
        <v>1231</v>
      </c>
      <c r="AB37" t="s">
        <v>1231</v>
      </c>
      <c r="AC37">
        <v>75</v>
      </c>
      <c r="AD37">
        <v>15</v>
      </c>
      <c r="AE37" t="b">
        <v>0</v>
      </c>
      <c r="AF37" t="b">
        <v>0</v>
      </c>
      <c r="AG37">
        <v>500</v>
      </c>
      <c r="AH37">
        <f t="shared" si="0"/>
        <v>-1375</v>
      </c>
      <c r="AI37">
        <v>4</v>
      </c>
      <c r="AJ37" t="s">
        <v>1232</v>
      </c>
      <c r="AK37" t="s">
        <v>1232</v>
      </c>
      <c r="AL37" t="b">
        <v>0</v>
      </c>
      <c r="AM37" t="b">
        <v>0</v>
      </c>
      <c r="AN37" t="b">
        <v>0</v>
      </c>
      <c r="AO37">
        <v>18.75</v>
      </c>
      <c r="AP37">
        <v>3.75</v>
      </c>
      <c r="AQ37" t="b">
        <v>0</v>
      </c>
      <c r="AR37" t="b">
        <v>0</v>
      </c>
      <c r="AS37" t="b">
        <v>0</v>
      </c>
      <c r="AT37" t="b">
        <v>0</v>
      </c>
      <c r="AU37" t="b">
        <v>0</v>
      </c>
      <c r="AV37" t="b">
        <v>0</v>
      </c>
      <c r="AW37" t="b">
        <v>0</v>
      </c>
      <c r="AX37">
        <v>18.75</v>
      </c>
      <c r="AY37">
        <v>3.75</v>
      </c>
      <c r="AZ37" t="b">
        <v>0</v>
      </c>
      <c r="BA37">
        <v>18.75</v>
      </c>
      <c r="BB37">
        <v>3.75</v>
      </c>
      <c r="BC37" t="b">
        <v>0</v>
      </c>
      <c r="BD37" t="b">
        <v>0</v>
      </c>
      <c r="BE37" t="b">
        <v>0</v>
      </c>
      <c r="BF37" t="b">
        <v>0</v>
      </c>
      <c r="BG37">
        <v>18.75</v>
      </c>
      <c r="BH37">
        <v>3.75</v>
      </c>
      <c r="BI37" t="b">
        <v>0</v>
      </c>
      <c r="BJ37" t="b">
        <v>0</v>
      </c>
      <c r="BK37" t="b">
        <v>0</v>
      </c>
      <c r="BL37" t="b">
        <v>0</v>
      </c>
      <c r="BM37" t="b">
        <v>0</v>
      </c>
    </row>
    <row r="38" spans="1:65" x14ac:dyDescent="0.25">
      <c r="A38">
        <v>2</v>
      </c>
      <c r="B38" s="1">
        <v>44928</v>
      </c>
      <c r="C38" s="1">
        <v>44995</v>
      </c>
      <c r="D38">
        <v>13</v>
      </c>
      <c r="E38" t="s">
        <v>759</v>
      </c>
      <c r="F38">
        <v>189</v>
      </c>
      <c r="G38" t="s">
        <v>763</v>
      </c>
      <c r="H38" t="s">
        <v>79</v>
      </c>
      <c r="I38" t="s">
        <v>764</v>
      </c>
      <c r="J38" t="s">
        <v>765</v>
      </c>
      <c r="K38">
        <v>2</v>
      </c>
      <c r="L38">
        <v>0</v>
      </c>
      <c r="M38">
        <v>2</v>
      </c>
      <c r="N38">
        <v>0</v>
      </c>
      <c r="O38" t="s">
        <v>1232</v>
      </c>
      <c r="P38" t="s">
        <v>75</v>
      </c>
      <c r="Q38" t="s">
        <v>1230</v>
      </c>
      <c r="R38" t="s">
        <v>70</v>
      </c>
      <c r="S38" t="s">
        <v>77</v>
      </c>
      <c r="T38" t="b">
        <v>0</v>
      </c>
      <c r="U38" t="b">
        <v>0</v>
      </c>
      <c r="V38" t="b">
        <v>0</v>
      </c>
      <c r="W38" t="b">
        <v>0</v>
      </c>
      <c r="X38">
        <v>40</v>
      </c>
      <c r="Y38">
        <v>5</v>
      </c>
      <c r="Z38">
        <v>800</v>
      </c>
      <c r="AA38" t="s">
        <v>1231</v>
      </c>
      <c r="AB38" t="s">
        <v>1231</v>
      </c>
      <c r="AC38">
        <v>40</v>
      </c>
      <c r="AD38">
        <v>20</v>
      </c>
      <c r="AE38" t="b">
        <v>0</v>
      </c>
      <c r="AF38" t="b">
        <v>0</v>
      </c>
      <c r="AG38">
        <v>200</v>
      </c>
      <c r="AH38">
        <f t="shared" si="0"/>
        <v>-600</v>
      </c>
      <c r="AI38">
        <v>1</v>
      </c>
      <c r="AJ38" t="s">
        <v>1232</v>
      </c>
      <c r="AK38" t="s">
        <v>1232</v>
      </c>
      <c r="AL38" t="b">
        <v>0</v>
      </c>
      <c r="AM38" t="b">
        <v>0</v>
      </c>
      <c r="AN38" t="b">
        <v>0</v>
      </c>
      <c r="AO38" t="b">
        <v>0</v>
      </c>
      <c r="AP38" t="b">
        <v>0</v>
      </c>
      <c r="AQ38" t="b">
        <v>0</v>
      </c>
      <c r="AR38" t="b">
        <v>0</v>
      </c>
      <c r="AS38" t="b">
        <v>0</v>
      </c>
      <c r="AT38" t="b">
        <v>0</v>
      </c>
      <c r="AU38" t="b">
        <v>0</v>
      </c>
      <c r="AV38" t="b">
        <v>0</v>
      </c>
      <c r="AW38" t="b">
        <v>0</v>
      </c>
      <c r="AX38" t="b">
        <v>0</v>
      </c>
      <c r="AY38" t="b">
        <v>0</v>
      </c>
      <c r="AZ38" t="b">
        <v>0</v>
      </c>
      <c r="BA38" t="b">
        <v>0</v>
      </c>
      <c r="BB38" t="b">
        <v>0</v>
      </c>
      <c r="BC38" t="b">
        <v>0</v>
      </c>
      <c r="BD38" t="b">
        <v>0</v>
      </c>
      <c r="BE38" t="b">
        <v>0</v>
      </c>
      <c r="BF38" t="b">
        <v>0</v>
      </c>
      <c r="BG38">
        <v>40</v>
      </c>
      <c r="BH38">
        <v>20</v>
      </c>
      <c r="BI38" t="b">
        <v>0</v>
      </c>
      <c r="BJ38" t="b">
        <v>0</v>
      </c>
      <c r="BK38" t="b">
        <v>0</v>
      </c>
      <c r="BL38" t="b">
        <v>0</v>
      </c>
      <c r="BM38" t="b">
        <v>0</v>
      </c>
    </row>
    <row r="39" spans="1:65" x14ac:dyDescent="0.25">
      <c r="A39">
        <v>2</v>
      </c>
      <c r="B39" s="1">
        <v>44928</v>
      </c>
      <c r="C39" s="1">
        <v>44995</v>
      </c>
      <c r="D39">
        <v>13</v>
      </c>
      <c r="E39" t="s">
        <v>759</v>
      </c>
      <c r="F39">
        <v>190</v>
      </c>
      <c r="G39" t="s">
        <v>766</v>
      </c>
      <c r="H39" t="s">
        <v>66</v>
      </c>
      <c r="I39" t="s">
        <v>767</v>
      </c>
      <c r="J39" t="s">
        <v>768</v>
      </c>
      <c r="K39">
        <v>2</v>
      </c>
      <c r="L39">
        <v>1</v>
      </c>
      <c r="M39">
        <v>1</v>
      </c>
      <c r="N39">
        <v>0</v>
      </c>
      <c r="O39" t="s">
        <v>1231</v>
      </c>
      <c r="P39" t="s">
        <v>69</v>
      </c>
      <c r="Q39">
        <v>2016</v>
      </c>
      <c r="R39" t="s">
        <v>155</v>
      </c>
      <c r="S39" t="s">
        <v>77</v>
      </c>
      <c r="T39" t="b">
        <v>0</v>
      </c>
      <c r="U39">
        <v>100</v>
      </c>
      <c r="V39" t="b">
        <v>0</v>
      </c>
      <c r="W39" t="b">
        <v>0</v>
      </c>
      <c r="X39">
        <v>150</v>
      </c>
      <c r="Y39">
        <v>1</v>
      </c>
      <c r="Z39">
        <v>15000</v>
      </c>
      <c r="AA39" t="s">
        <v>1231</v>
      </c>
      <c r="AB39" t="s">
        <v>1232</v>
      </c>
      <c r="AC39" t="b">
        <v>0</v>
      </c>
      <c r="AD39" t="b">
        <v>0</v>
      </c>
      <c r="AE39" t="b">
        <v>0</v>
      </c>
      <c r="AF39" t="b">
        <v>0</v>
      </c>
      <c r="AG39" t="b">
        <v>0</v>
      </c>
      <c r="AH39" t="b">
        <f t="shared" si="0"/>
        <v>0</v>
      </c>
      <c r="AI39" t="b">
        <v>0</v>
      </c>
      <c r="AJ39" t="b">
        <v>0</v>
      </c>
      <c r="AK39" t="b">
        <v>0</v>
      </c>
      <c r="AL39" t="b">
        <v>0</v>
      </c>
      <c r="AM39" t="b">
        <v>0</v>
      </c>
      <c r="AN39" t="b">
        <v>0</v>
      </c>
      <c r="AO39" t="b">
        <v>0</v>
      </c>
      <c r="AP39" t="b">
        <v>0</v>
      </c>
      <c r="AQ39" t="b">
        <v>0</v>
      </c>
      <c r="AR39" t="b">
        <v>0</v>
      </c>
      <c r="AS39" t="b">
        <v>0</v>
      </c>
      <c r="AT39" t="b">
        <v>0</v>
      </c>
      <c r="AU39" t="b">
        <v>0</v>
      </c>
      <c r="AV39" t="b">
        <v>0</v>
      </c>
      <c r="AW39" t="b">
        <v>0</v>
      </c>
      <c r="AX39" t="b">
        <v>0</v>
      </c>
      <c r="AY39" t="b">
        <v>0</v>
      </c>
      <c r="AZ39" t="b">
        <v>0</v>
      </c>
      <c r="BA39" t="b">
        <v>0</v>
      </c>
      <c r="BB39" t="b">
        <v>0</v>
      </c>
      <c r="BC39" t="b">
        <v>0</v>
      </c>
      <c r="BD39" t="b">
        <v>0</v>
      </c>
      <c r="BE39" t="b">
        <v>0</v>
      </c>
      <c r="BF39" t="b">
        <v>0</v>
      </c>
      <c r="BG39" t="b">
        <v>0</v>
      </c>
      <c r="BH39" t="b">
        <v>0</v>
      </c>
      <c r="BI39" t="b">
        <v>0</v>
      </c>
      <c r="BJ39" t="b">
        <v>0</v>
      </c>
      <c r="BK39" t="b">
        <v>0</v>
      </c>
      <c r="BL39" t="b">
        <v>0</v>
      </c>
      <c r="BM39" t="b">
        <v>0</v>
      </c>
    </row>
    <row r="40" spans="1:65" x14ac:dyDescent="0.25">
      <c r="A40">
        <v>2</v>
      </c>
      <c r="B40" s="1">
        <v>44928</v>
      </c>
      <c r="C40" s="1">
        <v>44995</v>
      </c>
      <c r="D40">
        <v>14</v>
      </c>
      <c r="E40" t="s">
        <v>769</v>
      </c>
      <c r="F40">
        <v>191</v>
      </c>
      <c r="G40" t="s">
        <v>770</v>
      </c>
      <c r="H40" t="s">
        <v>182</v>
      </c>
      <c r="I40" t="s">
        <v>771</v>
      </c>
      <c r="J40" t="s">
        <v>772</v>
      </c>
      <c r="K40">
        <v>2</v>
      </c>
      <c r="L40">
        <v>1</v>
      </c>
      <c r="M40">
        <v>1</v>
      </c>
      <c r="N40">
        <v>0</v>
      </c>
      <c r="O40" t="s">
        <v>1232</v>
      </c>
      <c r="P40" t="s">
        <v>75</v>
      </c>
      <c r="Q40">
        <v>2018</v>
      </c>
      <c r="R40" t="s">
        <v>773</v>
      </c>
      <c r="S40" t="s">
        <v>77</v>
      </c>
      <c r="T40" t="b">
        <v>0</v>
      </c>
      <c r="U40">
        <v>10</v>
      </c>
      <c r="V40" t="b">
        <v>0</v>
      </c>
      <c r="W40" t="b">
        <v>0</v>
      </c>
      <c r="X40">
        <v>51</v>
      </c>
      <c r="Y40">
        <v>1</v>
      </c>
      <c r="Z40">
        <v>5100</v>
      </c>
      <c r="AA40" t="s">
        <v>1231</v>
      </c>
      <c r="AB40" t="s">
        <v>1231</v>
      </c>
      <c r="AC40">
        <v>51</v>
      </c>
      <c r="AD40">
        <v>6</v>
      </c>
      <c r="AE40" t="b">
        <v>0</v>
      </c>
      <c r="AF40" t="b">
        <v>0</v>
      </c>
      <c r="AG40">
        <v>850</v>
      </c>
      <c r="AH40">
        <f t="shared" si="0"/>
        <v>-4250</v>
      </c>
      <c r="AI40">
        <v>2</v>
      </c>
      <c r="AJ40" t="s">
        <v>1232</v>
      </c>
      <c r="AK40" t="s">
        <v>1232</v>
      </c>
      <c r="AL40" t="b">
        <v>0</v>
      </c>
      <c r="AM40" t="b">
        <v>0</v>
      </c>
      <c r="AN40" t="b">
        <v>0</v>
      </c>
      <c r="AO40" t="b">
        <v>0</v>
      </c>
      <c r="AP40" t="b">
        <v>0</v>
      </c>
      <c r="AQ40" t="b">
        <v>0</v>
      </c>
      <c r="AR40">
        <v>25.5</v>
      </c>
      <c r="AS40">
        <v>3</v>
      </c>
      <c r="AT40" t="b">
        <v>0</v>
      </c>
      <c r="AU40" t="b">
        <v>0</v>
      </c>
      <c r="AV40" t="b">
        <v>0</v>
      </c>
      <c r="AW40" t="b">
        <v>0</v>
      </c>
      <c r="AX40" t="b">
        <v>0</v>
      </c>
      <c r="AY40" t="b">
        <v>0</v>
      </c>
      <c r="AZ40" t="b">
        <v>0</v>
      </c>
      <c r="BA40">
        <v>25.5</v>
      </c>
      <c r="BB40">
        <v>3</v>
      </c>
      <c r="BC40" t="b">
        <v>0</v>
      </c>
      <c r="BD40" t="b">
        <v>0</v>
      </c>
      <c r="BE40" t="b">
        <v>0</v>
      </c>
      <c r="BF40" t="b">
        <v>0</v>
      </c>
      <c r="BG40" t="b">
        <v>0</v>
      </c>
      <c r="BH40" t="b">
        <v>0</v>
      </c>
      <c r="BI40" t="b">
        <v>0</v>
      </c>
      <c r="BJ40" t="b">
        <v>0</v>
      </c>
      <c r="BK40" t="b">
        <v>0</v>
      </c>
      <c r="BL40" t="b">
        <v>0</v>
      </c>
      <c r="BM40" t="b">
        <v>0</v>
      </c>
    </row>
    <row r="41" spans="1:65" x14ac:dyDescent="0.25">
      <c r="A41">
        <v>2</v>
      </c>
      <c r="B41" s="1">
        <v>44928</v>
      </c>
      <c r="C41" s="1">
        <v>44995</v>
      </c>
      <c r="D41">
        <v>14</v>
      </c>
      <c r="E41" t="s">
        <v>769</v>
      </c>
      <c r="F41">
        <v>192</v>
      </c>
      <c r="G41" t="s">
        <v>774</v>
      </c>
      <c r="H41" t="s">
        <v>66</v>
      </c>
      <c r="I41" t="s">
        <v>775</v>
      </c>
      <c r="J41" t="s">
        <v>776</v>
      </c>
      <c r="K41">
        <v>2</v>
      </c>
      <c r="L41">
        <v>1</v>
      </c>
      <c r="M41">
        <v>1</v>
      </c>
      <c r="N41">
        <v>0</v>
      </c>
      <c r="O41" t="s">
        <v>1231</v>
      </c>
      <c r="P41" t="s">
        <v>69</v>
      </c>
      <c r="Q41" t="s">
        <v>1230</v>
      </c>
      <c r="R41" t="s">
        <v>70</v>
      </c>
      <c r="S41" t="s">
        <v>77</v>
      </c>
      <c r="T41" t="b">
        <v>0</v>
      </c>
      <c r="U41" t="b">
        <v>0</v>
      </c>
      <c r="V41" t="b">
        <v>0</v>
      </c>
      <c r="W41" t="b">
        <v>0</v>
      </c>
      <c r="X41">
        <v>75</v>
      </c>
      <c r="Y41">
        <v>2.25</v>
      </c>
      <c r="Z41">
        <v>3333.333333</v>
      </c>
      <c r="AA41" t="s">
        <v>1231</v>
      </c>
      <c r="AB41" t="s">
        <v>1231</v>
      </c>
      <c r="AC41">
        <v>75</v>
      </c>
      <c r="AD41">
        <v>5</v>
      </c>
      <c r="AE41" t="b">
        <v>0</v>
      </c>
      <c r="AF41" t="b">
        <v>0</v>
      </c>
      <c r="AG41">
        <v>1500</v>
      </c>
      <c r="AH41">
        <f t="shared" si="0"/>
        <v>-1833.333333</v>
      </c>
      <c r="AI41">
        <v>1</v>
      </c>
      <c r="AJ41" t="s">
        <v>1232</v>
      </c>
      <c r="AK41" t="s">
        <v>1232</v>
      </c>
      <c r="AL41" t="b">
        <v>0</v>
      </c>
      <c r="AM41" t="b">
        <v>0</v>
      </c>
      <c r="AN41" t="b">
        <v>0</v>
      </c>
      <c r="AO41" t="b">
        <v>0</v>
      </c>
      <c r="AP41" t="b">
        <v>0</v>
      </c>
      <c r="AQ41" t="b">
        <v>0</v>
      </c>
      <c r="AR41" t="b">
        <v>0</v>
      </c>
      <c r="AS41" t="b">
        <v>0</v>
      </c>
      <c r="AT41" t="b">
        <v>0</v>
      </c>
      <c r="AU41" t="b">
        <v>0</v>
      </c>
      <c r="AV41" t="b">
        <v>0</v>
      </c>
      <c r="AW41" t="b">
        <v>0</v>
      </c>
      <c r="AX41" t="b">
        <v>0</v>
      </c>
      <c r="AY41" t="b">
        <v>0</v>
      </c>
      <c r="AZ41" t="b">
        <v>0</v>
      </c>
      <c r="BA41" t="b">
        <v>0</v>
      </c>
      <c r="BB41" t="b">
        <v>0</v>
      </c>
      <c r="BC41" t="b">
        <v>0</v>
      </c>
      <c r="BD41" t="b">
        <v>0</v>
      </c>
      <c r="BE41" t="b">
        <v>0</v>
      </c>
      <c r="BF41" t="b">
        <v>0</v>
      </c>
      <c r="BG41">
        <v>75</v>
      </c>
      <c r="BH41">
        <v>5</v>
      </c>
      <c r="BI41" t="b">
        <v>0</v>
      </c>
      <c r="BJ41" t="b">
        <v>0</v>
      </c>
      <c r="BK41" t="b">
        <v>0</v>
      </c>
      <c r="BL41" t="b">
        <v>0</v>
      </c>
      <c r="BM41" t="b">
        <v>0</v>
      </c>
    </row>
    <row r="42" spans="1:65" x14ac:dyDescent="0.25">
      <c r="A42">
        <v>2</v>
      </c>
      <c r="B42" s="1">
        <v>44928</v>
      </c>
      <c r="C42" s="1">
        <v>44995</v>
      </c>
      <c r="D42">
        <v>14</v>
      </c>
      <c r="E42" t="s">
        <v>769</v>
      </c>
      <c r="F42">
        <v>193</v>
      </c>
      <c r="G42" t="s">
        <v>777</v>
      </c>
      <c r="H42" t="s">
        <v>725</v>
      </c>
      <c r="I42" t="s">
        <v>778</v>
      </c>
      <c r="J42" t="s">
        <v>779</v>
      </c>
      <c r="K42">
        <v>4</v>
      </c>
      <c r="L42">
        <v>4</v>
      </c>
      <c r="M42">
        <v>0</v>
      </c>
      <c r="N42">
        <v>0</v>
      </c>
      <c r="O42" t="s">
        <v>1232</v>
      </c>
      <c r="P42" t="s">
        <v>69</v>
      </c>
      <c r="Q42" t="s">
        <v>1230</v>
      </c>
      <c r="R42" t="s">
        <v>780</v>
      </c>
      <c r="S42" t="s">
        <v>77</v>
      </c>
      <c r="T42" t="b">
        <v>0</v>
      </c>
      <c r="U42" t="b">
        <v>0</v>
      </c>
      <c r="V42" t="b">
        <v>0</v>
      </c>
      <c r="W42" t="b">
        <v>0</v>
      </c>
      <c r="X42">
        <v>50</v>
      </c>
      <c r="Y42">
        <v>8</v>
      </c>
      <c r="Z42">
        <v>625</v>
      </c>
      <c r="AA42" t="s">
        <v>1232</v>
      </c>
      <c r="AC42" t="b">
        <v>0</v>
      </c>
      <c r="AD42" t="b">
        <v>0</v>
      </c>
      <c r="AE42" t="b">
        <v>0</v>
      </c>
      <c r="AF42" t="b">
        <v>0</v>
      </c>
      <c r="AG42" t="b">
        <v>0</v>
      </c>
      <c r="AH42" t="b">
        <f t="shared" si="0"/>
        <v>0</v>
      </c>
      <c r="AI42" t="b">
        <v>0</v>
      </c>
      <c r="AJ42" t="b">
        <v>0</v>
      </c>
      <c r="AK42" t="b">
        <v>0</v>
      </c>
      <c r="AL42" t="b">
        <v>0</v>
      </c>
      <c r="AM42" t="b">
        <v>0</v>
      </c>
      <c r="AN42" t="b">
        <v>0</v>
      </c>
      <c r="AO42" t="b">
        <v>0</v>
      </c>
      <c r="AP42" t="b">
        <v>0</v>
      </c>
      <c r="AQ42" t="b">
        <v>0</v>
      </c>
      <c r="AR42" t="b">
        <v>0</v>
      </c>
      <c r="AS42" t="b">
        <v>0</v>
      </c>
      <c r="AT42" t="b">
        <v>0</v>
      </c>
      <c r="AU42" t="b">
        <v>0</v>
      </c>
      <c r="AV42" t="b">
        <v>0</v>
      </c>
      <c r="AW42" t="b">
        <v>0</v>
      </c>
      <c r="AX42" t="b">
        <v>0</v>
      </c>
      <c r="AY42" t="b">
        <v>0</v>
      </c>
      <c r="AZ42" t="b">
        <v>0</v>
      </c>
      <c r="BA42" t="b">
        <v>0</v>
      </c>
      <c r="BB42" t="b">
        <v>0</v>
      </c>
      <c r="BC42" t="b">
        <v>0</v>
      </c>
      <c r="BD42" t="b">
        <v>0</v>
      </c>
      <c r="BE42" t="b">
        <v>0</v>
      </c>
      <c r="BF42" t="b">
        <v>0</v>
      </c>
      <c r="BG42" t="b">
        <v>0</v>
      </c>
      <c r="BH42" t="b">
        <v>0</v>
      </c>
      <c r="BI42" t="b">
        <v>0</v>
      </c>
      <c r="BJ42" t="b">
        <v>0</v>
      </c>
      <c r="BK42" t="b">
        <v>0</v>
      </c>
      <c r="BL42" t="b">
        <v>0</v>
      </c>
      <c r="BM42" t="b">
        <v>0</v>
      </c>
    </row>
    <row r="43" spans="1:65" x14ac:dyDescent="0.25">
      <c r="A43">
        <v>2</v>
      </c>
      <c r="B43" s="1">
        <v>44928</v>
      </c>
      <c r="C43" s="1">
        <v>44995</v>
      </c>
      <c r="D43">
        <v>15</v>
      </c>
      <c r="E43" t="s">
        <v>781</v>
      </c>
      <c r="F43">
        <v>194</v>
      </c>
      <c r="G43" t="s">
        <v>782</v>
      </c>
      <c r="H43" t="s">
        <v>66</v>
      </c>
      <c r="I43" t="s">
        <v>783</v>
      </c>
      <c r="J43" t="s">
        <v>784</v>
      </c>
      <c r="K43">
        <v>2</v>
      </c>
      <c r="L43">
        <v>2</v>
      </c>
      <c r="M43">
        <v>0</v>
      </c>
      <c r="N43">
        <v>0</v>
      </c>
      <c r="O43" t="s">
        <v>1232</v>
      </c>
      <c r="P43" t="s">
        <v>69</v>
      </c>
      <c r="Q43">
        <v>2021</v>
      </c>
      <c r="R43" t="s">
        <v>785</v>
      </c>
      <c r="S43" t="s">
        <v>77</v>
      </c>
      <c r="T43" t="b">
        <v>0</v>
      </c>
      <c r="U43">
        <v>32</v>
      </c>
      <c r="V43">
        <v>23</v>
      </c>
      <c r="W43" t="b">
        <v>0</v>
      </c>
      <c r="X43">
        <v>72</v>
      </c>
      <c r="Y43">
        <v>2</v>
      </c>
      <c r="Z43">
        <v>3600</v>
      </c>
      <c r="AA43" t="s">
        <v>1231</v>
      </c>
      <c r="AB43" t="s">
        <v>1231</v>
      </c>
      <c r="AC43">
        <v>72</v>
      </c>
      <c r="AD43">
        <v>6.5</v>
      </c>
      <c r="AE43" t="b">
        <v>0</v>
      </c>
      <c r="AF43" t="b">
        <v>0</v>
      </c>
      <c r="AG43">
        <v>1107.6923079999999</v>
      </c>
      <c r="AH43">
        <f t="shared" si="0"/>
        <v>-2492.3076920000003</v>
      </c>
      <c r="AI43">
        <v>1</v>
      </c>
      <c r="AJ43" t="s">
        <v>1232</v>
      </c>
      <c r="AK43" t="s">
        <v>1232</v>
      </c>
      <c r="AL43" t="b">
        <v>0</v>
      </c>
      <c r="AM43" t="b">
        <v>0</v>
      </c>
      <c r="AN43" t="b">
        <v>0</v>
      </c>
      <c r="AO43" t="b">
        <v>0</v>
      </c>
      <c r="AP43" t="b">
        <v>0</v>
      </c>
      <c r="AQ43" t="b">
        <v>0</v>
      </c>
      <c r="AR43" t="b">
        <v>0</v>
      </c>
      <c r="AS43" t="b">
        <v>0</v>
      </c>
      <c r="AT43" t="b">
        <v>0</v>
      </c>
      <c r="AU43" t="b">
        <v>0</v>
      </c>
      <c r="AV43" t="b">
        <v>0</v>
      </c>
      <c r="AW43" t="b">
        <v>0</v>
      </c>
      <c r="AX43" t="b">
        <v>0</v>
      </c>
      <c r="AY43" t="b">
        <v>0</v>
      </c>
      <c r="AZ43" t="b">
        <v>0</v>
      </c>
      <c r="BA43" t="b">
        <v>0</v>
      </c>
      <c r="BB43" t="b">
        <v>0</v>
      </c>
      <c r="BC43" t="b">
        <v>0</v>
      </c>
      <c r="BD43" t="b">
        <v>0</v>
      </c>
      <c r="BE43" t="b">
        <v>0</v>
      </c>
      <c r="BF43" t="b">
        <v>0</v>
      </c>
      <c r="BG43">
        <v>72</v>
      </c>
      <c r="BH43">
        <v>6.5</v>
      </c>
      <c r="BI43" t="b">
        <v>0</v>
      </c>
      <c r="BJ43" t="b">
        <v>0</v>
      </c>
      <c r="BK43" t="b">
        <v>0</v>
      </c>
      <c r="BL43" t="b">
        <v>0</v>
      </c>
      <c r="BM43" t="b">
        <v>0</v>
      </c>
    </row>
    <row r="44" spans="1:65" x14ac:dyDescent="0.25">
      <c r="A44">
        <v>2</v>
      </c>
      <c r="B44" s="1">
        <v>44928</v>
      </c>
      <c r="C44" s="1">
        <v>44995</v>
      </c>
      <c r="D44">
        <v>15</v>
      </c>
      <c r="E44" t="s">
        <v>781</v>
      </c>
      <c r="F44">
        <v>195</v>
      </c>
      <c r="G44" t="s">
        <v>786</v>
      </c>
      <c r="H44" t="s">
        <v>286</v>
      </c>
      <c r="I44" t="s">
        <v>787</v>
      </c>
      <c r="J44" t="s">
        <v>788</v>
      </c>
      <c r="K44">
        <v>2</v>
      </c>
      <c r="L44">
        <v>2</v>
      </c>
      <c r="M44">
        <v>0</v>
      </c>
      <c r="N44">
        <v>0</v>
      </c>
      <c r="O44" t="s">
        <v>1232</v>
      </c>
      <c r="P44" t="s">
        <v>75</v>
      </c>
      <c r="Q44">
        <v>2019</v>
      </c>
      <c r="R44" t="s">
        <v>789</v>
      </c>
      <c r="S44" t="s">
        <v>77</v>
      </c>
      <c r="T44">
        <v>-1</v>
      </c>
      <c r="U44">
        <v>25</v>
      </c>
      <c r="V44">
        <v>54</v>
      </c>
      <c r="W44" t="b">
        <v>0</v>
      </c>
      <c r="X44">
        <v>90</v>
      </c>
      <c r="Y44">
        <v>3</v>
      </c>
      <c r="Z44">
        <v>3000</v>
      </c>
      <c r="AA44" t="s">
        <v>1231</v>
      </c>
      <c r="AB44" t="s">
        <v>1231</v>
      </c>
      <c r="AC44">
        <v>90</v>
      </c>
      <c r="AD44">
        <v>7.5</v>
      </c>
      <c r="AE44" t="b">
        <v>0</v>
      </c>
      <c r="AF44" t="b">
        <v>0</v>
      </c>
      <c r="AG44">
        <v>1200</v>
      </c>
      <c r="AH44">
        <f t="shared" si="0"/>
        <v>-1800</v>
      </c>
      <c r="AI44">
        <v>2</v>
      </c>
      <c r="AJ44" t="s">
        <v>1232</v>
      </c>
      <c r="AK44" t="s">
        <v>1232</v>
      </c>
      <c r="AL44" t="b">
        <v>0</v>
      </c>
      <c r="AM44" t="b">
        <v>0</v>
      </c>
      <c r="AN44" t="b">
        <v>0</v>
      </c>
      <c r="AO44" t="b">
        <v>0</v>
      </c>
      <c r="AP44" t="b">
        <v>0</v>
      </c>
      <c r="AQ44" t="b">
        <v>0</v>
      </c>
      <c r="AR44" t="b">
        <v>0</v>
      </c>
      <c r="AS44" t="b">
        <v>0</v>
      </c>
      <c r="AT44" t="b">
        <v>0</v>
      </c>
      <c r="AU44" t="b">
        <v>0</v>
      </c>
      <c r="AV44" t="b">
        <v>0</v>
      </c>
      <c r="AW44" t="b">
        <v>0</v>
      </c>
      <c r="AX44">
        <v>45</v>
      </c>
      <c r="AY44">
        <v>3.75</v>
      </c>
      <c r="AZ44" t="b">
        <v>0</v>
      </c>
      <c r="BA44">
        <v>45</v>
      </c>
      <c r="BB44">
        <v>3.75</v>
      </c>
      <c r="BC44" t="b">
        <v>0</v>
      </c>
      <c r="BD44" t="b">
        <v>0</v>
      </c>
      <c r="BE44" t="b">
        <v>0</v>
      </c>
      <c r="BF44" t="b">
        <v>0</v>
      </c>
      <c r="BG44" t="b">
        <v>0</v>
      </c>
      <c r="BH44" t="b">
        <v>0</v>
      </c>
      <c r="BI44" t="b">
        <v>0</v>
      </c>
      <c r="BJ44" t="b">
        <v>0</v>
      </c>
      <c r="BK44" t="b">
        <v>0</v>
      </c>
      <c r="BL44" t="b">
        <v>0</v>
      </c>
      <c r="BM44" t="b">
        <v>0</v>
      </c>
    </row>
    <row r="45" spans="1:65" x14ac:dyDescent="0.25">
      <c r="A45">
        <v>2</v>
      </c>
      <c r="B45" s="1">
        <v>44928</v>
      </c>
      <c r="C45" s="1">
        <v>44995</v>
      </c>
      <c r="D45">
        <v>15</v>
      </c>
      <c r="E45" t="s">
        <v>781</v>
      </c>
      <c r="F45">
        <v>196</v>
      </c>
      <c r="G45" t="s">
        <v>790</v>
      </c>
      <c r="H45" t="s">
        <v>173</v>
      </c>
      <c r="I45" t="s">
        <v>791</v>
      </c>
      <c r="J45" t="s">
        <v>792</v>
      </c>
      <c r="K45">
        <v>2</v>
      </c>
      <c r="L45">
        <v>1</v>
      </c>
      <c r="M45">
        <v>1</v>
      </c>
      <c r="N45">
        <v>0</v>
      </c>
      <c r="O45" t="s">
        <v>1231</v>
      </c>
      <c r="P45" t="s">
        <v>69</v>
      </c>
      <c r="Q45">
        <v>2021</v>
      </c>
      <c r="R45" t="s">
        <v>793</v>
      </c>
      <c r="S45" t="s">
        <v>77</v>
      </c>
      <c r="T45" t="b">
        <v>0</v>
      </c>
      <c r="U45" t="b">
        <v>0</v>
      </c>
      <c r="V45">
        <v>80</v>
      </c>
      <c r="W45" t="b">
        <v>0</v>
      </c>
      <c r="X45">
        <v>60</v>
      </c>
      <c r="Y45">
        <v>1</v>
      </c>
      <c r="Z45">
        <v>6000</v>
      </c>
      <c r="AA45" t="s">
        <v>1231</v>
      </c>
      <c r="AB45" t="s">
        <v>1231</v>
      </c>
      <c r="AC45">
        <v>60</v>
      </c>
      <c r="AD45">
        <v>6</v>
      </c>
      <c r="AE45" t="b">
        <v>0</v>
      </c>
      <c r="AF45" t="b">
        <v>0</v>
      </c>
      <c r="AG45">
        <v>1000</v>
      </c>
      <c r="AH45">
        <f t="shared" si="0"/>
        <v>-5000</v>
      </c>
      <c r="AI45">
        <v>2</v>
      </c>
      <c r="AJ45" t="s">
        <v>1232</v>
      </c>
      <c r="AK45" t="s">
        <v>1232</v>
      </c>
      <c r="AL45" t="b">
        <v>0</v>
      </c>
      <c r="AM45" t="b">
        <v>0</v>
      </c>
      <c r="AN45" t="b">
        <v>0</v>
      </c>
      <c r="AO45">
        <v>30</v>
      </c>
      <c r="AP45">
        <v>3</v>
      </c>
      <c r="AQ45" t="b">
        <v>0</v>
      </c>
      <c r="AR45" t="b">
        <v>0</v>
      </c>
      <c r="AS45" t="b">
        <v>0</v>
      </c>
      <c r="AT45" t="b">
        <v>0</v>
      </c>
      <c r="AU45" t="b">
        <v>0</v>
      </c>
      <c r="AV45" t="b">
        <v>0</v>
      </c>
      <c r="AW45" t="b">
        <v>0</v>
      </c>
      <c r="AX45" t="b">
        <v>0</v>
      </c>
      <c r="AY45" t="b">
        <v>0</v>
      </c>
      <c r="AZ45" t="b">
        <v>0</v>
      </c>
      <c r="BA45" t="b">
        <v>0</v>
      </c>
      <c r="BB45" t="b">
        <v>0</v>
      </c>
      <c r="BC45" t="b">
        <v>0</v>
      </c>
      <c r="BD45" t="b">
        <v>0</v>
      </c>
      <c r="BE45" t="b">
        <v>0</v>
      </c>
      <c r="BF45" t="b">
        <v>0</v>
      </c>
      <c r="BG45">
        <v>30</v>
      </c>
      <c r="BH45">
        <v>3</v>
      </c>
      <c r="BI45" t="b">
        <v>0</v>
      </c>
      <c r="BJ45" t="b">
        <v>0</v>
      </c>
      <c r="BK45" t="b">
        <v>0</v>
      </c>
      <c r="BL45" t="b">
        <v>0</v>
      </c>
      <c r="BM45" t="b">
        <v>0</v>
      </c>
    </row>
    <row r="46" spans="1:65" x14ac:dyDescent="0.25">
      <c r="A46">
        <v>2</v>
      </c>
      <c r="B46" s="1">
        <v>44928</v>
      </c>
      <c r="C46" s="1">
        <v>44995</v>
      </c>
      <c r="D46">
        <v>16</v>
      </c>
      <c r="E46" t="s">
        <v>794</v>
      </c>
      <c r="F46">
        <v>197</v>
      </c>
      <c r="G46" t="s">
        <v>795</v>
      </c>
      <c r="H46" t="s">
        <v>66</v>
      </c>
      <c r="I46" t="s">
        <v>796</v>
      </c>
      <c r="J46" t="s">
        <v>797</v>
      </c>
      <c r="K46">
        <v>3</v>
      </c>
      <c r="L46">
        <v>3</v>
      </c>
      <c r="M46">
        <v>0</v>
      </c>
      <c r="N46">
        <v>0</v>
      </c>
      <c r="O46" t="s">
        <v>1232</v>
      </c>
      <c r="P46" t="s">
        <v>69</v>
      </c>
      <c r="Q46">
        <v>2020</v>
      </c>
      <c r="R46" t="s">
        <v>86</v>
      </c>
      <c r="S46" t="s">
        <v>1261</v>
      </c>
      <c r="T46">
        <v>-1</v>
      </c>
      <c r="U46">
        <v>63</v>
      </c>
      <c r="V46" t="b">
        <v>0</v>
      </c>
      <c r="W46" t="b">
        <v>0</v>
      </c>
      <c r="X46">
        <v>60</v>
      </c>
      <c r="Y46">
        <v>1.5</v>
      </c>
      <c r="Z46">
        <v>4000</v>
      </c>
      <c r="AA46" t="s">
        <v>1231</v>
      </c>
      <c r="AB46" t="s">
        <v>1231</v>
      </c>
      <c r="AC46">
        <v>19</v>
      </c>
      <c r="AD46">
        <v>1</v>
      </c>
      <c r="AE46">
        <v>41</v>
      </c>
      <c r="AF46">
        <v>10</v>
      </c>
      <c r="AG46">
        <v>1900</v>
      </c>
      <c r="AH46">
        <f t="shared" si="0"/>
        <v>-2100</v>
      </c>
      <c r="AI46">
        <v>1</v>
      </c>
      <c r="AJ46" t="s">
        <v>1232</v>
      </c>
      <c r="AK46" t="s">
        <v>1232</v>
      </c>
      <c r="AL46" t="b">
        <v>0</v>
      </c>
      <c r="AM46" t="b">
        <v>0</v>
      </c>
      <c r="AN46" t="b">
        <v>0</v>
      </c>
      <c r="AO46">
        <v>19</v>
      </c>
      <c r="AP46">
        <v>1</v>
      </c>
      <c r="AQ46">
        <v>41</v>
      </c>
      <c r="AR46" t="b">
        <v>0</v>
      </c>
      <c r="AS46" t="b">
        <v>0</v>
      </c>
      <c r="AT46" t="b">
        <v>0</v>
      </c>
      <c r="AU46" t="b">
        <v>0</v>
      </c>
      <c r="AV46" t="b">
        <v>0</v>
      </c>
      <c r="AW46" t="b">
        <v>0</v>
      </c>
      <c r="AX46" t="b">
        <v>0</v>
      </c>
      <c r="AY46" t="b">
        <v>0</v>
      </c>
      <c r="AZ46" t="b">
        <v>0</v>
      </c>
      <c r="BA46" t="b">
        <v>0</v>
      </c>
      <c r="BB46" t="b">
        <v>0</v>
      </c>
      <c r="BC46" t="b">
        <v>0</v>
      </c>
      <c r="BD46" t="b">
        <v>0</v>
      </c>
      <c r="BE46" t="b">
        <v>0</v>
      </c>
      <c r="BF46" t="b">
        <v>0</v>
      </c>
      <c r="BG46" t="b">
        <v>0</v>
      </c>
      <c r="BH46" t="b">
        <v>0</v>
      </c>
      <c r="BI46" t="b">
        <v>0</v>
      </c>
      <c r="BJ46" t="b">
        <v>0</v>
      </c>
      <c r="BK46" t="b">
        <v>0</v>
      </c>
      <c r="BL46" t="b">
        <v>0</v>
      </c>
      <c r="BM46" t="b">
        <v>0</v>
      </c>
    </row>
    <row r="47" spans="1:65" x14ac:dyDescent="0.25">
      <c r="A47">
        <v>2</v>
      </c>
      <c r="B47" s="1">
        <v>44928</v>
      </c>
      <c r="C47" s="1">
        <v>44995</v>
      </c>
      <c r="D47">
        <v>16</v>
      </c>
      <c r="E47" t="s">
        <v>794</v>
      </c>
      <c r="F47">
        <v>198</v>
      </c>
      <c r="G47" t="s">
        <v>798</v>
      </c>
      <c r="H47" t="s">
        <v>182</v>
      </c>
      <c r="I47" t="s">
        <v>799</v>
      </c>
      <c r="J47" t="s">
        <v>800</v>
      </c>
      <c r="K47">
        <v>2</v>
      </c>
      <c r="L47">
        <v>2</v>
      </c>
      <c r="M47">
        <v>0</v>
      </c>
      <c r="N47">
        <v>0</v>
      </c>
      <c r="O47" t="s">
        <v>1232</v>
      </c>
      <c r="P47" t="s">
        <v>69</v>
      </c>
      <c r="Q47" t="s">
        <v>1230</v>
      </c>
      <c r="R47" t="s">
        <v>143</v>
      </c>
      <c r="S47" t="s">
        <v>156</v>
      </c>
      <c r="T47" t="b">
        <v>0</v>
      </c>
      <c r="U47" t="b">
        <v>0</v>
      </c>
      <c r="V47">
        <v>37</v>
      </c>
      <c r="W47" t="b">
        <v>0</v>
      </c>
      <c r="X47">
        <v>50</v>
      </c>
      <c r="Y47">
        <v>1</v>
      </c>
      <c r="Z47">
        <v>5000</v>
      </c>
      <c r="AA47" t="s">
        <v>1231</v>
      </c>
      <c r="AB47" t="s">
        <v>1231</v>
      </c>
      <c r="AC47">
        <v>50</v>
      </c>
      <c r="AD47">
        <v>2</v>
      </c>
      <c r="AE47" t="b">
        <v>0</v>
      </c>
      <c r="AF47" t="b">
        <v>0</v>
      </c>
      <c r="AG47">
        <v>2500</v>
      </c>
      <c r="AH47">
        <f t="shared" si="0"/>
        <v>-2500</v>
      </c>
      <c r="AI47">
        <v>1</v>
      </c>
      <c r="AJ47" t="s">
        <v>1232</v>
      </c>
      <c r="AK47" t="s">
        <v>1232</v>
      </c>
      <c r="AL47" t="b">
        <v>0</v>
      </c>
      <c r="AM47" t="b">
        <v>0</v>
      </c>
      <c r="AN47" t="b">
        <v>0</v>
      </c>
      <c r="AO47" t="b">
        <v>0</v>
      </c>
      <c r="AP47" t="b">
        <v>0</v>
      </c>
      <c r="AQ47" t="b">
        <v>0</v>
      </c>
      <c r="AR47" t="b">
        <v>0</v>
      </c>
      <c r="AS47" t="b">
        <v>0</v>
      </c>
      <c r="AT47" t="b">
        <v>0</v>
      </c>
      <c r="AU47" t="b">
        <v>0</v>
      </c>
      <c r="AV47" t="b">
        <v>0</v>
      </c>
      <c r="AW47" t="b">
        <v>0</v>
      </c>
      <c r="AX47" t="b">
        <v>0</v>
      </c>
      <c r="AY47" t="b">
        <v>0</v>
      </c>
      <c r="AZ47" t="b">
        <v>0</v>
      </c>
      <c r="BA47">
        <v>50</v>
      </c>
      <c r="BB47">
        <v>2</v>
      </c>
      <c r="BC47" t="b">
        <v>0</v>
      </c>
      <c r="BD47" t="b">
        <v>0</v>
      </c>
      <c r="BE47" t="b">
        <v>0</v>
      </c>
      <c r="BF47" t="b">
        <v>0</v>
      </c>
      <c r="BG47" t="b">
        <v>0</v>
      </c>
      <c r="BH47" t="b">
        <v>0</v>
      </c>
      <c r="BI47" t="b">
        <v>0</v>
      </c>
      <c r="BJ47" t="b">
        <v>0</v>
      </c>
      <c r="BK47" t="b">
        <v>0</v>
      </c>
      <c r="BL47" t="b">
        <v>0</v>
      </c>
      <c r="BM47" t="b">
        <v>0</v>
      </c>
    </row>
    <row r="48" spans="1:65" x14ac:dyDescent="0.25">
      <c r="A48">
        <v>2</v>
      </c>
      <c r="B48" s="1">
        <v>44928</v>
      </c>
      <c r="C48" s="1">
        <v>44995</v>
      </c>
      <c r="D48">
        <v>16</v>
      </c>
      <c r="E48" t="s">
        <v>794</v>
      </c>
      <c r="F48">
        <v>199</v>
      </c>
      <c r="G48" t="s">
        <v>801</v>
      </c>
      <c r="H48" t="s">
        <v>286</v>
      </c>
      <c r="I48" t="s">
        <v>802</v>
      </c>
      <c r="J48" t="s">
        <v>803</v>
      </c>
      <c r="K48">
        <v>4</v>
      </c>
      <c r="L48">
        <v>3</v>
      </c>
      <c r="M48">
        <v>1</v>
      </c>
      <c r="N48">
        <v>0</v>
      </c>
      <c r="O48" t="s">
        <v>1232</v>
      </c>
      <c r="P48" t="s">
        <v>69</v>
      </c>
      <c r="Q48">
        <v>2020</v>
      </c>
      <c r="R48" t="s">
        <v>190</v>
      </c>
      <c r="S48" t="s">
        <v>156</v>
      </c>
      <c r="T48">
        <v>120</v>
      </c>
      <c r="U48" t="b">
        <v>0</v>
      </c>
      <c r="V48" t="b">
        <v>0</v>
      </c>
      <c r="W48" t="b">
        <v>0</v>
      </c>
      <c r="X48">
        <v>90</v>
      </c>
      <c r="Y48">
        <v>2</v>
      </c>
      <c r="Z48">
        <v>4500</v>
      </c>
      <c r="AA48" t="s">
        <v>1231</v>
      </c>
      <c r="AB48" t="s">
        <v>1231</v>
      </c>
      <c r="AC48">
        <v>90</v>
      </c>
      <c r="AD48">
        <v>3</v>
      </c>
      <c r="AE48" t="b">
        <v>0</v>
      </c>
      <c r="AF48" t="b">
        <v>0</v>
      </c>
      <c r="AG48">
        <v>3000</v>
      </c>
      <c r="AH48">
        <f t="shared" si="0"/>
        <v>-1500</v>
      </c>
      <c r="AI48">
        <v>2</v>
      </c>
      <c r="AJ48" t="s">
        <v>1232</v>
      </c>
      <c r="AK48" t="s">
        <v>1232</v>
      </c>
      <c r="AL48" t="b">
        <v>0</v>
      </c>
      <c r="AM48" t="b">
        <v>0</v>
      </c>
      <c r="AN48" t="b">
        <v>0</v>
      </c>
      <c r="AO48" t="b">
        <v>0</v>
      </c>
      <c r="AP48" t="b">
        <v>0</v>
      </c>
      <c r="AQ48" t="b">
        <v>0</v>
      </c>
      <c r="AR48">
        <v>45</v>
      </c>
      <c r="AS48">
        <v>1.5</v>
      </c>
      <c r="AT48" t="b">
        <v>0</v>
      </c>
      <c r="AU48" t="b">
        <v>0</v>
      </c>
      <c r="AV48" t="b">
        <v>0</v>
      </c>
      <c r="AW48" t="b">
        <v>0</v>
      </c>
      <c r="AX48" t="b">
        <v>0</v>
      </c>
      <c r="AY48" t="b">
        <v>0</v>
      </c>
      <c r="AZ48" t="b">
        <v>0</v>
      </c>
      <c r="BA48">
        <v>45</v>
      </c>
      <c r="BB48">
        <v>1.5</v>
      </c>
      <c r="BC48" t="b">
        <v>0</v>
      </c>
      <c r="BD48" t="b">
        <v>0</v>
      </c>
      <c r="BE48" t="b">
        <v>0</v>
      </c>
      <c r="BF48" t="b">
        <v>0</v>
      </c>
      <c r="BG48" t="b">
        <v>0</v>
      </c>
      <c r="BH48" t="b">
        <v>0</v>
      </c>
      <c r="BI48" t="b">
        <v>0</v>
      </c>
      <c r="BJ48" t="b">
        <v>0</v>
      </c>
      <c r="BK48" t="b">
        <v>0</v>
      </c>
      <c r="BL48" t="b">
        <v>0</v>
      </c>
      <c r="BM48" t="b">
        <v>0</v>
      </c>
    </row>
    <row r="49" spans="1:65" x14ac:dyDescent="0.25">
      <c r="A49">
        <v>2</v>
      </c>
      <c r="B49" s="1">
        <v>44928</v>
      </c>
      <c r="C49" s="1">
        <v>44995</v>
      </c>
      <c r="D49">
        <v>17</v>
      </c>
      <c r="E49" t="s">
        <v>804</v>
      </c>
      <c r="F49">
        <v>200</v>
      </c>
      <c r="G49" t="s">
        <v>805</v>
      </c>
      <c r="H49" t="s">
        <v>79</v>
      </c>
      <c r="I49" t="s">
        <v>806</v>
      </c>
      <c r="J49" t="s">
        <v>807</v>
      </c>
      <c r="K49">
        <v>5</v>
      </c>
      <c r="L49">
        <v>3</v>
      </c>
      <c r="M49">
        <v>2</v>
      </c>
      <c r="N49">
        <v>0</v>
      </c>
      <c r="O49" t="s">
        <v>1231</v>
      </c>
      <c r="P49" t="s">
        <v>69</v>
      </c>
      <c r="Q49">
        <v>2021</v>
      </c>
      <c r="R49" t="s">
        <v>394</v>
      </c>
      <c r="S49" t="s">
        <v>156</v>
      </c>
      <c r="T49" t="b">
        <v>0</v>
      </c>
      <c r="U49">
        <v>165</v>
      </c>
      <c r="V49">
        <v>69</v>
      </c>
      <c r="W49" t="b">
        <v>0</v>
      </c>
      <c r="X49">
        <v>280</v>
      </c>
      <c r="Y49">
        <v>0.5</v>
      </c>
      <c r="Z49">
        <v>56000</v>
      </c>
      <c r="AA49" t="s">
        <v>1231</v>
      </c>
      <c r="AB49" t="s">
        <v>1232</v>
      </c>
      <c r="AC49" t="b">
        <v>0</v>
      </c>
      <c r="AD49" t="b">
        <v>0</v>
      </c>
      <c r="AE49" t="b">
        <v>0</v>
      </c>
      <c r="AF49" t="b">
        <v>0</v>
      </c>
      <c r="AG49" t="b">
        <v>0</v>
      </c>
      <c r="AH49" t="b">
        <f t="shared" si="0"/>
        <v>0</v>
      </c>
      <c r="AI49" t="b">
        <v>0</v>
      </c>
      <c r="AJ49" t="b">
        <v>0</v>
      </c>
      <c r="AK49" t="b">
        <v>0</v>
      </c>
      <c r="AL49" t="b">
        <v>0</v>
      </c>
      <c r="AM49" t="b">
        <v>0</v>
      </c>
      <c r="AN49" t="b">
        <v>0</v>
      </c>
      <c r="AO49" t="b">
        <v>0</v>
      </c>
      <c r="AP49" t="b">
        <v>0</v>
      </c>
      <c r="AQ49" t="b">
        <v>0</v>
      </c>
      <c r="AR49" t="b">
        <v>0</v>
      </c>
      <c r="AS49" t="b">
        <v>0</v>
      </c>
      <c r="AT49" t="b">
        <v>0</v>
      </c>
      <c r="AU49" t="b">
        <v>0</v>
      </c>
      <c r="AV49" t="b">
        <v>0</v>
      </c>
      <c r="AW49" t="b">
        <v>0</v>
      </c>
      <c r="AX49" t="b">
        <v>0</v>
      </c>
      <c r="AY49" t="b">
        <v>0</v>
      </c>
      <c r="AZ49" t="b">
        <v>0</v>
      </c>
      <c r="BA49" t="b">
        <v>0</v>
      </c>
      <c r="BB49" t="b">
        <v>0</v>
      </c>
      <c r="BC49" t="b">
        <v>0</v>
      </c>
      <c r="BD49" t="b">
        <v>0</v>
      </c>
      <c r="BE49" t="b">
        <v>0</v>
      </c>
      <c r="BF49" t="b">
        <v>0</v>
      </c>
      <c r="BG49" t="b">
        <v>0</v>
      </c>
      <c r="BH49" t="b">
        <v>0</v>
      </c>
      <c r="BI49" t="b">
        <v>0</v>
      </c>
      <c r="BJ49" t="b">
        <v>0</v>
      </c>
      <c r="BK49" t="b">
        <v>0</v>
      </c>
      <c r="BL49" t="b">
        <v>0</v>
      </c>
      <c r="BM49" t="b">
        <v>0</v>
      </c>
    </row>
    <row r="50" spans="1:65" x14ac:dyDescent="0.25">
      <c r="A50">
        <v>2</v>
      </c>
      <c r="B50" s="1">
        <v>44928</v>
      </c>
      <c r="C50" s="1">
        <v>44995</v>
      </c>
      <c r="D50">
        <v>17</v>
      </c>
      <c r="E50" t="s">
        <v>804</v>
      </c>
      <c r="F50">
        <v>201</v>
      </c>
      <c r="G50" t="s">
        <v>808</v>
      </c>
      <c r="H50" t="s">
        <v>79</v>
      </c>
      <c r="I50" t="s">
        <v>809</v>
      </c>
      <c r="J50" t="s">
        <v>810</v>
      </c>
      <c r="K50">
        <v>2</v>
      </c>
      <c r="L50">
        <v>2</v>
      </c>
      <c r="M50">
        <v>0</v>
      </c>
      <c r="N50">
        <v>0</v>
      </c>
      <c r="O50" t="s">
        <v>1232</v>
      </c>
      <c r="P50" t="s">
        <v>69</v>
      </c>
      <c r="Q50">
        <v>2017</v>
      </c>
      <c r="R50" t="s">
        <v>70</v>
      </c>
      <c r="S50" t="s">
        <v>156</v>
      </c>
      <c r="T50" t="b">
        <v>0</v>
      </c>
      <c r="U50">
        <v>15</v>
      </c>
      <c r="V50">
        <v>45</v>
      </c>
      <c r="W50">
        <v>21</v>
      </c>
      <c r="X50">
        <v>75</v>
      </c>
      <c r="Y50">
        <v>6</v>
      </c>
      <c r="Z50">
        <v>1250</v>
      </c>
      <c r="AA50" t="s">
        <v>1232</v>
      </c>
      <c r="AC50" t="b">
        <v>0</v>
      </c>
      <c r="AD50" t="b">
        <v>0</v>
      </c>
      <c r="AE50" t="b">
        <v>0</v>
      </c>
      <c r="AF50" t="b">
        <v>0</v>
      </c>
      <c r="AG50" t="b">
        <v>0</v>
      </c>
      <c r="AH50" t="b">
        <f t="shared" si="0"/>
        <v>0</v>
      </c>
      <c r="AI50" t="b">
        <v>0</v>
      </c>
      <c r="AJ50" t="b">
        <v>0</v>
      </c>
      <c r="AK50" t="b">
        <v>0</v>
      </c>
      <c r="AL50" t="b">
        <v>0</v>
      </c>
      <c r="AM50" t="b">
        <v>0</v>
      </c>
      <c r="AN50" t="b">
        <v>0</v>
      </c>
      <c r="AO50" t="b">
        <v>0</v>
      </c>
      <c r="AP50" t="b">
        <v>0</v>
      </c>
      <c r="AQ50" t="b">
        <v>0</v>
      </c>
      <c r="AR50" t="b">
        <v>0</v>
      </c>
      <c r="AS50" t="b">
        <v>0</v>
      </c>
      <c r="AT50" t="b">
        <v>0</v>
      </c>
      <c r="AU50" t="b">
        <v>0</v>
      </c>
      <c r="AV50" t="b">
        <v>0</v>
      </c>
      <c r="AW50" t="b">
        <v>0</v>
      </c>
      <c r="AX50" t="b">
        <v>0</v>
      </c>
      <c r="AY50" t="b">
        <v>0</v>
      </c>
      <c r="AZ50" t="b">
        <v>0</v>
      </c>
      <c r="BA50" t="b">
        <v>0</v>
      </c>
      <c r="BB50" t="b">
        <v>0</v>
      </c>
      <c r="BC50" t="b">
        <v>0</v>
      </c>
      <c r="BD50" t="b">
        <v>0</v>
      </c>
      <c r="BE50" t="b">
        <v>0</v>
      </c>
      <c r="BF50" t="b">
        <v>0</v>
      </c>
      <c r="BG50" t="b">
        <v>0</v>
      </c>
      <c r="BH50" t="b">
        <v>0</v>
      </c>
      <c r="BI50" t="b">
        <v>0</v>
      </c>
      <c r="BJ50" t="b">
        <v>0</v>
      </c>
      <c r="BK50" t="b">
        <v>0</v>
      </c>
      <c r="BL50" t="b">
        <v>0</v>
      </c>
      <c r="BM50" t="b">
        <v>0</v>
      </c>
    </row>
    <row r="51" spans="1:65" x14ac:dyDescent="0.25">
      <c r="A51">
        <v>2</v>
      </c>
      <c r="B51" s="1">
        <v>44928</v>
      </c>
      <c r="C51" s="1">
        <v>44995</v>
      </c>
      <c r="D51">
        <v>17</v>
      </c>
      <c r="E51" t="s">
        <v>804</v>
      </c>
      <c r="F51">
        <v>202</v>
      </c>
      <c r="G51" t="s">
        <v>811</v>
      </c>
      <c r="H51" t="s">
        <v>725</v>
      </c>
      <c r="I51" t="s">
        <v>812</v>
      </c>
      <c r="J51" t="s">
        <v>813</v>
      </c>
      <c r="K51">
        <v>2</v>
      </c>
      <c r="L51">
        <v>0</v>
      </c>
      <c r="M51">
        <v>2</v>
      </c>
      <c r="N51">
        <v>0</v>
      </c>
      <c r="O51" t="s">
        <v>1232</v>
      </c>
      <c r="P51" t="s">
        <v>69</v>
      </c>
      <c r="Q51">
        <v>2019</v>
      </c>
      <c r="R51" t="s">
        <v>814</v>
      </c>
      <c r="S51" t="s">
        <v>156</v>
      </c>
      <c r="T51" t="b">
        <v>0</v>
      </c>
      <c r="U51">
        <v>5</v>
      </c>
      <c r="V51">
        <v>80</v>
      </c>
      <c r="W51">
        <v>28</v>
      </c>
      <c r="X51">
        <v>40</v>
      </c>
      <c r="Y51">
        <v>10</v>
      </c>
      <c r="Z51">
        <v>400</v>
      </c>
      <c r="AA51" t="s">
        <v>1231</v>
      </c>
      <c r="AB51" t="s">
        <v>1231</v>
      </c>
      <c r="AC51">
        <v>20</v>
      </c>
      <c r="AD51">
        <v>20</v>
      </c>
      <c r="AE51">
        <v>20</v>
      </c>
      <c r="AF51" t="b">
        <v>0</v>
      </c>
      <c r="AG51">
        <v>100</v>
      </c>
      <c r="AH51">
        <f t="shared" si="0"/>
        <v>-300</v>
      </c>
      <c r="AI51">
        <v>2</v>
      </c>
      <c r="AJ51" t="s">
        <v>1232</v>
      </c>
      <c r="AK51" t="s">
        <v>1232</v>
      </c>
      <c r="AL51" t="b">
        <v>0</v>
      </c>
      <c r="AM51" t="b">
        <v>0</v>
      </c>
      <c r="AN51" t="b">
        <v>0</v>
      </c>
      <c r="AO51" t="b">
        <v>0</v>
      </c>
      <c r="AP51" t="b">
        <v>0</v>
      </c>
      <c r="AQ51" t="b">
        <v>0</v>
      </c>
      <c r="AR51" t="b">
        <v>0</v>
      </c>
      <c r="AS51" t="b">
        <v>0</v>
      </c>
      <c r="AT51" t="b">
        <v>0</v>
      </c>
      <c r="AU51" t="b">
        <v>0</v>
      </c>
      <c r="AV51" t="b">
        <v>0</v>
      </c>
      <c r="AW51" t="b">
        <v>0</v>
      </c>
      <c r="AX51" t="b">
        <v>0</v>
      </c>
      <c r="AY51" t="b">
        <v>0</v>
      </c>
      <c r="AZ51" t="b">
        <v>0</v>
      </c>
      <c r="BA51">
        <v>10</v>
      </c>
      <c r="BB51">
        <v>10</v>
      </c>
      <c r="BC51">
        <v>10</v>
      </c>
      <c r="BD51" t="b">
        <v>0</v>
      </c>
      <c r="BE51" t="b">
        <v>0</v>
      </c>
      <c r="BF51" t="b">
        <v>0</v>
      </c>
      <c r="BG51">
        <v>10</v>
      </c>
      <c r="BH51">
        <v>10</v>
      </c>
      <c r="BI51">
        <v>10</v>
      </c>
      <c r="BJ51" t="b">
        <v>0</v>
      </c>
      <c r="BK51" t="b">
        <v>0</v>
      </c>
      <c r="BL51" t="b">
        <v>0</v>
      </c>
      <c r="BM51" t="b">
        <v>0</v>
      </c>
    </row>
    <row r="52" spans="1:65" x14ac:dyDescent="0.25">
      <c r="A52">
        <v>2</v>
      </c>
      <c r="B52" s="1">
        <v>44928</v>
      </c>
      <c r="C52" s="1">
        <v>44995</v>
      </c>
      <c r="D52">
        <v>18</v>
      </c>
      <c r="E52" t="s">
        <v>815</v>
      </c>
      <c r="F52">
        <v>203</v>
      </c>
      <c r="G52" t="s">
        <v>816</v>
      </c>
      <c r="H52" t="s">
        <v>66</v>
      </c>
      <c r="I52" t="s">
        <v>817</v>
      </c>
      <c r="K52">
        <v>1</v>
      </c>
      <c r="L52">
        <v>1</v>
      </c>
      <c r="M52">
        <v>0</v>
      </c>
      <c r="N52">
        <v>0</v>
      </c>
      <c r="O52" t="s">
        <v>1232</v>
      </c>
      <c r="P52" t="s">
        <v>69</v>
      </c>
      <c r="Q52">
        <v>2022</v>
      </c>
      <c r="R52" t="s">
        <v>70</v>
      </c>
      <c r="S52" t="s">
        <v>156</v>
      </c>
      <c r="T52" t="b">
        <v>0</v>
      </c>
      <c r="U52" t="b">
        <v>0</v>
      </c>
      <c r="V52" t="b">
        <v>0</v>
      </c>
      <c r="W52" t="b">
        <v>0</v>
      </c>
      <c r="X52">
        <v>50</v>
      </c>
      <c r="Y52">
        <v>5</v>
      </c>
      <c r="Z52">
        <v>1000</v>
      </c>
      <c r="AA52" t="s">
        <v>1231</v>
      </c>
      <c r="AB52" t="s">
        <v>1231</v>
      </c>
      <c r="AC52">
        <v>50</v>
      </c>
      <c r="AD52">
        <v>25</v>
      </c>
      <c r="AE52" t="b">
        <v>0</v>
      </c>
      <c r="AF52" t="b">
        <v>0</v>
      </c>
      <c r="AG52">
        <v>200</v>
      </c>
      <c r="AH52">
        <f t="shared" si="0"/>
        <v>-800</v>
      </c>
      <c r="AI52">
        <v>1</v>
      </c>
      <c r="AJ52" t="s">
        <v>1232</v>
      </c>
      <c r="AK52" t="s">
        <v>1232</v>
      </c>
      <c r="AL52" t="b">
        <v>0</v>
      </c>
      <c r="AM52" t="b">
        <v>0</v>
      </c>
      <c r="AN52" t="b">
        <v>0</v>
      </c>
      <c r="AO52" t="b">
        <v>0</v>
      </c>
      <c r="AP52" t="b">
        <v>0</v>
      </c>
      <c r="AQ52" t="b">
        <v>0</v>
      </c>
      <c r="AR52">
        <v>50</v>
      </c>
      <c r="AS52">
        <v>25</v>
      </c>
      <c r="AT52" t="b">
        <v>0</v>
      </c>
      <c r="AU52" t="b">
        <v>0</v>
      </c>
      <c r="AV52" t="b">
        <v>0</v>
      </c>
      <c r="AW52" t="b">
        <v>0</v>
      </c>
      <c r="AX52" t="b">
        <v>0</v>
      </c>
      <c r="AY52" t="b">
        <v>0</v>
      </c>
      <c r="AZ52" t="b">
        <v>0</v>
      </c>
      <c r="BA52" t="b">
        <v>0</v>
      </c>
      <c r="BB52" t="b">
        <v>0</v>
      </c>
      <c r="BC52" t="b">
        <v>0</v>
      </c>
      <c r="BD52" t="b">
        <v>0</v>
      </c>
      <c r="BE52" t="b">
        <v>0</v>
      </c>
      <c r="BF52" t="b">
        <v>0</v>
      </c>
      <c r="BG52" t="b">
        <v>0</v>
      </c>
      <c r="BH52" t="b">
        <v>0</v>
      </c>
      <c r="BI52" t="b">
        <v>0</v>
      </c>
      <c r="BJ52" t="b">
        <v>0</v>
      </c>
      <c r="BK52" t="b">
        <v>0</v>
      </c>
      <c r="BL52" t="b">
        <v>0</v>
      </c>
      <c r="BM52" t="b">
        <v>0</v>
      </c>
    </row>
    <row r="53" spans="1:65" x14ac:dyDescent="0.25">
      <c r="A53">
        <v>2</v>
      </c>
      <c r="B53" s="1">
        <v>44928</v>
      </c>
      <c r="C53" s="1">
        <v>44995</v>
      </c>
      <c r="D53">
        <v>18</v>
      </c>
      <c r="E53" t="s">
        <v>815</v>
      </c>
      <c r="F53">
        <v>204</v>
      </c>
      <c r="G53" t="s">
        <v>818</v>
      </c>
      <c r="H53" t="s">
        <v>182</v>
      </c>
      <c r="I53" t="s">
        <v>819</v>
      </c>
      <c r="J53" t="s">
        <v>820</v>
      </c>
      <c r="K53">
        <v>3</v>
      </c>
      <c r="L53">
        <v>3</v>
      </c>
      <c r="M53">
        <v>0</v>
      </c>
      <c r="N53">
        <v>0</v>
      </c>
      <c r="O53" t="s">
        <v>1232</v>
      </c>
      <c r="P53" t="s">
        <v>69</v>
      </c>
      <c r="Q53">
        <v>2020</v>
      </c>
      <c r="R53" t="s">
        <v>190</v>
      </c>
      <c r="S53" t="s">
        <v>156</v>
      </c>
      <c r="T53">
        <v>470</v>
      </c>
      <c r="U53" t="b">
        <v>0</v>
      </c>
      <c r="V53" t="b">
        <v>0</v>
      </c>
      <c r="W53" t="b">
        <v>0</v>
      </c>
      <c r="X53">
        <v>100</v>
      </c>
      <c r="Y53">
        <v>1</v>
      </c>
      <c r="Z53">
        <v>10000</v>
      </c>
      <c r="AA53" t="s">
        <v>1231</v>
      </c>
      <c r="AB53" t="s">
        <v>1231</v>
      </c>
      <c r="AC53">
        <v>100</v>
      </c>
      <c r="AD53">
        <v>1</v>
      </c>
      <c r="AE53" t="b">
        <v>0</v>
      </c>
      <c r="AF53" t="b">
        <v>0</v>
      </c>
      <c r="AG53">
        <v>10000</v>
      </c>
      <c r="AH53">
        <f t="shared" si="0"/>
        <v>0</v>
      </c>
      <c r="AI53">
        <v>1</v>
      </c>
      <c r="AJ53" t="s">
        <v>1232</v>
      </c>
      <c r="AK53" t="s">
        <v>1232</v>
      </c>
      <c r="AL53" t="b">
        <v>0</v>
      </c>
      <c r="AM53" t="b">
        <v>0</v>
      </c>
      <c r="AN53" t="b">
        <v>0</v>
      </c>
      <c r="AO53" t="b">
        <v>0</v>
      </c>
      <c r="AP53" t="b">
        <v>0</v>
      </c>
      <c r="AQ53" t="b">
        <v>0</v>
      </c>
      <c r="AR53" t="b">
        <v>0</v>
      </c>
      <c r="AS53" t="b">
        <v>0</v>
      </c>
      <c r="AT53" t="b">
        <v>0</v>
      </c>
      <c r="AU53" t="b">
        <v>0</v>
      </c>
      <c r="AV53" t="b">
        <v>0</v>
      </c>
      <c r="AW53" t="b">
        <v>0</v>
      </c>
      <c r="AX53" t="b">
        <v>0</v>
      </c>
      <c r="AY53" t="b">
        <v>0</v>
      </c>
      <c r="AZ53" t="b">
        <v>0</v>
      </c>
      <c r="BA53">
        <v>100</v>
      </c>
      <c r="BB53">
        <v>1</v>
      </c>
      <c r="BC53" t="b">
        <v>0</v>
      </c>
      <c r="BD53" t="b">
        <v>0</v>
      </c>
      <c r="BE53" t="b">
        <v>0</v>
      </c>
      <c r="BF53" t="b">
        <v>0</v>
      </c>
      <c r="BG53" t="b">
        <v>0</v>
      </c>
      <c r="BH53" t="b">
        <v>0</v>
      </c>
      <c r="BI53" t="b">
        <v>0</v>
      </c>
      <c r="BJ53" t="b">
        <v>0</v>
      </c>
      <c r="BK53" t="b">
        <v>0</v>
      </c>
      <c r="BL53" t="b">
        <v>0</v>
      </c>
      <c r="BM53" t="b">
        <v>0</v>
      </c>
    </row>
    <row r="54" spans="1:65" x14ac:dyDescent="0.25">
      <c r="A54">
        <v>2</v>
      </c>
      <c r="B54" s="1">
        <v>44928</v>
      </c>
      <c r="C54" s="1">
        <v>44995</v>
      </c>
      <c r="D54">
        <v>18</v>
      </c>
      <c r="E54" t="s">
        <v>815</v>
      </c>
      <c r="F54">
        <v>205</v>
      </c>
      <c r="G54" t="s">
        <v>821</v>
      </c>
      <c r="H54" t="s">
        <v>66</v>
      </c>
      <c r="I54" t="s">
        <v>822</v>
      </c>
      <c r="J54" t="s">
        <v>823</v>
      </c>
      <c r="K54">
        <v>2</v>
      </c>
      <c r="L54">
        <v>1</v>
      </c>
      <c r="M54">
        <v>1</v>
      </c>
      <c r="N54">
        <v>0</v>
      </c>
      <c r="O54" t="s">
        <v>1231</v>
      </c>
      <c r="P54" t="s">
        <v>69</v>
      </c>
      <c r="Q54" t="s">
        <v>1230</v>
      </c>
      <c r="R54" t="s">
        <v>138</v>
      </c>
      <c r="S54" t="s">
        <v>156</v>
      </c>
      <c r="T54">
        <v>86</v>
      </c>
      <c r="U54">
        <v>14</v>
      </c>
      <c r="V54" t="b">
        <v>0</v>
      </c>
      <c r="W54" t="b">
        <v>0</v>
      </c>
      <c r="X54">
        <v>50</v>
      </c>
      <c r="Y54">
        <v>5</v>
      </c>
      <c r="Z54">
        <v>1000</v>
      </c>
      <c r="AA54" t="s">
        <v>1231</v>
      </c>
      <c r="AB54" t="s">
        <v>1231</v>
      </c>
      <c r="AC54">
        <v>25</v>
      </c>
      <c r="AD54">
        <v>5</v>
      </c>
      <c r="AE54">
        <v>25</v>
      </c>
      <c r="AF54" t="b">
        <v>0</v>
      </c>
      <c r="AG54">
        <v>500</v>
      </c>
      <c r="AH54">
        <f t="shared" si="0"/>
        <v>-500</v>
      </c>
      <c r="AI54">
        <v>1</v>
      </c>
      <c r="AJ54" t="s">
        <v>1232</v>
      </c>
      <c r="AK54" t="s">
        <v>1232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>
        <v>25</v>
      </c>
      <c r="BH54">
        <v>5</v>
      </c>
      <c r="BI54">
        <v>25</v>
      </c>
      <c r="BJ54" t="b">
        <v>0</v>
      </c>
      <c r="BK54" t="b">
        <v>0</v>
      </c>
      <c r="BL54" t="b">
        <v>0</v>
      </c>
      <c r="BM54" t="b">
        <v>0</v>
      </c>
    </row>
    <row r="55" spans="1:65" x14ac:dyDescent="0.25">
      <c r="A55">
        <v>2</v>
      </c>
      <c r="B55" s="1">
        <v>44928</v>
      </c>
      <c r="C55" s="1">
        <v>44995</v>
      </c>
      <c r="D55">
        <v>18</v>
      </c>
      <c r="E55" t="s">
        <v>815</v>
      </c>
      <c r="F55">
        <v>206</v>
      </c>
      <c r="G55" t="s">
        <v>824</v>
      </c>
      <c r="H55" t="s">
        <v>79</v>
      </c>
      <c r="I55" t="s">
        <v>825</v>
      </c>
      <c r="K55">
        <v>1</v>
      </c>
      <c r="L55">
        <v>1</v>
      </c>
      <c r="M55">
        <v>0</v>
      </c>
      <c r="N55">
        <v>0</v>
      </c>
      <c r="O55" t="s">
        <v>1232</v>
      </c>
      <c r="P55" t="s">
        <v>69</v>
      </c>
      <c r="Q55" t="s">
        <v>1230</v>
      </c>
      <c r="R55" t="s">
        <v>185</v>
      </c>
      <c r="S55" t="s">
        <v>156</v>
      </c>
      <c r="T55">
        <v>0</v>
      </c>
      <c r="U55" t="b">
        <v>0</v>
      </c>
      <c r="V55" t="b">
        <v>0</v>
      </c>
      <c r="W55" t="b">
        <v>0</v>
      </c>
      <c r="X55">
        <v>100</v>
      </c>
      <c r="Y55">
        <v>1</v>
      </c>
      <c r="Z55">
        <v>10000</v>
      </c>
      <c r="AA55" t="s">
        <v>1232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f t="shared" si="0"/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</row>
    <row r="56" spans="1:65" x14ac:dyDescent="0.25">
      <c r="A56">
        <v>2</v>
      </c>
      <c r="B56" s="1">
        <v>44928</v>
      </c>
      <c r="C56" s="1">
        <v>44995</v>
      </c>
      <c r="D56">
        <v>19</v>
      </c>
      <c r="E56" t="s">
        <v>826</v>
      </c>
      <c r="F56">
        <v>207</v>
      </c>
      <c r="G56" t="s">
        <v>827</v>
      </c>
      <c r="H56" t="s">
        <v>72</v>
      </c>
      <c r="I56" t="s">
        <v>828</v>
      </c>
      <c r="J56" t="s">
        <v>829</v>
      </c>
      <c r="K56">
        <v>1</v>
      </c>
      <c r="L56">
        <v>1</v>
      </c>
      <c r="M56">
        <v>0</v>
      </c>
      <c r="N56">
        <v>0</v>
      </c>
      <c r="O56" t="s">
        <v>1232</v>
      </c>
      <c r="P56" t="s">
        <v>69</v>
      </c>
      <c r="Q56">
        <v>2018</v>
      </c>
      <c r="R56" t="s">
        <v>134</v>
      </c>
      <c r="S56" t="s">
        <v>1262</v>
      </c>
      <c r="T56">
        <v>0</v>
      </c>
      <c r="U56" t="b">
        <v>0</v>
      </c>
      <c r="V56" t="b">
        <v>0</v>
      </c>
      <c r="W56" t="b">
        <v>0</v>
      </c>
      <c r="X56">
        <v>100</v>
      </c>
      <c r="Y56">
        <v>1</v>
      </c>
      <c r="Z56">
        <v>10000</v>
      </c>
      <c r="AA56" t="s">
        <v>1231</v>
      </c>
      <c r="AB56" t="s">
        <v>1232</v>
      </c>
      <c r="AC56" t="b">
        <v>0</v>
      </c>
      <c r="AD56" t="b">
        <v>0</v>
      </c>
      <c r="AE56" t="b">
        <v>0</v>
      </c>
      <c r="AF56" t="b">
        <v>0</v>
      </c>
      <c r="AG56" t="b">
        <v>0</v>
      </c>
      <c r="AH56" t="b">
        <f t="shared" si="0"/>
        <v>0</v>
      </c>
      <c r="AI56" t="b">
        <v>0</v>
      </c>
      <c r="AJ56" t="b">
        <v>0</v>
      </c>
      <c r="AK56" t="b">
        <v>0</v>
      </c>
      <c r="AL56" t="b">
        <v>0</v>
      </c>
      <c r="AM56" t="b">
        <v>0</v>
      </c>
      <c r="AN56" t="b">
        <v>0</v>
      </c>
      <c r="AO56" t="b">
        <v>0</v>
      </c>
      <c r="AP56" t="b">
        <v>0</v>
      </c>
      <c r="AQ56" t="b">
        <v>0</v>
      </c>
      <c r="AR56" t="b">
        <v>0</v>
      </c>
      <c r="AS56" t="b">
        <v>0</v>
      </c>
      <c r="AT56" t="b">
        <v>0</v>
      </c>
      <c r="AU56" t="b">
        <v>0</v>
      </c>
      <c r="AV56" t="b">
        <v>0</v>
      </c>
      <c r="AW56" t="b">
        <v>0</v>
      </c>
      <c r="AX56" t="b">
        <v>0</v>
      </c>
      <c r="AY56" t="b">
        <v>0</v>
      </c>
      <c r="AZ56" t="b">
        <v>0</v>
      </c>
      <c r="BA56" t="b">
        <v>0</v>
      </c>
      <c r="BB56" t="b">
        <v>0</v>
      </c>
      <c r="BC56" t="b">
        <v>0</v>
      </c>
      <c r="BD56" t="b">
        <v>0</v>
      </c>
      <c r="BE56" t="b">
        <v>0</v>
      </c>
      <c r="BF56" t="b">
        <v>0</v>
      </c>
      <c r="BG56" t="b">
        <v>0</v>
      </c>
      <c r="BH56" t="b">
        <v>0</v>
      </c>
      <c r="BI56" t="b">
        <v>0</v>
      </c>
      <c r="BJ56" t="b">
        <v>0</v>
      </c>
      <c r="BK56" t="b">
        <v>0</v>
      </c>
      <c r="BL56" t="b">
        <v>0</v>
      </c>
      <c r="BM56" t="b">
        <v>0</v>
      </c>
    </row>
    <row r="57" spans="1:65" x14ac:dyDescent="0.25">
      <c r="A57">
        <v>2</v>
      </c>
      <c r="B57" s="1">
        <v>44928</v>
      </c>
      <c r="C57" s="1">
        <v>44995</v>
      </c>
      <c r="D57">
        <v>19</v>
      </c>
      <c r="E57" t="s">
        <v>826</v>
      </c>
      <c r="F57">
        <v>208</v>
      </c>
      <c r="G57" t="s">
        <v>830</v>
      </c>
      <c r="H57" t="s">
        <v>66</v>
      </c>
      <c r="I57" t="s">
        <v>831</v>
      </c>
      <c r="J57" t="s">
        <v>832</v>
      </c>
      <c r="K57">
        <v>3</v>
      </c>
      <c r="L57">
        <v>2</v>
      </c>
      <c r="M57">
        <v>1</v>
      </c>
      <c r="N57">
        <v>0</v>
      </c>
      <c r="O57" t="s">
        <v>1232</v>
      </c>
      <c r="P57" t="s">
        <v>69</v>
      </c>
      <c r="Q57">
        <v>2019</v>
      </c>
      <c r="R57" t="s">
        <v>134</v>
      </c>
      <c r="S57" t="s">
        <v>1263</v>
      </c>
      <c r="T57">
        <v>410</v>
      </c>
      <c r="U57">
        <v>57</v>
      </c>
      <c r="V57" t="b">
        <v>0</v>
      </c>
      <c r="W57" t="b">
        <v>0</v>
      </c>
      <c r="X57">
        <v>70</v>
      </c>
      <c r="Y57">
        <v>2</v>
      </c>
      <c r="Z57">
        <v>3500</v>
      </c>
      <c r="AA57" t="s">
        <v>1231</v>
      </c>
      <c r="AB57" t="s">
        <v>1231</v>
      </c>
      <c r="AC57">
        <v>70</v>
      </c>
      <c r="AD57">
        <v>5</v>
      </c>
      <c r="AE57" t="b">
        <v>0</v>
      </c>
      <c r="AF57" t="b">
        <v>0</v>
      </c>
      <c r="AG57">
        <v>1400</v>
      </c>
      <c r="AH57">
        <f t="shared" si="0"/>
        <v>-2100</v>
      </c>
      <c r="AI57">
        <v>1</v>
      </c>
      <c r="AJ57" t="s">
        <v>1232</v>
      </c>
      <c r="AK57" t="s">
        <v>1232</v>
      </c>
      <c r="AL57" t="b">
        <v>0</v>
      </c>
      <c r="AM57" t="b">
        <v>0</v>
      </c>
      <c r="AN57" t="b">
        <v>0</v>
      </c>
      <c r="AO57">
        <v>70</v>
      </c>
      <c r="AP57">
        <v>5</v>
      </c>
      <c r="AQ57" t="b">
        <v>0</v>
      </c>
      <c r="AR57" t="b">
        <v>0</v>
      </c>
      <c r="AS57" t="b">
        <v>0</v>
      </c>
      <c r="AT57" t="b">
        <v>0</v>
      </c>
      <c r="AU57" t="b">
        <v>0</v>
      </c>
      <c r="AV57" t="b">
        <v>0</v>
      </c>
      <c r="AW57" t="b">
        <v>0</v>
      </c>
      <c r="AX57" t="b">
        <v>0</v>
      </c>
      <c r="AY57" t="b">
        <v>0</v>
      </c>
      <c r="AZ57" t="b">
        <v>0</v>
      </c>
      <c r="BA57" t="b">
        <v>0</v>
      </c>
      <c r="BB57" t="b">
        <v>0</v>
      </c>
      <c r="BC57" t="b">
        <v>0</v>
      </c>
      <c r="BD57" t="b">
        <v>0</v>
      </c>
      <c r="BE57" t="b">
        <v>0</v>
      </c>
      <c r="BF57" t="b">
        <v>0</v>
      </c>
      <c r="BG57" t="b">
        <v>0</v>
      </c>
      <c r="BH57" t="b">
        <v>0</v>
      </c>
      <c r="BI57" t="b">
        <v>0</v>
      </c>
      <c r="BJ57" t="b">
        <v>0</v>
      </c>
      <c r="BK57" t="b">
        <v>0</v>
      </c>
      <c r="BL57" t="b">
        <v>0</v>
      </c>
      <c r="BM57" t="b">
        <v>0</v>
      </c>
    </row>
    <row r="58" spans="1:65" x14ac:dyDescent="0.25">
      <c r="A58">
        <v>2</v>
      </c>
      <c r="B58" s="1">
        <v>44928</v>
      </c>
      <c r="C58" s="1">
        <v>44995</v>
      </c>
      <c r="D58">
        <v>19</v>
      </c>
      <c r="E58" t="s">
        <v>826</v>
      </c>
      <c r="F58">
        <v>209</v>
      </c>
      <c r="G58" t="s">
        <v>833</v>
      </c>
      <c r="H58" t="s">
        <v>225</v>
      </c>
      <c r="I58" t="s">
        <v>834</v>
      </c>
      <c r="J58" t="s">
        <v>835</v>
      </c>
      <c r="K58">
        <v>3</v>
      </c>
      <c r="L58">
        <v>3</v>
      </c>
      <c r="M58">
        <v>0</v>
      </c>
      <c r="N58">
        <v>0</v>
      </c>
      <c r="O58" t="s">
        <v>1232</v>
      </c>
      <c r="P58" t="s">
        <v>69</v>
      </c>
      <c r="Q58" t="s">
        <v>1230</v>
      </c>
      <c r="R58" t="s">
        <v>76</v>
      </c>
      <c r="S58" t="s">
        <v>1264</v>
      </c>
      <c r="T58">
        <v>-1</v>
      </c>
      <c r="U58" t="b">
        <v>0</v>
      </c>
      <c r="V58" t="b">
        <v>0</v>
      </c>
      <c r="W58" t="b">
        <v>0</v>
      </c>
      <c r="X58">
        <v>75</v>
      </c>
      <c r="Y58">
        <v>1.5</v>
      </c>
      <c r="Z58">
        <v>5000</v>
      </c>
      <c r="AA58" t="s">
        <v>1231</v>
      </c>
      <c r="AB58" t="s">
        <v>1231</v>
      </c>
      <c r="AC58">
        <v>75</v>
      </c>
      <c r="AD58">
        <v>2.86</v>
      </c>
      <c r="AE58" t="b">
        <v>0</v>
      </c>
      <c r="AF58" t="b">
        <v>0</v>
      </c>
      <c r="AG58">
        <v>2622.377622</v>
      </c>
      <c r="AH58">
        <f t="shared" si="0"/>
        <v>-2377.622378</v>
      </c>
      <c r="AI58">
        <v>2</v>
      </c>
      <c r="AJ58" t="s">
        <v>1232</v>
      </c>
      <c r="AK58" t="s">
        <v>1232</v>
      </c>
      <c r="AL58" t="b">
        <v>0</v>
      </c>
      <c r="AM58" t="b">
        <v>0</v>
      </c>
      <c r="AN58" t="b">
        <v>0</v>
      </c>
      <c r="AO58" t="b">
        <v>0</v>
      </c>
      <c r="AP58" t="b">
        <v>0</v>
      </c>
      <c r="AQ58" t="b">
        <v>0</v>
      </c>
      <c r="AR58" t="b">
        <v>0</v>
      </c>
      <c r="AS58" t="b">
        <v>0</v>
      </c>
      <c r="AT58" t="b">
        <v>0</v>
      </c>
      <c r="AU58" t="b">
        <v>0</v>
      </c>
      <c r="AV58" t="b">
        <v>0</v>
      </c>
      <c r="AW58" t="b">
        <v>0</v>
      </c>
      <c r="AX58">
        <v>37.5</v>
      </c>
      <c r="AY58">
        <v>1.43</v>
      </c>
      <c r="AZ58" t="b">
        <v>0</v>
      </c>
      <c r="BA58">
        <v>37.5</v>
      </c>
      <c r="BB58">
        <v>1.43</v>
      </c>
      <c r="BC58" t="b">
        <v>0</v>
      </c>
      <c r="BD58" t="b">
        <v>0</v>
      </c>
      <c r="BE58" t="b">
        <v>0</v>
      </c>
      <c r="BF58" t="b">
        <v>0</v>
      </c>
      <c r="BG58" t="b">
        <v>0</v>
      </c>
      <c r="BH58" t="b">
        <v>0</v>
      </c>
      <c r="BI58" t="b">
        <v>0</v>
      </c>
      <c r="BJ58" t="b">
        <v>0</v>
      </c>
      <c r="BK58" t="b">
        <v>0</v>
      </c>
      <c r="BL58" t="b">
        <v>0</v>
      </c>
      <c r="BM58" t="b">
        <v>0</v>
      </c>
    </row>
    <row r="59" spans="1:65" x14ac:dyDescent="0.25">
      <c r="A59">
        <v>2</v>
      </c>
      <c r="B59" s="1">
        <v>44928</v>
      </c>
      <c r="C59" s="1">
        <v>44995</v>
      </c>
      <c r="D59">
        <v>20</v>
      </c>
      <c r="E59" t="s">
        <v>836</v>
      </c>
      <c r="F59">
        <v>210</v>
      </c>
      <c r="G59" t="s">
        <v>837</v>
      </c>
      <c r="H59" t="s">
        <v>79</v>
      </c>
      <c r="I59" t="s">
        <v>838</v>
      </c>
      <c r="J59" t="s">
        <v>839</v>
      </c>
      <c r="K59">
        <v>1</v>
      </c>
      <c r="L59">
        <v>1</v>
      </c>
      <c r="M59">
        <v>0</v>
      </c>
      <c r="N59">
        <v>0</v>
      </c>
      <c r="O59" t="s">
        <v>1232</v>
      </c>
      <c r="P59" t="s">
        <v>69</v>
      </c>
      <c r="Q59">
        <v>2020</v>
      </c>
      <c r="R59" t="s">
        <v>86</v>
      </c>
      <c r="S59" t="s">
        <v>694</v>
      </c>
      <c r="T59" t="b">
        <v>0</v>
      </c>
      <c r="U59" t="b">
        <v>0</v>
      </c>
      <c r="V59" t="b">
        <v>0</v>
      </c>
      <c r="W59" t="b">
        <v>0</v>
      </c>
      <c r="X59">
        <v>150</v>
      </c>
      <c r="Y59">
        <v>0.5</v>
      </c>
      <c r="Z59">
        <v>30000</v>
      </c>
      <c r="AA59" t="s">
        <v>1231</v>
      </c>
      <c r="AB59" t="s">
        <v>1231</v>
      </c>
      <c r="AC59">
        <v>150</v>
      </c>
      <c r="AD59">
        <v>1.5</v>
      </c>
      <c r="AE59" t="b">
        <v>0</v>
      </c>
      <c r="AF59" t="b">
        <v>0</v>
      </c>
      <c r="AG59">
        <v>10000</v>
      </c>
      <c r="AH59">
        <f t="shared" si="0"/>
        <v>-20000</v>
      </c>
      <c r="AI59">
        <v>5</v>
      </c>
      <c r="AJ59" t="s">
        <v>1232</v>
      </c>
      <c r="AK59" t="s">
        <v>1232</v>
      </c>
      <c r="AL59" t="b">
        <v>0</v>
      </c>
      <c r="AM59" t="b">
        <v>0</v>
      </c>
      <c r="AN59" t="b">
        <v>0</v>
      </c>
      <c r="AO59">
        <v>30</v>
      </c>
      <c r="AP59">
        <v>0.3</v>
      </c>
      <c r="AQ59" t="b">
        <v>0</v>
      </c>
      <c r="AR59">
        <v>30</v>
      </c>
      <c r="AS59">
        <v>0.3</v>
      </c>
      <c r="AT59" t="b">
        <v>0</v>
      </c>
      <c r="AU59">
        <v>30</v>
      </c>
      <c r="AV59">
        <v>0.3</v>
      </c>
      <c r="AW59" t="b">
        <v>0</v>
      </c>
      <c r="AX59">
        <v>30</v>
      </c>
      <c r="AY59">
        <v>0.3</v>
      </c>
      <c r="AZ59" t="b">
        <v>0</v>
      </c>
      <c r="BA59">
        <v>30</v>
      </c>
      <c r="BB59">
        <v>0.3</v>
      </c>
      <c r="BC59" t="b">
        <v>0</v>
      </c>
      <c r="BD59" t="b">
        <v>0</v>
      </c>
      <c r="BE59" t="b">
        <v>0</v>
      </c>
      <c r="BF59" t="b">
        <v>0</v>
      </c>
      <c r="BG59" t="b">
        <v>0</v>
      </c>
      <c r="BH59" t="b">
        <v>0</v>
      </c>
      <c r="BI59" t="b">
        <v>0</v>
      </c>
      <c r="BJ59" t="b">
        <v>0</v>
      </c>
      <c r="BK59" t="b">
        <v>0</v>
      </c>
      <c r="BL59" t="b">
        <v>0</v>
      </c>
      <c r="BM59" t="b">
        <v>0</v>
      </c>
    </row>
    <row r="60" spans="1:65" x14ac:dyDescent="0.25">
      <c r="A60">
        <v>2</v>
      </c>
      <c r="B60" s="1">
        <v>44928</v>
      </c>
      <c r="C60" s="1">
        <v>44995</v>
      </c>
      <c r="D60">
        <v>20</v>
      </c>
      <c r="E60" t="s">
        <v>836</v>
      </c>
      <c r="F60">
        <v>211</v>
      </c>
      <c r="G60" t="s">
        <v>840</v>
      </c>
      <c r="H60" t="s">
        <v>286</v>
      </c>
      <c r="I60" t="s">
        <v>841</v>
      </c>
      <c r="J60" t="s">
        <v>842</v>
      </c>
      <c r="K60">
        <v>3</v>
      </c>
      <c r="L60">
        <v>3</v>
      </c>
      <c r="M60">
        <v>0</v>
      </c>
      <c r="N60">
        <v>0</v>
      </c>
      <c r="O60" t="s">
        <v>1232</v>
      </c>
      <c r="P60" t="s">
        <v>69</v>
      </c>
      <c r="Q60" t="s">
        <v>1230</v>
      </c>
      <c r="R60" t="s">
        <v>143</v>
      </c>
      <c r="S60" t="s">
        <v>340</v>
      </c>
      <c r="T60" t="b">
        <v>0</v>
      </c>
      <c r="U60" t="b">
        <v>0</v>
      </c>
      <c r="V60">
        <v>45</v>
      </c>
      <c r="W60" t="b">
        <v>0</v>
      </c>
      <c r="X60">
        <v>150</v>
      </c>
      <c r="Y60">
        <v>1</v>
      </c>
      <c r="Z60">
        <v>15000</v>
      </c>
      <c r="AA60" t="s">
        <v>1231</v>
      </c>
      <c r="AB60" t="s">
        <v>1231</v>
      </c>
      <c r="AC60">
        <v>150</v>
      </c>
      <c r="AD60">
        <v>2.5</v>
      </c>
      <c r="AE60" t="b">
        <v>0</v>
      </c>
      <c r="AF60" t="b">
        <v>0</v>
      </c>
      <c r="AG60">
        <v>6000</v>
      </c>
      <c r="AH60">
        <f t="shared" si="0"/>
        <v>-9000</v>
      </c>
      <c r="AI60">
        <v>3</v>
      </c>
      <c r="AJ60" t="s">
        <v>1232</v>
      </c>
      <c r="AK60" t="s">
        <v>1232</v>
      </c>
      <c r="AL60" t="b">
        <v>0</v>
      </c>
      <c r="AM60" t="b">
        <v>0</v>
      </c>
      <c r="AN60" t="b">
        <v>0</v>
      </c>
      <c r="AO60">
        <v>50</v>
      </c>
      <c r="AP60">
        <v>0.83299999999999996</v>
      </c>
      <c r="AQ60" t="b">
        <v>0</v>
      </c>
      <c r="AR60" t="b">
        <v>0</v>
      </c>
      <c r="AS60" t="b">
        <v>0</v>
      </c>
      <c r="AT60" t="b">
        <v>0</v>
      </c>
      <c r="AU60" t="b">
        <v>0</v>
      </c>
      <c r="AV60" t="b">
        <v>0</v>
      </c>
      <c r="AW60" t="b">
        <v>0</v>
      </c>
      <c r="AX60">
        <v>50</v>
      </c>
      <c r="AY60">
        <v>0.83299999999999996</v>
      </c>
      <c r="AZ60" t="b">
        <v>0</v>
      </c>
      <c r="BA60">
        <v>50</v>
      </c>
      <c r="BB60">
        <v>0.83299999999999996</v>
      </c>
      <c r="BC60" t="b">
        <v>0</v>
      </c>
      <c r="BD60" t="b">
        <v>0</v>
      </c>
      <c r="BE60" t="b">
        <v>0</v>
      </c>
      <c r="BF60" t="b">
        <v>0</v>
      </c>
      <c r="BG60" t="b">
        <v>0</v>
      </c>
      <c r="BH60" t="b">
        <v>0</v>
      </c>
      <c r="BI60" t="b">
        <v>0</v>
      </c>
      <c r="BJ60" t="b">
        <v>0</v>
      </c>
      <c r="BK60" t="b">
        <v>0</v>
      </c>
      <c r="BL60" t="b">
        <v>0</v>
      </c>
      <c r="BM60" t="b">
        <v>0</v>
      </c>
    </row>
    <row r="61" spans="1:65" x14ac:dyDescent="0.25">
      <c r="A61">
        <v>2</v>
      </c>
      <c r="B61" s="1">
        <v>44928</v>
      </c>
      <c r="C61" s="1">
        <v>44995</v>
      </c>
      <c r="D61">
        <v>20</v>
      </c>
      <c r="E61" t="s">
        <v>836</v>
      </c>
      <c r="F61">
        <v>212</v>
      </c>
      <c r="G61" t="s">
        <v>843</v>
      </c>
      <c r="H61" t="s">
        <v>79</v>
      </c>
      <c r="I61" t="s">
        <v>844</v>
      </c>
      <c r="J61" t="s">
        <v>845</v>
      </c>
      <c r="K61">
        <v>1</v>
      </c>
      <c r="L61">
        <v>0</v>
      </c>
      <c r="M61">
        <v>1</v>
      </c>
      <c r="N61">
        <v>0</v>
      </c>
      <c r="O61" t="s">
        <v>1232</v>
      </c>
      <c r="P61" t="s">
        <v>69</v>
      </c>
      <c r="Q61" t="s">
        <v>1230</v>
      </c>
      <c r="R61" t="s">
        <v>86</v>
      </c>
      <c r="S61" t="s">
        <v>713</v>
      </c>
      <c r="T61" t="b">
        <v>0</v>
      </c>
      <c r="U61">
        <v>14</v>
      </c>
      <c r="V61" t="b">
        <v>0</v>
      </c>
      <c r="W61" t="b">
        <v>0</v>
      </c>
      <c r="X61">
        <v>20</v>
      </c>
      <c r="Y61">
        <v>1</v>
      </c>
      <c r="Z61">
        <v>2000</v>
      </c>
      <c r="AA61" t="s">
        <v>1232</v>
      </c>
      <c r="AC61" t="b">
        <v>0</v>
      </c>
      <c r="AD61" t="b">
        <v>0</v>
      </c>
      <c r="AE61" t="b">
        <v>0</v>
      </c>
      <c r="AF61" t="b">
        <v>0</v>
      </c>
      <c r="AG61" t="b">
        <v>0</v>
      </c>
      <c r="AH61" t="b">
        <f t="shared" si="0"/>
        <v>0</v>
      </c>
      <c r="AI61" t="b">
        <v>0</v>
      </c>
      <c r="AJ61" t="b">
        <v>0</v>
      </c>
      <c r="AK61" t="b">
        <v>0</v>
      </c>
      <c r="AL61" t="b">
        <v>0</v>
      </c>
      <c r="AM61" t="b">
        <v>0</v>
      </c>
      <c r="AN61" t="b">
        <v>0</v>
      </c>
      <c r="AO61" t="b">
        <v>0</v>
      </c>
      <c r="AP61" t="b">
        <v>0</v>
      </c>
      <c r="AQ61" t="b">
        <v>0</v>
      </c>
      <c r="AR61" t="b">
        <v>0</v>
      </c>
      <c r="AS61" t="b">
        <v>0</v>
      </c>
      <c r="AT61" t="b">
        <v>0</v>
      </c>
      <c r="AU61" t="b">
        <v>0</v>
      </c>
      <c r="AV61" t="b">
        <v>0</v>
      </c>
      <c r="AW61" t="b">
        <v>0</v>
      </c>
      <c r="AX61" t="b">
        <v>0</v>
      </c>
      <c r="AY61" t="b">
        <v>0</v>
      </c>
      <c r="AZ61" t="b">
        <v>0</v>
      </c>
      <c r="BA61" t="b">
        <v>0</v>
      </c>
      <c r="BB61" t="b">
        <v>0</v>
      </c>
      <c r="BC61" t="b">
        <v>0</v>
      </c>
      <c r="BD61" t="b">
        <v>0</v>
      </c>
      <c r="BE61" t="b">
        <v>0</v>
      </c>
      <c r="BF61" t="b">
        <v>0</v>
      </c>
      <c r="BG61" t="b">
        <v>0</v>
      </c>
      <c r="BH61" t="b">
        <v>0</v>
      </c>
      <c r="BI61" t="b">
        <v>0</v>
      </c>
      <c r="BJ61" t="b">
        <v>0</v>
      </c>
      <c r="BK61" t="b">
        <v>0</v>
      </c>
      <c r="BL61" t="b">
        <v>0</v>
      </c>
      <c r="BM61" t="b">
        <v>0</v>
      </c>
    </row>
    <row r="62" spans="1:65" x14ac:dyDescent="0.25">
      <c r="A62">
        <v>2</v>
      </c>
      <c r="B62" s="1">
        <v>44928</v>
      </c>
      <c r="C62" s="1">
        <v>44995</v>
      </c>
      <c r="D62">
        <v>21</v>
      </c>
      <c r="E62" t="s">
        <v>846</v>
      </c>
      <c r="F62">
        <v>213</v>
      </c>
      <c r="G62" t="s">
        <v>847</v>
      </c>
      <c r="H62" t="s">
        <v>66</v>
      </c>
      <c r="I62" t="s">
        <v>848</v>
      </c>
      <c r="J62" t="s">
        <v>849</v>
      </c>
      <c r="K62">
        <v>2</v>
      </c>
      <c r="L62">
        <v>1</v>
      </c>
      <c r="M62">
        <v>1</v>
      </c>
      <c r="N62">
        <v>0</v>
      </c>
      <c r="O62" t="s">
        <v>1231</v>
      </c>
      <c r="P62" t="s">
        <v>69</v>
      </c>
      <c r="Q62">
        <v>2018</v>
      </c>
      <c r="R62" t="s">
        <v>70</v>
      </c>
      <c r="S62" t="s">
        <v>1265</v>
      </c>
      <c r="T62" t="b">
        <v>0</v>
      </c>
      <c r="U62">
        <v>194</v>
      </c>
      <c r="V62" t="b">
        <v>0</v>
      </c>
      <c r="W62" t="b">
        <v>0</v>
      </c>
      <c r="X62">
        <v>100</v>
      </c>
      <c r="Y62">
        <v>2</v>
      </c>
      <c r="Z62">
        <v>5000</v>
      </c>
      <c r="AA62" t="s">
        <v>1231</v>
      </c>
      <c r="AB62" t="s">
        <v>1232</v>
      </c>
      <c r="AC62" t="b">
        <v>0</v>
      </c>
      <c r="AD62" t="b">
        <v>0</v>
      </c>
      <c r="AE62" t="b">
        <v>0</v>
      </c>
      <c r="AF62" t="b">
        <v>0</v>
      </c>
      <c r="AG62" t="b">
        <v>0</v>
      </c>
      <c r="AH62" t="b">
        <f t="shared" si="0"/>
        <v>0</v>
      </c>
      <c r="AI62" t="b">
        <v>0</v>
      </c>
      <c r="AJ62" t="b">
        <v>0</v>
      </c>
      <c r="AK62" t="b">
        <v>0</v>
      </c>
      <c r="AL62" t="b">
        <v>0</v>
      </c>
      <c r="AM62" t="b">
        <v>0</v>
      </c>
      <c r="AN62" t="b">
        <v>0</v>
      </c>
      <c r="AO62" t="b">
        <v>0</v>
      </c>
      <c r="AP62" t="b">
        <v>0</v>
      </c>
      <c r="AQ62" t="b">
        <v>0</v>
      </c>
      <c r="AR62" t="b">
        <v>0</v>
      </c>
      <c r="AS62" t="b">
        <v>0</v>
      </c>
      <c r="AT62" t="b">
        <v>0</v>
      </c>
      <c r="AU62" t="b">
        <v>0</v>
      </c>
      <c r="AV62" t="b">
        <v>0</v>
      </c>
      <c r="AW62" t="b">
        <v>0</v>
      </c>
      <c r="AX62" t="b">
        <v>0</v>
      </c>
      <c r="AY62" t="b">
        <v>0</v>
      </c>
      <c r="AZ62" t="b">
        <v>0</v>
      </c>
      <c r="BA62" t="b">
        <v>0</v>
      </c>
      <c r="BB62" t="b">
        <v>0</v>
      </c>
      <c r="BC62" t="b">
        <v>0</v>
      </c>
      <c r="BD62" t="b">
        <v>0</v>
      </c>
      <c r="BE62" t="b">
        <v>0</v>
      </c>
      <c r="BF62" t="b">
        <v>0</v>
      </c>
      <c r="BG62" t="b">
        <v>0</v>
      </c>
      <c r="BH62" t="b">
        <v>0</v>
      </c>
      <c r="BI62" t="b">
        <v>0</v>
      </c>
      <c r="BJ62" t="b">
        <v>0</v>
      </c>
      <c r="BK62" t="b">
        <v>0</v>
      </c>
      <c r="BL62" t="b">
        <v>0</v>
      </c>
      <c r="BM62" t="b">
        <v>0</v>
      </c>
    </row>
    <row r="63" spans="1:65" x14ac:dyDescent="0.25">
      <c r="A63">
        <v>2</v>
      </c>
      <c r="B63" s="1">
        <v>44928</v>
      </c>
      <c r="C63" s="1">
        <v>44995</v>
      </c>
      <c r="D63">
        <v>21</v>
      </c>
      <c r="E63" t="s">
        <v>846</v>
      </c>
      <c r="F63">
        <v>214</v>
      </c>
      <c r="G63" t="s">
        <v>850</v>
      </c>
      <c r="H63" t="s">
        <v>182</v>
      </c>
      <c r="I63" t="s">
        <v>851</v>
      </c>
      <c r="J63" t="s">
        <v>852</v>
      </c>
      <c r="K63">
        <v>2</v>
      </c>
      <c r="L63">
        <v>0</v>
      </c>
      <c r="M63">
        <v>2</v>
      </c>
      <c r="N63">
        <v>0</v>
      </c>
      <c r="O63" t="s">
        <v>1232</v>
      </c>
      <c r="P63" t="s">
        <v>69</v>
      </c>
      <c r="Q63" t="s">
        <v>1230</v>
      </c>
      <c r="R63" t="s">
        <v>86</v>
      </c>
      <c r="S63" t="s">
        <v>87</v>
      </c>
      <c r="T63">
        <v>33</v>
      </c>
      <c r="U63">
        <v>8.6999999999999993</v>
      </c>
      <c r="V63">
        <v>75</v>
      </c>
      <c r="W63" t="b">
        <v>0</v>
      </c>
      <c r="X63">
        <v>50</v>
      </c>
      <c r="Y63">
        <v>10</v>
      </c>
      <c r="Z63">
        <v>500</v>
      </c>
      <c r="AA63" t="s">
        <v>1231</v>
      </c>
      <c r="AB63" t="s">
        <v>1231</v>
      </c>
      <c r="AC63">
        <v>15</v>
      </c>
      <c r="AD63">
        <v>10</v>
      </c>
      <c r="AE63">
        <v>35</v>
      </c>
      <c r="AF63">
        <v>0</v>
      </c>
      <c r="AG63">
        <v>150</v>
      </c>
      <c r="AH63">
        <f t="shared" si="0"/>
        <v>-350</v>
      </c>
      <c r="AI63">
        <v>1</v>
      </c>
      <c r="AJ63" t="s">
        <v>1232</v>
      </c>
      <c r="AK63" t="s">
        <v>1232</v>
      </c>
      <c r="AL63" t="b">
        <v>0</v>
      </c>
      <c r="AM63" t="b">
        <v>0</v>
      </c>
      <c r="AN63" t="b">
        <v>0</v>
      </c>
      <c r="AO63" t="b">
        <v>0</v>
      </c>
      <c r="AP63" t="b">
        <v>0</v>
      </c>
      <c r="AQ63" t="b">
        <v>0</v>
      </c>
      <c r="AR63" t="b">
        <v>0</v>
      </c>
      <c r="AS63" t="b">
        <v>0</v>
      </c>
      <c r="AT63" t="b">
        <v>0</v>
      </c>
      <c r="AU63" t="b">
        <v>0</v>
      </c>
      <c r="AV63" t="b">
        <v>0</v>
      </c>
      <c r="AW63" t="b">
        <v>0</v>
      </c>
      <c r="AX63">
        <v>15</v>
      </c>
      <c r="AY63">
        <v>10</v>
      </c>
      <c r="AZ63">
        <v>35</v>
      </c>
      <c r="BA63" t="b">
        <v>0</v>
      </c>
      <c r="BB63" t="b">
        <v>0</v>
      </c>
      <c r="BC63" t="b">
        <v>0</v>
      </c>
      <c r="BD63" t="b">
        <v>0</v>
      </c>
      <c r="BE63" t="b">
        <v>0</v>
      </c>
      <c r="BF63" t="b">
        <v>0</v>
      </c>
      <c r="BG63" t="b">
        <v>0</v>
      </c>
      <c r="BH63" t="b">
        <v>0</v>
      </c>
      <c r="BI63" t="b">
        <v>0</v>
      </c>
      <c r="BJ63" t="b">
        <v>0</v>
      </c>
      <c r="BK63" t="b">
        <v>0</v>
      </c>
      <c r="BL63" t="b">
        <v>0</v>
      </c>
      <c r="BM63" t="b">
        <v>0</v>
      </c>
    </row>
    <row r="64" spans="1:65" x14ac:dyDescent="0.25">
      <c r="A64">
        <v>2</v>
      </c>
      <c r="B64" s="1">
        <v>44928</v>
      </c>
      <c r="C64" s="1">
        <v>44995</v>
      </c>
      <c r="D64">
        <v>21</v>
      </c>
      <c r="E64" t="s">
        <v>846</v>
      </c>
      <c r="F64">
        <v>215</v>
      </c>
      <c r="G64" t="s">
        <v>853</v>
      </c>
      <c r="H64" t="s">
        <v>286</v>
      </c>
      <c r="I64" t="s">
        <v>854</v>
      </c>
      <c r="J64" t="s">
        <v>855</v>
      </c>
      <c r="K64">
        <v>3</v>
      </c>
      <c r="L64">
        <v>2</v>
      </c>
      <c r="M64">
        <v>1</v>
      </c>
      <c r="N64">
        <v>0</v>
      </c>
      <c r="O64" t="s">
        <v>1231</v>
      </c>
      <c r="P64" t="s">
        <v>69</v>
      </c>
      <c r="Q64" t="s">
        <v>1230</v>
      </c>
      <c r="R64" t="s">
        <v>856</v>
      </c>
      <c r="S64" t="s">
        <v>87</v>
      </c>
      <c r="T64">
        <v>-1</v>
      </c>
      <c r="U64">
        <v>34</v>
      </c>
      <c r="V64" t="b">
        <v>0</v>
      </c>
      <c r="W64" t="b">
        <v>0</v>
      </c>
      <c r="X64">
        <v>100</v>
      </c>
      <c r="Y64">
        <v>1.4</v>
      </c>
      <c r="Z64">
        <v>7142.8571430000002</v>
      </c>
      <c r="AA64" t="s">
        <v>1232</v>
      </c>
      <c r="AC64" t="b">
        <v>0</v>
      </c>
      <c r="AD64" t="b">
        <v>0</v>
      </c>
      <c r="AE64" t="b">
        <v>0</v>
      </c>
      <c r="AF64" t="b">
        <v>0</v>
      </c>
      <c r="AG64" t="b">
        <v>0</v>
      </c>
      <c r="AH64" t="b">
        <f t="shared" si="0"/>
        <v>0</v>
      </c>
      <c r="AI64" t="b">
        <v>0</v>
      </c>
      <c r="AJ64" t="b">
        <v>0</v>
      </c>
      <c r="AK64" t="b">
        <v>0</v>
      </c>
      <c r="AL64" t="b">
        <v>0</v>
      </c>
      <c r="AM64" t="b">
        <v>0</v>
      </c>
      <c r="AN64" t="b">
        <v>0</v>
      </c>
      <c r="AO64" t="b">
        <v>0</v>
      </c>
      <c r="AP64" t="b">
        <v>0</v>
      </c>
      <c r="AQ64" t="b">
        <v>0</v>
      </c>
      <c r="AR64" t="b">
        <v>0</v>
      </c>
      <c r="AS64" t="b">
        <v>0</v>
      </c>
      <c r="AT64" t="b">
        <v>0</v>
      </c>
      <c r="AU64" t="b">
        <v>0</v>
      </c>
      <c r="AV64" t="b">
        <v>0</v>
      </c>
      <c r="AW64" t="b">
        <v>0</v>
      </c>
      <c r="AX64" t="b">
        <v>0</v>
      </c>
      <c r="AY64" t="b">
        <v>0</v>
      </c>
      <c r="AZ64" t="b">
        <v>0</v>
      </c>
      <c r="BA64" t="b">
        <v>0</v>
      </c>
      <c r="BB64" t="b">
        <v>0</v>
      </c>
      <c r="BC64" t="b">
        <v>0</v>
      </c>
      <c r="BD64" t="b">
        <v>0</v>
      </c>
      <c r="BE64" t="b">
        <v>0</v>
      </c>
      <c r="BF64" t="b">
        <v>0</v>
      </c>
      <c r="BG64" t="b">
        <v>0</v>
      </c>
      <c r="BH64" t="b">
        <v>0</v>
      </c>
      <c r="BI64" t="b">
        <v>0</v>
      </c>
      <c r="BJ64" t="b">
        <v>0</v>
      </c>
      <c r="BK64" t="b">
        <v>0</v>
      </c>
      <c r="BL64" t="b">
        <v>0</v>
      </c>
      <c r="BM64" t="b">
        <v>0</v>
      </c>
    </row>
    <row r="65" spans="1:65" x14ac:dyDescent="0.25">
      <c r="A65">
        <v>2</v>
      </c>
      <c r="B65" s="1">
        <v>44928</v>
      </c>
      <c r="C65" s="1">
        <v>44995</v>
      </c>
      <c r="D65">
        <v>21</v>
      </c>
      <c r="E65" t="s">
        <v>846</v>
      </c>
      <c r="F65">
        <v>216</v>
      </c>
      <c r="G65" t="s">
        <v>858</v>
      </c>
      <c r="H65" t="s">
        <v>286</v>
      </c>
      <c r="I65" t="s">
        <v>859</v>
      </c>
      <c r="J65" t="s">
        <v>860</v>
      </c>
      <c r="K65">
        <v>3</v>
      </c>
      <c r="L65">
        <v>1</v>
      </c>
      <c r="M65">
        <v>1</v>
      </c>
      <c r="N65">
        <v>1</v>
      </c>
      <c r="O65" t="s">
        <v>1232</v>
      </c>
      <c r="P65" t="s">
        <v>69</v>
      </c>
      <c r="Q65" t="s">
        <v>1230</v>
      </c>
      <c r="R65" t="s">
        <v>417</v>
      </c>
      <c r="S65" t="s">
        <v>87</v>
      </c>
      <c r="T65">
        <v>50</v>
      </c>
      <c r="U65">
        <v>6</v>
      </c>
      <c r="V65" t="b">
        <v>0</v>
      </c>
      <c r="W65" t="b">
        <v>0</v>
      </c>
      <c r="X65">
        <v>100</v>
      </c>
      <c r="Y65">
        <v>10</v>
      </c>
      <c r="Z65">
        <v>1000</v>
      </c>
      <c r="AA65" t="s">
        <v>1231</v>
      </c>
      <c r="AB65" t="s">
        <v>1232</v>
      </c>
      <c r="AC65" t="b">
        <v>0</v>
      </c>
      <c r="AD65" t="b">
        <v>0</v>
      </c>
      <c r="AE65" t="b">
        <v>0</v>
      </c>
      <c r="AF65" t="b">
        <v>0</v>
      </c>
      <c r="AG65" t="b">
        <v>0</v>
      </c>
      <c r="AH65" t="b">
        <f t="shared" si="0"/>
        <v>0</v>
      </c>
      <c r="AI65" t="b">
        <v>0</v>
      </c>
      <c r="AJ65" t="b">
        <v>0</v>
      </c>
      <c r="AK65" t="b">
        <v>0</v>
      </c>
      <c r="AL65" t="b">
        <v>0</v>
      </c>
      <c r="AM65" t="b">
        <v>0</v>
      </c>
      <c r="AN65" t="b">
        <v>0</v>
      </c>
      <c r="AO65" t="b">
        <v>0</v>
      </c>
      <c r="AP65" t="b">
        <v>0</v>
      </c>
      <c r="AQ65" t="b">
        <v>0</v>
      </c>
      <c r="AR65" t="b">
        <v>0</v>
      </c>
      <c r="AS65" t="b">
        <v>0</v>
      </c>
      <c r="AT65" t="b">
        <v>0</v>
      </c>
      <c r="AU65" t="b">
        <v>0</v>
      </c>
      <c r="AV65" t="b">
        <v>0</v>
      </c>
      <c r="AW65" t="b">
        <v>0</v>
      </c>
      <c r="AX65" t="b">
        <v>0</v>
      </c>
      <c r="AY65" t="b">
        <v>0</v>
      </c>
      <c r="AZ65" t="b">
        <v>0</v>
      </c>
      <c r="BA65" t="b">
        <v>0</v>
      </c>
      <c r="BB65" t="b">
        <v>0</v>
      </c>
      <c r="BC65" t="b">
        <v>0</v>
      </c>
      <c r="BD65" t="b">
        <v>0</v>
      </c>
      <c r="BE65" t="b">
        <v>0</v>
      </c>
      <c r="BF65" t="b">
        <v>0</v>
      </c>
      <c r="BG65" t="b">
        <v>0</v>
      </c>
      <c r="BH65" t="b">
        <v>0</v>
      </c>
      <c r="BI65" t="b">
        <v>0</v>
      </c>
      <c r="BJ65" t="b">
        <v>0</v>
      </c>
      <c r="BK65" t="b">
        <v>0</v>
      </c>
      <c r="BL65" t="b">
        <v>0</v>
      </c>
      <c r="BM65" t="b">
        <v>0</v>
      </c>
    </row>
    <row r="66" spans="1:65" x14ac:dyDescent="0.25">
      <c r="A66">
        <v>2</v>
      </c>
      <c r="B66" s="1">
        <v>44928</v>
      </c>
      <c r="C66" s="1">
        <v>44995</v>
      </c>
      <c r="D66">
        <v>22</v>
      </c>
      <c r="E66" t="s">
        <v>861</v>
      </c>
      <c r="F66">
        <v>217</v>
      </c>
      <c r="G66" t="s">
        <v>862</v>
      </c>
      <c r="H66" t="s">
        <v>286</v>
      </c>
      <c r="I66" t="s">
        <v>863</v>
      </c>
      <c r="J66" t="s">
        <v>864</v>
      </c>
      <c r="K66">
        <v>3</v>
      </c>
      <c r="L66">
        <v>2</v>
      </c>
      <c r="M66">
        <v>1</v>
      </c>
      <c r="N66">
        <v>0</v>
      </c>
      <c r="O66" t="s">
        <v>1232</v>
      </c>
      <c r="P66" t="s">
        <v>69</v>
      </c>
      <c r="Q66" t="s">
        <v>1230</v>
      </c>
      <c r="R66" t="s">
        <v>70</v>
      </c>
      <c r="S66" t="s">
        <v>87</v>
      </c>
      <c r="T66" t="b">
        <v>0</v>
      </c>
      <c r="U66" t="b">
        <v>0</v>
      </c>
      <c r="V66" t="b">
        <v>0</v>
      </c>
      <c r="W66" t="b">
        <v>0</v>
      </c>
      <c r="X66">
        <v>80</v>
      </c>
      <c r="Y66">
        <v>2</v>
      </c>
      <c r="Z66">
        <v>4000</v>
      </c>
      <c r="AA66" t="s">
        <v>1231</v>
      </c>
      <c r="AB66" t="s">
        <v>1231</v>
      </c>
      <c r="AC66">
        <v>100</v>
      </c>
      <c r="AD66">
        <v>3</v>
      </c>
      <c r="AE66" t="b">
        <v>0</v>
      </c>
      <c r="AF66" t="b">
        <v>0</v>
      </c>
      <c r="AG66">
        <v>3333.333333</v>
      </c>
      <c r="AH66">
        <f t="shared" si="0"/>
        <v>-666.66666699999996</v>
      </c>
      <c r="AI66">
        <v>3</v>
      </c>
      <c r="AJ66" t="s">
        <v>1232</v>
      </c>
      <c r="AK66" t="s">
        <v>1232</v>
      </c>
      <c r="AL66" t="b">
        <v>0</v>
      </c>
      <c r="AM66" t="b">
        <v>0</v>
      </c>
      <c r="AN66" t="b">
        <v>0</v>
      </c>
      <c r="AO66">
        <v>33.33</v>
      </c>
      <c r="AP66">
        <v>1</v>
      </c>
      <c r="AQ66" t="b">
        <v>0</v>
      </c>
      <c r="AR66" t="b">
        <v>0</v>
      </c>
      <c r="AS66" t="b">
        <v>0</v>
      </c>
      <c r="AT66" t="b">
        <v>0</v>
      </c>
      <c r="AU66" t="b">
        <v>0</v>
      </c>
      <c r="AV66" t="b">
        <v>0</v>
      </c>
      <c r="AW66" t="b">
        <v>0</v>
      </c>
      <c r="AX66">
        <v>33.33</v>
      </c>
      <c r="AY66">
        <v>1</v>
      </c>
      <c r="AZ66" t="b">
        <v>0</v>
      </c>
      <c r="BA66">
        <v>33.33</v>
      </c>
      <c r="BB66">
        <v>1</v>
      </c>
      <c r="BC66" t="b">
        <v>0</v>
      </c>
      <c r="BD66" t="b">
        <v>0</v>
      </c>
      <c r="BE66" t="b">
        <v>0</v>
      </c>
      <c r="BF66" t="b">
        <v>0</v>
      </c>
      <c r="BG66" t="b">
        <v>0</v>
      </c>
      <c r="BH66" t="b">
        <v>0</v>
      </c>
      <c r="BI66" t="b">
        <v>0</v>
      </c>
      <c r="BJ66" t="b">
        <v>0</v>
      </c>
      <c r="BK66" t="b">
        <v>0</v>
      </c>
      <c r="BL66" t="b">
        <v>0</v>
      </c>
      <c r="BM66" t="b">
        <v>0</v>
      </c>
    </row>
    <row r="67" spans="1:65" x14ac:dyDescent="0.25">
      <c r="A67">
        <v>2</v>
      </c>
      <c r="B67" s="1">
        <v>44928</v>
      </c>
      <c r="C67" s="1">
        <v>44995</v>
      </c>
      <c r="D67">
        <v>22</v>
      </c>
      <c r="E67" t="s">
        <v>861</v>
      </c>
      <c r="F67">
        <v>218</v>
      </c>
      <c r="G67" t="s">
        <v>865</v>
      </c>
      <c r="H67" t="s">
        <v>79</v>
      </c>
      <c r="I67" t="s">
        <v>866</v>
      </c>
      <c r="J67" t="s">
        <v>867</v>
      </c>
      <c r="K67">
        <v>1</v>
      </c>
      <c r="L67">
        <v>1</v>
      </c>
      <c r="M67">
        <v>0</v>
      </c>
      <c r="N67">
        <v>0</v>
      </c>
      <c r="O67" t="s">
        <v>1232</v>
      </c>
      <c r="P67" t="s">
        <v>69</v>
      </c>
      <c r="Q67">
        <v>2021</v>
      </c>
      <c r="R67" t="s">
        <v>780</v>
      </c>
      <c r="S67" t="s">
        <v>87</v>
      </c>
      <c r="T67" t="b">
        <v>0</v>
      </c>
      <c r="U67">
        <v>40</v>
      </c>
      <c r="V67" t="b">
        <v>0</v>
      </c>
      <c r="W67" t="b">
        <v>0</v>
      </c>
      <c r="X67">
        <v>75</v>
      </c>
      <c r="Y67">
        <v>2.5</v>
      </c>
      <c r="Z67">
        <v>3000</v>
      </c>
      <c r="AA67" t="s">
        <v>1231</v>
      </c>
      <c r="AB67" t="s">
        <v>1231</v>
      </c>
      <c r="AC67">
        <v>75</v>
      </c>
      <c r="AD67">
        <v>10</v>
      </c>
      <c r="AE67" t="b">
        <v>0</v>
      </c>
      <c r="AF67" t="b">
        <v>0</v>
      </c>
      <c r="AG67">
        <v>750</v>
      </c>
      <c r="AH67">
        <f t="shared" ref="AH67:AH130" si="1">IF(AB:AB="Yes",(AG67-Z67))</f>
        <v>-2250</v>
      </c>
      <c r="AI67">
        <v>1</v>
      </c>
      <c r="AJ67" t="s">
        <v>1232</v>
      </c>
      <c r="AK67" t="s">
        <v>1232</v>
      </c>
      <c r="AL67" t="b">
        <v>0</v>
      </c>
      <c r="AM67" t="b">
        <v>0</v>
      </c>
      <c r="AN67" t="b">
        <v>0</v>
      </c>
      <c r="AO67" t="b">
        <v>0</v>
      </c>
      <c r="AP67" t="b">
        <v>0</v>
      </c>
      <c r="AQ67" t="b">
        <v>0</v>
      </c>
      <c r="AR67">
        <v>75</v>
      </c>
      <c r="AS67">
        <v>10</v>
      </c>
      <c r="AT67" t="b">
        <v>0</v>
      </c>
      <c r="AU67" t="b">
        <v>0</v>
      </c>
      <c r="AV67" t="b">
        <v>0</v>
      </c>
      <c r="AW67" t="b">
        <v>0</v>
      </c>
      <c r="AX67" t="b">
        <v>0</v>
      </c>
      <c r="AY67" t="b">
        <v>0</v>
      </c>
      <c r="AZ67" t="b">
        <v>0</v>
      </c>
      <c r="BA67" t="b">
        <v>0</v>
      </c>
      <c r="BB67" t="b">
        <v>0</v>
      </c>
      <c r="BC67" t="b">
        <v>0</v>
      </c>
      <c r="BD67" t="b">
        <v>0</v>
      </c>
      <c r="BE67" t="b">
        <v>0</v>
      </c>
      <c r="BF67" t="b">
        <v>0</v>
      </c>
      <c r="BG67" t="b">
        <v>0</v>
      </c>
      <c r="BH67" t="b">
        <v>0</v>
      </c>
      <c r="BI67" t="b">
        <v>0</v>
      </c>
      <c r="BJ67" t="b">
        <v>0</v>
      </c>
      <c r="BK67" t="b">
        <v>0</v>
      </c>
      <c r="BL67" t="b">
        <v>0</v>
      </c>
      <c r="BM67" t="b">
        <v>0</v>
      </c>
    </row>
    <row r="68" spans="1:65" x14ac:dyDescent="0.25">
      <c r="A68">
        <v>2</v>
      </c>
      <c r="B68" s="1">
        <v>44928</v>
      </c>
      <c r="C68" s="1">
        <v>44995</v>
      </c>
      <c r="D68">
        <v>22</v>
      </c>
      <c r="E68" t="s">
        <v>861</v>
      </c>
      <c r="F68">
        <v>219</v>
      </c>
      <c r="G68" t="s">
        <v>868</v>
      </c>
      <c r="H68" t="s">
        <v>66</v>
      </c>
      <c r="I68" t="s">
        <v>869</v>
      </c>
      <c r="J68" t="s">
        <v>870</v>
      </c>
      <c r="K68">
        <v>2</v>
      </c>
      <c r="L68">
        <v>2</v>
      </c>
      <c r="M68">
        <v>0</v>
      </c>
      <c r="N68">
        <v>0</v>
      </c>
      <c r="O68" t="s">
        <v>1232</v>
      </c>
      <c r="P68" t="s">
        <v>69</v>
      </c>
      <c r="Q68" t="s">
        <v>1230</v>
      </c>
      <c r="R68" t="s">
        <v>76</v>
      </c>
      <c r="S68" t="s">
        <v>87</v>
      </c>
      <c r="T68">
        <v>53</v>
      </c>
      <c r="U68" t="b">
        <v>0</v>
      </c>
      <c r="V68">
        <v>20</v>
      </c>
      <c r="W68" t="b">
        <v>0</v>
      </c>
      <c r="X68">
        <v>75</v>
      </c>
      <c r="Y68">
        <v>7.5</v>
      </c>
      <c r="Z68">
        <v>1000</v>
      </c>
      <c r="AA68" t="s">
        <v>1231</v>
      </c>
      <c r="AB68" t="s">
        <v>1231</v>
      </c>
      <c r="AC68">
        <v>50</v>
      </c>
      <c r="AD68">
        <v>20</v>
      </c>
      <c r="AE68">
        <v>25</v>
      </c>
      <c r="AF68">
        <v>12</v>
      </c>
      <c r="AG68">
        <v>250</v>
      </c>
      <c r="AH68">
        <f t="shared" si="1"/>
        <v>-750</v>
      </c>
      <c r="AI68">
        <v>2</v>
      </c>
      <c r="AJ68" t="s">
        <v>1232</v>
      </c>
      <c r="AK68" t="s">
        <v>1232</v>
      </c>
      <c r="AL68" t="b">
        <v>0</v>
      </c>
      <c r="AM68" t="b">
        <v>0</v>
      </c>
      <c r="AN68" t="b">
        <v>0</v>
      </c>
      <c r="AO68" t="b">
        <v>0</v>
      </c>
      <c r="AP68" t="b">
        <v>0</v>
      </c>
      <c r="AQ68" t="b">
        <v>0</v>
      </c>
      <c r="AR68">
        <v>25</v>
      </c>
      <c r="AS68">
        <v>10</v>
      </c>
      <c r="AT68">
        <v>12.5</v>
      </c>
      <c r="AU68">
        <v>25</v>
      </c>
      <c r="AV68">
        <v>10</v>
      </c>
      <c r="AW68">
        <v>12.5</v>
      </c>
      <c r="AX68" t="b">
        <v>0</v>
      </c>
      <c r="AY68" t="b">
        <v>0</v>
      </c>
      <c r="AZ68" t="b">
        <v>0</v>
      </c>
      <c r="BA68" t="b">
        <v>0</v>
      </c>
      <c r="BB68" t="b">
        <v>0</v>
      </c>
      <c r="BC68" t="b">
        <v>0</v>
      </c>
      <c r="BD68" t="b">
        <v>0</v>
      </c>
      <c r="BE68" t="b">
        <v>0</v>
      </c>
      <c r="BF68" t="b">
        <v>0</v>
      </c>
      <c r="BG68" t="b">
        <v>0</v>
      </c>
      <c r="BH68" t="b">
        <v>0</v>
      </c>
      <c r="BI68" t="b">
        <v>0</v>
      </c>
      <c r="BJ68" t="b">
        <v>0</v>
      </c>
      <c r="BK68" t="b">
        <v>0</v>
      </c>
      <c r="BL68" t="b">
        <v>0</v>
      </c>
      <c r="BM68" t="b">
        <v>0</v>
      </c>
    </row>
    <row r="69" spans="1:65" x14ac:dyDescent="0.25">
      <c r="A69">
        <v>2</v>
      </c>
      <c r="B69" s="1">
        <v>44928</v>
      </c>
      <c r="C69" s="1">
        <v>44995</v>
      </c>
      <c r="D69">
        <v>23</v>
      </c>
      <c r="E69" t="s">
        <v>871</v>
      </c>
      <c r="F69">
        <v>220</v>
      </c>
      <c r="G69" t="s">
        <v>872</v>
      </c>
      <c r="H69" t="s">
        <v>182</v>
      </c>
      <c r="I69" t="s">
        <v>873</v>
      </c>
      <c r="J69" t="s">
        <v>874</v>
      </c>
      <c r="K69">
        <v>1</v>
      </c>
      <c r="L69">
        <v>1</v>
      </c>
      <c r="M69">
        <v>0</v>
      </c>
      <c r="N69">
        <v>0</v>
      </c>
      <c r="O69" t="s">
        <v>1232</v>
      </c>
      <c r="P69" t="s">
        <v>75</v>
      </c>
      <c r="Q69" t="s">
        <v>1230</v>
      </c>
      <c r="R69" t="s">
        <v>165</v>
      </c>
      <c r="S69" t="s">
        <v>87</v>
      </c>
      <c r="T69">
        <v>-1</v>
      </c>
      <c r="U69">
        <v>14</v>
      </c>
      <c r="V69" t="b">
        <v>0</v>
      </c>
      <c r="W69" t="b">
        <v>0</v>
      </c>
      <c r="X69">
        <v>50</v>
      </c>
      <c r="Y69">
        <v>2</v>
      </c>
      <c r="Z69">
        <v>2500</v>
      </c>
      <c r="AA69" t="s">
        <v>1231</v>
      </c>
      <c r="AB69" t="s">
        <v>1231</v>
      </c>
      <c r="AC69">
        <v>100</v>
      </c>
      <c r="AD69">
        <v>4</v>
      </c>
      <c r="AE69" t="b">
        <v>0</v>
      </c>
      <c r="AF69" t="b">
        <v>0</v>
      </c>
      <c r="AG69">
        <v>2500</v>
      </c>
      <c r="AH69">
        <f t="shared" si="1"/>
        <v>0</v>
      </c>
      <c r="AI69">
        <v>4</v>
      </c>
      <c r="AJ69" t="s">
        <v>1232</v>
      </c>
      <c r="AK69" t="s">
        <v>1232</v>
      </c>
      <c r="AL69" t="b">
        <v>0</v>
      </c>
      <c r="AM69" t="b">
        <v>0</v>
      </c>
      <c r="AN69" t="b">
        <v>0</v>
      </c>
      <c r="AO69">
        <v>25</v>
      </c>
      <c r="AP69">
        <v>1</v>
      </c>
      <c r="AQ69" t="b">
        <v>0</v>
      </c>
      <c r="AR69">
        <v>25</v>
      </c>
      <c r="AS69">
        <v>1</v>
      </c>
      <c r="AT69" t="b">
        <v>0</v>
      </c>
      <c r="AU69">
        <v>25</v>
      </c>
      <c r="AV69">
        <v>1</v>
      </c>
      <c r="AW69" t="b">
        <v>0</v>
      </c>
      <c r="AX69" t="b">
        <v>0</v>
      </c>
      <c r="AY69" t="b">
        <v>0</v>
      </c>
      <c r="AZ69" t="b">
        <v>0</v>
      </c>
      <c r="BA69">
        <v>25</v>
      </c>
      <c r="BB69">
        <v>1</v>
      </c>
      <c r="BC69" t="b">
        <v>0</v>
      </c>
      <c r="BD69" t="b">
        <v>0</v>
      </c>
      <c r="BE69" t="b">
        <v>0</v>
      </c>
      <c r="BF69" t="b">
        <v>0</v>
      </c>
      <c r="BG69" t="b">
        <v>0</v>
      </c>
      <c r="BH69" t="b">
        <v>0</v>
      </c>
      <c r="BI69" t="b">
        <v>0</v>
      </c>
      <c r="BJ69" t="b">
        <v>0</v>
      </c>
      <c r="BK69" t="b">
        <v>0</v>
      </c>
      <c r="BL69" t="b">
        <v>0</v>
      </c>
      <c r="BM69" t="b">
        <v>0</v>
      </c>
    </row>
    <row r="70" spans="1:65" x14ac:dyDescent="0.25">
      <c r="A70">
        <v>2</v>
      </c>
      <c r="B70" s="1">
        <v>44928</v>
      </c>
      <c r="C70" s="1">
        <v>44995</v>
      </c>
      <c r="D70">
        <v>23</v>
      </c>
      <c r="E70" t="s">
        <v>871</v>
      </c>
      <c r="F70">
        <v>221</v>
      </c>
      <c r="G70" t="s">
        <v>875</v>
      </c>
      <c r="H70" t="s">
        <v>725</v>
      </c>
      <c r="I70" t="s">
        <v>876</v>
      </c>
      <c r="J70" t="s">
        <v>877</v>
      </c>
      <c r="K70">
        <v>3</v>
      </c>
      <c r="L70">
        <v>1</v>
      </c>
      <c r="M70">
        <v>2</v>
      </c>
      <c r="N70">
        <v>0</v>
      </c>
      <c r="O70" t="s">
        <v>1232</v>
      </c>
      <c r="P70" t="s">
        <v>69</v>
      </c>
      <c r="Q70">
        <v>2020</v>
      </c>
      <c r="R70" t="s">
        <v>878</v>
      </c>
      <c r="S70" t="s">
        <v>87</v>
      </c>
      <c r="T70">
        <v>120</v>
      </c>
      <c r="U70">
        <v>28</v>
      </c>
      <c r="V70">
        <v>60</v>
      </c>
      <c r="W70" t="b">
        <v>0</v>
      </c>
      <c r="X70">
        <v>50</v>
      </c>
      <c r="Y70">
        <v>5</v>
      </c>
      <c r="Z70">
        <v>1000</v>
      </c>
      <c r="AA70" t="s">
        <v>1231</v>
      </c>
      <c r="AB70" t="s">
        <v>1231</v>
      </c>
      <c r="AC70">
        <v>25</v>
      </c>
      <c r="AD70">
        <v>5</v>
      </c>
      <c r="AE70">
        <v>25</v>
      </c>
      <c r="AF70">
        <v>12</v>
      </c>
      <c r="AG70">
        <v>500</v>
      </c>
      <c r="AH70">
        <f t="shared" si="1"/>
        <v>-500</v>
      </c>
      <c r="AI70">
        <v>2</v>
      </c>
      <c r="AJ70" t="s">
        <v>1232</v>
      </c>
      <c r="AK70" t="s">
        <v>1232</v>
      </c>
      <c r="AL70" t="b">
        <v>0</v>
      </c>
      <c r="AM70" t="b">
        <v>0</v>
      </c>
      <c r="AN70" t="b">
        <v>0</v>
      </c>
      <c r="AO70">
        <v>12.5</v>
      </c>
      <c r="AP70">
        <v>2.5</v>
      </c>
      <c r="AQ70">
        <v>12.5</v>
      </c>
      <c r="AR70" t="b">
        <v>0</v>
      </c>
      <c r="AS70" t="b">
        <v>0</v>
      </c>
      <c r="AT70" t="b">
        <v>0</v>
      </c>
      <c r="AU70">
        <v>12.5</v>
      </c>
      <c r="AV70">
        <v>2.5</v>
      </c>
      <c r="AW70">
        <v>12.5</v>
      </c>
      <c r="AX70" t="b">
        <v>0</v>
      </c>
      <c r="AY70" t="b">
        <v>0</v>
      </c>
      <c r="AZ70" t="b">
        <v>0</v>
      </c>
      <c r="BA70" t="b">
        <v>0</v>
      </c>
      <c r="BB70" t="b">
        <v>0</v>
      </c>
      <c r="BC70" t="b">
        <v>0</v>
      </c>
      <c r="BD70" t="b">
        <v>0</v>
      </c>
      <c r="BE70" t="b">
        <v>0</v>
      </c>
      <c r="BF70" t="b">
        <v>0</v>
      </c>
      <c r="BG70" t="b">
        <v>0</v>
      </c>
      <c r="BH70" t="b">
        <v>0</v>
      </c>
      <c r="BI70" t="b">
        <v>0</v>
      </c>
      <c r="BJ70" t="b">
        <v>0</v>
      </c>
      <c r="BK70" t="b">
        <v>0</v>
      </c>
      <c r="BL70" t="b">
        <v>0</v>
      </c>
      <c r="BM70" t="b">
        <v>0</v>
      </c>
    </row>
    <row r="71" spans="1:65" x14ac:dyDescent="0.25">
      <c r="A71">
        <v>2</v>
      </c>
      <c r="B71" s="1">
        <v>44928</v>
      </c>
      <c r="C71" s="1">
        <v>44995</v>
      </c>
      <c r="D71">
        <v>23</v>
      </c>
      <c r="E71" t="s">
        <v>871</v>
      </c>
      <c r="F71">
        <v>222</v>
      </c>
      <c r="G71" t="s">
        <v>879</v>
      </c>
      <c r="H71" t="s">
        <v>225</v>
      </c>
      <c r="I71" t="s">
        <v>880</v>
      </c>
      <c r="J71" t="s">
        <v>881</v>
      </c>
      <c r="K71">
        <v>1</v>
      </c>
      <c r="L71">
        <v>1</v>
      </c>
      <c r="M71">
        <v>0</v>
      </c>
      <c r="N71">
        <v>0</v>
      </c>
      <c r="O71" t="s">
        <v>1232</v>
      </c>
      <c r="P71" t="s">
        <v>75</v>
      </c>
      <c r="Q71" t="s">
        <v>1230</v>
      </c>
      <c r="R71" t="s">
        <v>134</v>
      </c>
      <c r="S71" t="s">
        <v>87</v>
      </c>
      <c r="T71" t="b">
        <v>0</v>
      </c>
      <c r="U71" t="b">
        <v>0</v>
      </c>
      <c r="V71" t="b">
        <v>0</v>
      </c>
      <c r="W71" t="b">
        <v>0</v>
      </c>
      <c r="X71">
        <v>30</v>
      </c>
      <c r="Y71">
        <v>2</v>
      </c>
      <c r="Z71">
        <v>1500</v>
      </c>
      <c r="AA71" t="s">
        <v>1231</v>
      </c>
      <c r="AB71" t="s">
        <v>1231</v>
      </c>
      <c r="AC71">
        <v>30</v>
      </c>
      <c r="AD71">
        <v>5</v>
      </c>
      <c r="AE71" t="b">
        <v>0</v>
      </c>
      <c r="AF71" t="b">
        <v>0</v>
      </c>
      <c r="AG71">
        <v>600</v>
      </c>
      <c r="AH71">
        <f t="shared" si="1"/>
        <v>-900</v>
      </c>
      <c r="AI71">
        <v>2</v>
      </c>
      <c r="AJ71" t="s">
        <v>1232</v>
      </c>
      <c r="AK71" t="s">
        <v>1232</v>
      </c>
      <c r="AL71" t="b">
        <v>0</v>
      </c>
      <c r="AM71" t="b">
        <v>0</v>
      </c>
      <c r="AN71" t="b">
        <v>0</v>
      </c>
      <c r="AO71" t="b">
        <v>0</v>
      </c>
      <c r="AP71" t="b">
        <v>0</v>
      </c>
      <c r="AQ71" t="b">
        <v>0</v>
      </c>
      <c r="AR71" t="b">
        <v>0</v>
      </c>
      <c r="AS71" t="b">
        <v>0</v>
      </c>
      <c r="AT71" t="b">
        <v>0</v>
      </c>
      <c r="AU71">
        <v>15</v>
      </c>
      <c r="AV71">
        <v>2.5</v>
      </c>
      <c r="AW71" t="b">
        <v>0</v>
      </c>
      <c r="AX71" t="b">
        <v>0</v>
      </c>
      <c r="AY71" t="b">
        <v>0</v>
      </c>
      <c r="AZ71" t="b">
        <v>0</v>
      </c>
      <c r="BA71">
        <v>15</v>
      </c>
      <c r="BB71">
        <v>2.5</v>
      </c>
      <c r="BC71" t="b">
        <v>0</v>
      </c>
      <c r="BD71" t="b">
        <v>0</v>
      </c>
      <c r="BE71" t="b">
        <v>0</v>
      </c>
      <c r="BF71" t="b">
        <v>0</v>
      </c>
      <c r="BG71" t="b">
        <v>0</v>
      </c>
      <c r="BH71" t="b">
        <v>0</v>
      </c>
      <c r="BI71" t="b">
        <v>0</v>
      </c>
      <c r="BJ71" t="b">
        <v>0</v>
      </c>
      <c r="BK71" t="b">
        <v>0</v>
      </c>
      <c r="BL71" t="b">
        <v>0</v>
      </c>
      <c r="BM71" t="b">
        <v>0</v>
      </c>
    </row>
    <row r="72" spans="1:65" x14ac:dyDescent="0.25">
      <c r="A72">
        <v>2</v>
      </c>
      <c r="B72" s="1">
        <v>44928</v>
      </c>
      <c r="C72" s="1">
        <v>44995</v>
      </c>
      <c r="D72">
        <v>23</v>
      </c>
      <c r="E72" t="s">
        <v>871</v>
      </c>
      <c r="F72">
        <v>223</v>
      </c>
      <c r="G72" t="s">
        <v>882</v>
      </c>
      <c r="H72" t="s">
        <v>173</v>
      </c>
      <c r="I72" t="s">
        <v>883</v>
      </c>
      <c r="J72" t="s">
        <v>884</v>
      </c>
      <c r="K72">
        <v>2</v>
      </c>
      <c r="L72">
        <v>2</v>
      </c>
      <c r="M72">
        <v>0</v>
      </c>
      <c r="N72">
        <v>0</v>
      </c>
      <c r="O72" t="s">
        <v>1232</v>
      </c>
      <c r="P72" t="s">
        <v>69</v>
      </c>
      <c r="Q72" t="s">
        <v>1230</v>
      </c>
      <c r="R72" t="s">
        <v>885</v>
      </c>
      <c r="S72" t="s">
        <v>87</v>
      </c>
      <c r="T72">
        <v>110</v>
      </c>
      <c r="U72">
        <v>12</v>
      </c>
      <c r="V72" t="b">
        <v>0</v>
      </c>
      <c r="W72">
        <v>20</v>
      </c>
      <c r="X72">
        <v>100</v>
      </c>
      <c r="Y72">
        <v>2.5</v>
      </c>
      <c r="Z72">
        <v>4000</v>
      </c>
      <c r="AA72" t="s">
        <v>1232</v>
      </c>
      <c r="AC72" t="b">
        <v>0</v>
      </c>
      <c r="AD72" t="b">
        <v>0</v>
      </c>
      <c r="AE72" t="b">
        <v>0</v>
      </c>
      <c r="AF72" t="b">
        <v>0</v>
      </c>
      <c r="AG72" t="b">
        <v>0</v>
      </c>
      <c r="AH72" t="b">
        <f t="shared" si="1"/>
        <v>0</v>
      </c>
      <c r="AI72" t="b">
        <v>0</v>
      </c>
      <c r="AJ72" t="b">
        <v>0</v>
      </c>
      <c r="AK72" t="b">
        <v>0</v>
      </c>
      <c r="AL72" t="b">
        <v>0</v>
      </c>
      <c r="AM72" t="b">
        <v>0</v>
      </c>
      <c r="AN72" t="b">
        <v>0</v>
      </c>
      <c r="AO72" t="b">
        <v>0</v>
      </c>
      <c r="AP72" t="b">
        <v>0</v>
      </c>
      <c r="AQ72" t="b">
        <v>0</v>
      </c>
      <c r="AR72" t="b">
        <v>0</v>
      </c>
      <c r="AS72" t="b">
        <v>0</v>
      </c>
      <c r="AT72" t="b">
        <v>0</v>
      </c>
      <c r="AU72" t="b">
        <v>0</v>
      </c>
      <c r="AV72" t="b">
        <v>0</v>
      </c>
      <c r="AW72" t="b">
        <v>0</v>
      </c>
      <c r="AX72" t="b">
        <v>0</v>
      </c>
      <c r="AY72" t="b">
        <v>0</v>
      </c>
      <c r="AZ72" t="b">
        <v>0</v>
      </c>
      <c r="BA72" t="b">
        <v>0</v>
      </c>
      <c r="BB72" t="b">
        <v>0</v>
      </c>
      <c r="BC72" t="b">
        <v>0</v>
      </c>
      <c r="BD72" t="b">
        <v>0</v>
      </c>
      <c r="BE72" t="b">
        <v>0</v>
      </c>
      <c r="BF72" t="b">
        <v>0</v>
      </c>
      <c r="BG72" t="b">
        <v>0</v>
      </c>
      <c r="BH72" t="b">
        <v>0</v>
      </c>
      <c r="BI72" t="b">
        <v>0</v>
      </c>
      <c r="BJ72" t="b">
        <v>0</v>
      </c>
      <c r="BK72" t="b">
        <v>0</v>
      </c>
      <c r="BL72" t="b">
        <v>0</v>
      </c>
      <c r="BM72" t="b">
        <v>0</v>
      </c>
    </row>
    <row r="73" spans="1:65" x14ac:dyDescent="0.25">
      <c r="A73">
        <v>2</v>
      </c>
      <c r="B73" s="1">
        <v>44928</v>
      </c>
      <c r="C73" s="1">
        <v>44995</v>
      </c>
      <c r="D73">
        <v>24</v>
      </c>
      <c r="E73" t="s">
        <v>886</v>
      </c>
      <c r="F73">
        <v>224</v>
      </c>
      <c r="G73" t="s">
        <v>887</v>
      </c>
      <c r="H73" t="s">
        <v>72</v>
      </c>
      <c r="I73" t="s">
        <v>888</v>
      </c>
      <c r="K73">
        <v>3</v>
      </c>
      <c r="L73">
        <v>2</v>
      </c>
      <c r="M73">
        <v>1</v>
      </c>
      <c r="N73">
        <v>0</v>
      </c>
      <c r="O73" t="s">
        <v>1232</v>
      </c>
      <c r="P73" t="s">
        <v>69</v>
      </c>
      <c r="Q73" t="s">
        <v>1230</v>
      </c>
      <c r="R73" t="s">
        <v>76</v>
      </c>
      <c r="S73" t="s">
        <v>87</v>
      </c>
      <c r="T73" t="b">
        <v>0</v>
      </c>
      <c r="U73" t="b">
        <v>0</v>
      </c>
      <c r="V73" t="b">
        <v>0</v>
      </c>
      <c r="W73" t="b">
        <v>0</v>
      </c>
      <c r="X73">
        <v>75</v>
      </c>
      <c r="Y73">
        <v>7.5</v>
      </c>
      <c r="Z73">
        <v>1000</v>
      </c>
      <c r="AA73" t="s">
        <v>1231</v>
      </c>
      <c r="AB73" t="s">
        <v>1231</v>
      </c>
      <c r="AC73">
        <v>100</v>
      </c>
      <c r="AD73">
        <v>10</v>
      </c>
      <c r="AE73" t="b">
        <v>0</v>
      </c>
      <c r="AF73" t="b">
        <v>0</v>
      </c>
      <c r="AG73">
        <v>1000</v>
      </c>
      <c r="AH73">
        <f t="shared" si="1"/>
        <v>0</v>
      </c>
      <c r="AI73">
        <v>3</v>
      </c>
      <c r="AJ73" t="s">
        <v>1232</v>
      </c>
      <c r="AK73" t="s">
        <v>1232</v>
      </c>
      <c r="AL73" t="b">
        <v>0</v>
      </c>
      <c r="AM73" t="b">
        <v>0</v>
      </c>
      <c r="AN73" t="b">
        <v>0</v>
      </c>
      <c r="AO73" t="b">
        <v>0</v>
      </c>
      <c r="AP73" t="b">
        <v>0</v>
      </c>
      <c r="AQ73" t="b">
        <v>0</v>
      </c>
      <c r="AR73">
        <v>33.33</v>
      </c>
      <c r="AS73">
        <v>3.33</v>
      </c>
      <c r="AT73" t="b">
        <v>0</v>
      </c>
      <c r="AU73">
        <v>33.33</v>
      </c>
      <c r="AV73">
        <v>3.33</v>
      </c>
      <c r="AW73" t="b">
        <v>0</v>
      </c>
      <c r="AX73">
        <v>33.33</v>
      </c>
      <c r="AY73">
        <v>3.33</v>
      </c>
      <c r="AZ73" t="b">
        <v>0</v>
      </c>
      <c r="BA73" t="b">
        <v>0</v>
      </c>
      <c r="BB73" t="b">
        <v>0</v>
      </c>
      <c r="BC73" t="b">
        <v>0</v>
      </c>
      <c r="BD73" t="b">
        <v>0</v>
      </c>
      <c r="BE73" t="b">
        <v>0</v>
      </c>
      <c r="BF73" t="b">
        <v>0</v>
      </c>
      <c r="BG73" t="b">
        <v>0</v>
      </c>
      <c r="BH73" t="b">
        <v>0</v>
      </c>
      <c r="BI73" t="b">
        <v>0</v>
      </c>
      <c r="BJ73" t="b">
        <v>0</v>
      </c>
      <c r="BK73" t="b">
        <v>0</v>
      </c>
      <c r="BL73" t="b">
        <v>0</v>
      </c>
      <c r="BM73" t="b">
        <v>0</v>
      </c>
    </row>
    <row r="74" spans="1:65" x14ac:dyDescent="0.25">
      <c r="A74">
        <v>2</v>
      </c>
      <c r="B74" s="1">
        <v>44928</v>
      </c>
      <c r="C74" s="1">
        <v>44995</v>
      </c>
      <c r="D74">
        <v>24</v>
      </c>
      <c r="E74" t="s">
        <v>886</v>
      </c>
      <c r="F74">
        <v>225</v>
      </c>
      <c r="G74" t="s">
        <v>889</v>
      </c>
      <c r="H74" t="s">
        <v>66</v>
      </c>
      <c r="I74" t="s">
        <v>890</v>
      </c>
      <c r="J74" t="s">
        <v>891</v>
      </c>
      <c r="K74">
        <v>2</v>
      </c>
      <c r="L74">
        <v>2</v>
      </c>
      <c r="M74">
        <v>0</v>
      </c>
      <c r="N74">
        <v>0</v>
      </c>
      <c r="O74" t="s">
        <v>1232</v>
      </c>
      <c r="P74" t="s">
        <v>69</v>
      </c>
      <c r="Q74" t="s">
        <v>1230</v>
      </c>
      <c r="R74" t="s">
        <v>892</v>
      </c>
      <c r="S74" t="s">
        <v>87</v>
      </c>
      <c r="T74" t="b">
        <v>0</v>
      </c>
      <c r="U74" t="b">
        <v>0</v>
      </c>
      <c r="V74" t="b">
        <v>0</v>
      </c>
      <c r="W74" t="b">
        <v>0</v>
      </c>
      <c r="X74">
        <v>75</v>
      </c>
      <c r="Y74">
        <v>4</v>
      </c>
      <c r="Z74">
        <v>1875</v>
      </c>
      <c r="AA74" t="s">
        <v>1231</v>
      </c>
      <c r="AB74" t="s">
        <v>1231</v>
      </c>
      <c r="AC74">
        <v>75</v>
      </c>
      <c r="AD74">
        <v>7.5</v>
      </c>
      <c r="AE74" t="b">
        <v>0</v>
      </c>
      <c r="AF74" t="b">
        <v>0</v>
      </c>
      <c r="AG74">
        <v>1000</v>
      </c>
      <c r="AH74">
        <f t="shared" si="1"/>
        <v>-875</v>
      </c>
      <c r="AI74">
        <v>1</v>
      </c>
      <c r="AJ74" t="s">
        <v>894</v>
      </c>
      <c r="AK74" t="s">
        <v>1232</v>
      </c>
      <c r="AL74" t="b">
        <v>0</v>
      </c>
      <c r="AM74" t="b">
        <v>0</v>
      </c>
      <c r="AN74" t="b">
        <v>0</v>
      </c>
      <c r="AO74" t="b">
        <v>0</v>
      </c>
      <c r="AP74" t="b">
        <v>0</v>
      </c>
      <c r="AQ74" t="b">
        <v>0</v>
      </c>
      <c r="AR74">
        <v>75</v>
      </c>
      <c r="AS74">
        <v>7.5</v>
      </c>
      <c r="AT74" t="b">
        <v>0</v>
      </c>
      <c r="AU74" t="b">
        <v>0</v>
      </c>
      <c r="AV74" t="b">
        <v>0</v>
      </c>
      <c r="AW74" t="b">
        <v>0</v>
      </c>
      <c r="AX74" t="b">
        <v>0</v>
      </c>
      <c r="AY74" t="b">
        <v>0</v>
      </c>
      <c r="AZ74" t="b">
        <v>0</v>
      </c>
      <c r="BA74" t="b">
        <v>0</v>
      </c>
      <c r="BB74" t="b">
        <v>0</v>
      </c>
      <c r="BC74" t="b">
        <v>0</v>
      </c>
      <c r="BD74" t="b">
        <v>0</v>
      </c>
      <c r="BE74" t="b">
        <v>0</v>
      </c>
      <c r="BF74" t="b">
        <v>0</v>
      </c>
      <c r="BG74" t="b">
        <v>0</v>
      </c>
      <c r="BH74" t="b">
        <v>0</v>
      </c>
      <c r="BI74" t="b">
        <v>0</v>
      </c>
      <c r="BJ74" t="b">
        <v>0</v>
      </c>
      <c r="BK74" t="b">
        <v>0</v>
      </c>
      <c r="BL74" t="b">
        <v>0</v>
      </c>
      <c r="BM74" t="b">
        <v>0</v>
      </c>
    </row>
    <row r="75" spans="1:65" x14ac:dyDescent="0.25">
      <c r="A75">
        <v>2</v>
      </c>
      <c r="B75" s="1">
        <v>44928</v>
      </c>
      <c r="C75" s="1">
        <v>44995</v>
      </c>
      <c r="D75">
        <v>24</v>
      </c>
      <c r="E75" t="s">
        <v>886</v>
      </c>
      <c r="F75">
        <v>226</v>
      </c>
      <c r="G75" t="s">
        <v>895</v>
      </c>
      <c r="H75" t="s">
        <v>79</v>
      </c>
      <c r="I75" t="s">
        <v>896</v>
      </c>
      <c r="J75" t="s">
        <v>897</v>
      </c>
      <c r="K75">
        <v>1</v>
      </c>
      <c r="L75">
        <v>1</v>
      </c>
      <c r="M75">
        <v>0</v>
      </c>
      <c r="N75">
        <v>0</v>
      </c>
      <c r="O75" t="s">
        <v>1232</v>
      </c>
      <c r="P75" t="s">
        <v>69</v>
      </c>
      <c r="Q75" t="s">
        <v>1230</v>
      </c>
      <c r="R75" t="s">
        <v>86</v>
      </c>
      <c r="S75" t="s">
        <v>87</v>
      </c>
      <c r="T75">
        <v>110</v>
      </c>
      <c r="U75">
        <v>21</v>
      </c>
      <c r="V75">
        <v>80</v>
      </c>
      <c r="W75" t="b">
        <v>0</v>
      </c>
      <c r="X75">
        <v>50</v>
      </c>
      <c r="Y75">
        <v>2.5</v>
      </c>
      <c r="Z75">
        <v>2000</v>
      </c>
      <c r="AA75" t="s">
        <v>1232</v>
      </c>
      <c r="AC75" t="b">
        <v>0</v>
      </c>
      <c r="AD75" t="b">
        <v>0</v>
      </c>
      <c r="AE75" t="b">
        <v>0</v>
      </c>
      <c r="AF75" t="b">
        <v>0</v>
      </c>
      <c r="AG75" t="b">
        <v>0</v>
      </c>
      <c r="AH75" t="b">
        <f t="shared" si="1"/>
        <v>0</v>
      </c>
      <c r="AI75" t="b">
        <v>0</v>
      </c>
      <c r="AJ75" t="b">
        <v>0</v>
      </c>
      <c r="AK75" t="b">
        <v>0</v>
      </c>
      <c r="AL75" t="b">
        <v>0</v>
      </c>
      <c r="AM75" t="b">
        <v>0</v>
      </c>
      <c r="AN75" t="b">
        <v>0</v>
      </c>
      <c r="AO75" t="b">
        <v>0</v>
      </c>
      <c r="AP75" t="b">
        <v>0</v>
      </c>
      <c r="AQ75" t="b">
        <v>0</v>
      </c>
      <c r="AR75" t="b">
        <v>0</v>
      </c>
      <c r="AS75" t="b">
        <v>0</v>
      </c>
      <c r="AT75" t="b">
        <v>0</v>
      </c>
      <c r="AU75" t="b">
        <v>0</v>
      </c>
      <c r="AV75" t="b">
        <v>0</v>
      </c>
      <c r="AW75" t="b">
        <v>0</v>
      </c>
      <c r="AX75" t="b">
        <v>0</v>
      </c>
      <c r="AY75" t="b">
        <v>0</v>
      </c>
      <c r="AZ75" t="b">
        <v>0</v>
      </c>
      <c r="BA75" t="b">
        <v>0</v>
      </c>
      <c r="BB75" t="b">
        <v>0</v>
      </c>
      <c r="BC75" t="b">
        <v>0</v>
      </c>
      <c r="BD75" t="b">
        <v>0</v>
      </c>
      <c r="BE75" t="b">
        <v>0</v>
      </c>
      <c r="BF75" t="b">
        <v>0</v>
      </c>
      <c r="BG75" t="b">
        <v>0</v>
      </c>
      <c r="BH75" t="b">
        <v>0</v>
      </c>
      <c r="BI75" t="b">
        <v>0</v>
      </c>
      <c r="BJ75" t="b">
        <v>0</v>
      </c>
      <c r="BK75" t="b">
        <v>0</v>
      </c>
      <c r="BL75" t="b">
        <v>0</v>
      </c>
      <c r="BM75" t="b">
        <v>0</v>
      </c>
    </row>
    <row r="76" spans="1:65" x14ac:dyDescent="0.25">
      <c r="A76">
        <v>2</v>
      </c>
      <c r="B76" s="1">
        <v>44928</v>
      </c>
      <c r="C76" s="1">
        <v>44995</v>
      </c>
      <c r="D76">
        <v>25</v>
      </c>
      <c r="E76" t="s">
        <v>898</v>
      </c>
      <c r="F76">
        <v>227</v>
      </c>
      <c r="G76" t="s">
        <v>899</v>
      </c>
      <c r="H76" t="s">
        <v>286</v>
      </c>
      <c r="I76" t="s">
        <v>900</v>
      </c>
      <c r="J76" t="s">
        <v>901</v>
      </c>
      <c r="K76">
        <v>1</v>
      </c>
      <c r="L76">
        <v>1</v>
      </c>
      <c r="M76">
        <v>0</v>
      </c>
      <c r="N76">
        <v>0</v>
      </c>
      <c r="O76" t="s">
        <v>1232</v>
      </c>
      <c r="P76" t="s">
        <v>75</v>
      </c>
      <c r="Q76">
        <v>2020</v>
      </c>
      <c r="R76" t="s">
        <v>70</v>
      </c>
      <c r="S76" t="s">
        <v>87</v>
      </c>
      <c r="T76">
        <v>600</v>
      </c>
      <c r="U76" t="b">
        <v>0</v>
      </c>
      <c r="V76">
        <v>25</v>
      </c>
      <c r="W76" t="b">
        <v>0</v>
      </c>
      <c r="X76">
        <v>60</v>
      </c>
      <c r="Y76">
        <v>3</v>
      </c>
      <c r="Z76">
        <v>2000</v>
      </c>
      <c r="AA76" t="s">
        <v>1231</v>
      </c>
      <c r="AB76" t="s">
        <v>1231</v>
      </c>
      <c r="AC76">
        <v>60</v>
      </c>
      <c r="AD76">
        <v>5</v>
      </c>
      <c r="AE76" t="b">
        <v>0</v>
      </c>
      <c r="AF76" t="b">
        <v>0</v>
      </c>
      <c r="AG76">
        <v>1200</v>
      </c>
      <c r="AH76">
        <f t="shared" si="1"/>
        <v>-800</v>
      </c>
      <c r="AI76">
        <v>1</v>
      </c>
      <c r="AJ76" t="s">
        <v>1232</v>
      </c>
      <c r="AK76" t="s">
        <v>1232</v>
      </c>
      <c r="AL76" t="b">
        <v>0</v>
      </c>
      <c r="AM76" t="b">
        <v>0</v>
      </c>
      <c r="AN76" t="b">
        <v>0</v>
      </c>
      <c r="AO76" t="b">
        <v>0</v>
      </c>
      <c r="AP76" t="b">
        <v>0</v>
      </c>
      <c r="AQ76" t="b">
        <v>0</v>
      </c>
      <c r="AR76" t="b">
        <v>0</v>
      </c>
      <c r="AS76" t="b">
        <v>0</v>
      </c>
      <c r="AT76" t="b">
        <v>0</v>
      </c>
      <c r="AU76" t="b">
        <v>0</v>
      </c>
      <c r="AV76" t="b">
        <v>0</v>
      </c>
      <c r="AW76" t="b">
        <v>0</v>
      </c>
      <c r="AX76" t="b">
        <v>0</v>
      </c>
      <c r="AY76" t="b">
        <v>0</v>
      </c>
      <c r="AZ76" t="b">
        <v>0</v>
      </c>
      <c r="BA76" t="b">
        <v>0</v>
      </c>
      <c r="BB76" t="b">
        <v>0</v>
      </c>
      <c r="BC76" t="b">
        <v>0</v>
      </c>
      <c r="BD76" t="b">
        <v>0</v>
      </c>
      <c r="BE76" t="b">
        <v>0</v>
      </c>
      <c r="BF76" t="b">
        <v>0</v>
      </c>
      <c r="BG76">
        <v>60</v>
      </c>
      <c r="BH76">
        <v>5</v>
      </c>
      <c r="BI76" t="b">
        <v>0</v>
      </c>
      <c r="BJ76" t="b">
        <v>0</v>
      </c>
      <c r="BK76" t="b">
        <v>0</v>
      </c>
      <c r="BL76" t="b">
        <v>0</v>
      </c>
      <c r="BM76" t="b">
        <v>0</v>
      </c>
    </row>
    <row r="77" spans="1:65" x14ac:dyDescent="0.25">
      <c r="A77">
        <v>2</v>
      </c>
      <c r="B77" s="1">
        <v>44928</v>
      </c>
      <c r="C77" s="1">
        <v>44995</v>
      </c>
      <c r="D77">
        <v>25</v>
      </c>
      <c r="E77" t="s">
        <v>898</v>
      </c>
      <c r="F77">
        <v>228</v>
      </c>
      <c r="G77" t="s">
        <v>902</v>
      </c>
      <c r="H77" t="s">
        <v>66</v>
      </c>
      <c r="I77" t="s">
        <v>903</v>
      </c>
      <c r="J77" t="s">
        <v>904</v>
      </c>
      <c r="K77">
        <v>2</v>
      </c>
      <c r="L77">
        <v>1</v>
      </c>
      <c r="M77">
        <v>1</v>
      </c>
      <c r="N77">
        <v>0</v>
      </c>
      <c r="O77" t="s">
        <v>1232</v>
      </c>
      <c r="P77" t="s">
        <v>69</v>
      </c>
      <c r="Q77">
        <v>2019</v>
      </c>
      <c r="R77" t="s">
        <v>165</v>
      </c>
      <c r="S77" t="s">
        <v>87</v>
      </c>
      <c r="T77" t="b">
        <v>0</v>
      </c>
      <c r="U77" t="b">
        <v>0</v>
      </c>
      <c r="V77">
        <v>63</v>
      </c>
      <c r="W77">
        <v>38</v>
      </c>
      <c r="X77">
        <v>40</v>
      </c>
      <c r="Y77">
        <v>10</v>
      </c>
      <c r="Z77">
        <v>400</v>
      </c>
      <c r="AA77" t="s">
        <v>1231</v>
      </c>
      <c r="AB77" t="s">
        <v>1231</v>
      </c>
      <c r="AC77">
        <v>40</v>
      </c>
      <c r="AD77">
        <v>20</v>
      </c>
      <c r="AE77" t="b">
        <v>0</v>
      </c>
      <c r="AF77" t="b">
        <v>0</v>
      </c>
      <c r="AG77">
        <v>200</v>
      </c>
      <c r="AH77">
        <f t="shared" si="1"/>
        <v>-200</v>
      </c>
      <c r="AI77">
        <v>1</v>
      </c>
      <c r="AJ77" t="s">
        <v>1232</v>
      </c>
      <c r="AK77" t="s">
        <v>1232</v>
      </c>
      <c r="AL77" t="b">
        <v>0</v>
      </c>
      <c r="AM77" t="b">
        <v>0</v>
      </c>
      <c r="AN77" t="b">
        <v>0</v>
      </c>
      <c r="AO77" t="b">
        <v>0</v>
      </c>
      <c r="AP77" t="b">
        <v>0</v>
      </c>
      <c r="AQ77" t="b">
        <v>0</v>
      </c>
      <c r="AR77">
        <v>40</v>
      </c>
      <c r="AS77">
        <v>20</v>
      </c>
      <c r="AT77" t="b">
        <v>0</v>
      </c>
      <c r="AU77" t="b">
        <v>0</v>
      </c>
      <c r="AV77" t="b">
        <v>0</v>
      </c>
      <c r="AW77" t="b">
        <v>0</v>
      </c>
      <c r="AX77" t="b">
        <v>0</v>
      </c>
      <c r="AY77" t="b">
        <v>0</v>
      </c>
      <c r="AZ77" t="b">
        <v>0</v>
      </c>
      <c r="BA77" t="b">
        <v>0</v>
      </c>
      <c r="BB77" t="b">
        <v>0</v>
      </c>
      <c r="BC77" t="b">
        <v>0</v>
      </c>
      <c r="BD77" t="b">
        <v>0</v>
      </c>
      <c r="BE77" t="b">
        <v>0</v>
      </c>
      <c r="BF77" t="b">
        <v>0</v>
      </c>
      <c r="BG77" t="b">
        <v>0</v>
      </c>
      <c r="BH77" t="b">
        <v>0</v>
      </c>
      <c r="BI77" t="b">
        <v>0</v>
      </c>
      <c r="BJ77" t="b">
        <v>0</v>
      </c>
      <c r="BK77" t="b">
        <v>0</v>
      </c>
      <c r="BL77" t="b">
        <v>0</v>
      </c>
      <c r="BM77" t="b">
        <v>0</v>
      </c>
    </row>
    <row r="78" spans="1:65" x14ac:dyDescent="0.25">
      <c r="A78">
        <v>2</v>
      </c>
      <c r="B78" s="1">
        <v>44928</v>
      </c>
      <c r="C78" s="1">
        <v>44995</v>
      </c>
      <c r="D78">
        <v>25</v>
      </c>
      <c r="E78" t="s">
        <v>898</v>
      </c>
      <c r="F78">
        <v>229</v>
      </c>
      <c r="G78" t="s">
        <v>905</v>
      </c>
      <c r="H78" t="s">
        <v>79</v>
      </c>
      <c r="I78" t="s">
        <v>906</v>
      </c>
      <c r="J78" t="s">
        <v>907</v>
      </c>
      <c r="K78">
        <v>2</v>
      </c>
      <c r="L78">
        <v>0</v>
      </c>
      <c r="M78">
        <v>2</v>
      </c>
      <c r="N78">
        <v>0</v>
      </c>
      <c r="O78" t="s">
        <v>1232</v>
      </c>
      <c r="P78" t="s">
        <v>75</v>
      </c>
      <c r="Q78" t="s">
        <v>1230</v>
      </c>
      <c r="R78" t="s">
        <v>908</v>
      </c>
      <c r="S78" t="s">
        <v>87</v>
      </c>
      <c r="T78">
        <v>100</v>
      </c>
      <c r="U78">
        <v>12</v>
      </c>
      <c r="V78">
        <v>60</v>
      </c>
      <c r="W78" t="b">
        <v>0</v>
      </c>
      <c r="X78">
        <v>75</v>
      </c>
      <c r="Y78">
        <v>2.5</v>
      </c>
      <c r="Z78">
        <v>3000</v>
      </c>
      <c r="AA78" t="s">
        <v>1231</v>
      </c>
      <c r="AB78" t="s">
        <v>1231</v>
      </c>
      <c r="AC78">
        <v>75</v>
      </c>
      <c r="AD78">
        <v>10</v>
      </c>
      <c r="AE78" t="b">
        <v>0</v>
      </c>
      <c r="AF78" t="b">
        <v>0</v>
      </c>
      <c r="AG78">
        <v>750</v>
      </c>
      <c r="AH78">
        <f t="shared" si="1"/>
        <v>-2250</v>
      </c>
      <c r="AI78">
        <v>1</v>
      </c>
      <c r="AJ78" t="s">
        <v>1232</v>
      </c>
      <c r="AK78" t="s">
        <v>1232</v>
      </c>
      <c r="AL78" t="b">
        <v>0</v>
      </c>
      <c r="AM78" t="b">
        <v>0</v>
      </c>
      <c r="AN78" t="b">
        <v>0</v>
      </c>
      <c r="AO78" t="b">
        <v>0</v>
      </c>
      <c r="AP78" t="b">
        <v>0</v>
      </c>
      <c r="AQ78" t="b">
        <v>0</v>
      </c>
      <c r="AR78" t="b">
        <v>0</v>
      </c>
      <c r="AS78" t="b">
        <v>0</v>
      </c>
      <c r="AT78" t="b">
        <v>0</v>
      </c>
      <c r="AU78" t="b">
        <v>0</v>
      </c>
      <c r="AV78" t="b">
        <v>0</v>
      </c>
      <c r="AW78" t="b">
        <v>0</v>
      </c>
      <c r="AX78">
        <v>75</v>
      </c>
      <c r="AY78">
        <v>10</v>
      </c>
      <c r="AZ78" t="b">
        <v>0</v>
      </c>
      <c r="BA78" t="b">
        <v>0</v>
      </c>
      <c r="BB78" t="b">
        <v>0</v>
      </c>
      <c r="BC78" t="b">
        <v>0</v>
      </c>
      <c r="BD78" t="b">
        <v>0</v>
      </c>
      <c r="BE78" t="b">
        <v>0</v>
      </c>
      <c r="BF78" t="b">
        <v>0</v>
      </c>
      <c r="BG78" t="b">
        <v>0</v>
      </c>
      <c r="BH78" t="b">
        <v>0</v>
      </c>
      <c r="BI78" t="b">
        <v>0</v>
      </c>
      <c r="BJ78" t="b">
        <v>0</v>
      </c>
      <c r="BK78" t="b">
        <v>0</v>
      </c>
      <c r="BL78" t="b">
        <v>0</v>
      </c>
      <c r="BM78" t="b">
        <v>0</v>
      </c>
    </row>
    <row r="79" spans="1:65" x14ac:dyDescent="0.25">
      <c r="A79">
        <v>2</v>
      </c>
      <c r="B79" s="1">
        <v>44928</v>
      </c>
      <c r="C79" s="1">
        <v>44995</v>
      </c>
      <c r="D79">
        <v>26</v>
      </c>
      <c r="E79" t="s">
        <v>910</v>
      </c>
      <c r="F79">
        <v>230</v>
      </c>
      <c r="G79" t="s">
        <v>911</v>
      </c>
      <c r="H79" t="s">
        <v>79</v>
      </c>
      <c r="I79" t="s">
        <v>912</v>
      </c>
      <c r="J79" t="s">
        <v>913</v>
      </c>
      <c r="K79">
        <v>2</v>
      </c>
      <c r="L79">
        <v>2</v>
      </c>
      <c r="M79">
        <v>0</v>
      </c>
      <c r="N79">
        <v>0</v>
      </c>
      <c r="O79" t="s">
        <v>1232</v>
      </c>
      <c r="P79" t="s">
        <v>75</v>
      </c>
      <c r="Q79">
        <v>2022</v>
      </c>
      <c r="R79" t="s">
        <v>185</v>
      </c>
      <c r="S79" t="s">
        <v>87</v>
      </c>
      <c r="T79">
        <v>114</v>
      </c>
      <c r="U79" t="b">
        <v>0</v>
      </c>
      <c r="V79">
        <v>60</v>
      </c>
      <c r="W79" t="b">
        <v>0</v>
      </c>
      <c r="X79">
        <v>50</v>
      </c>
      <c r="Y79">
        <v>5</v>
      </c>
      <c r="Z79">
        <v>1000</v>
      </c>
      <c r="AA79" t="s">
        <v>1231</v>
      </c>
      <c r="AB79" t="s">
        <v>1232</v>
      </c>
      <c r="AC79" t="b">
        <v>0</v>
      </c>
      <c r="AD79" t="b">
        <v>0</v>
      </c>
      <c r="AE79" t="b">
        <v>0</v>
      </c>
      <c r="AF79" t="b">
        <v>0</v>
      </c>
      <c r="AG79" t="b">
        <v>0</v>
      </c>
      <c r="AH79" t="b">
        <f t="shared" si="1"/>
        <v>0</v>
      </c>
      <c r="AI79" t="b">
        <v>0</v>
      </c>
      <c r="AJ79" t="b">
        <v>0</v>
      </c>
      <c r="AK79" t="b">
        <v>0</v>
      </c>
      <c r="AL79" t="b">
        <v>0</v>
      </c>
      <c r="AM79" t="b">
        <v>0</v>
      </c>
      <c r="AN79" t="b">
        <v>0</v>
      </c>
      <c r="AO79" t="b">
        <v>0</v>
      </c>
      <c r="AP79" t="b">
        <v>0</v>
      </c>
      <c r="AQ79" t="b">
        <v>0</v>
      </c>
      <c r="AR79" t="b">
        <v>0</v>
      </c>
      <c r="AS79" t="b">
        <v>0</v>
      </c>
      <c r="AT79" t="b">
        <v>0</v>
      </c>
      <c r="AU79" t="b">
        <v>0</v>
      </c>
      <c r="AV79" t="b">
        <v>0</v>
      </c>
      <c r="AW79" t="b">
        <v>0</v>
      </c>
      <c r="AX79" t="b">
        <v>0</v>
      </c>
      <c r="AY79" t="b">
        <v>0</v>
      </c>
      <c r="AZ79" t="b">
        <v>0</v>
      </c>
      <c r="BA79" t="b">
        <v>0</v>
      </c>
      <c r="BB79" t="b">
        <v>0</v>
      </c>
      <c r="BC79" t="b">
        <v>0</v>
      </c>
      <c r="BD79" t="b">
        <v>0</v>
      </c>
      <c r="BE79" t="b">
        <v>0</v>
      </c>
      <c r="BF79" t="b">
        <v>0</v>
      </c>
      <c r="BG79" t="b">
        <v>0</v>
      </c>
      <c r="BH79" t="b">
        <v>0</v>
      </c>
      <c r="BI79" t="b">
        <v>0</v>
      </c>
      <c r="BJ79" t="b">
        <v>0</v>
      </c>
      <c r="BK79" t="b">
        <v>0</v>
      </c>
      <c r="BL79" t="b">
        <v>0</v>
      </c>
      <c r="BM79" t="b">
        <v>0</v>
      </c>
    </row>
    <row r="80" spans="1:65" x14ac:dyDescent="0.25">
      <c r="A80">
        <v>2</v>
      </c>
      <c r="B80" s="1">
        <v>44928</v>
      </c>
      <c r="C80" s="1">
        <v>44995</v>
      </c>
      <c r="D80">
        <v>26</v>
      </c>
      <c r="E80" t="s">
        <v>910</v>
      </c>
      <c r="F80">
        <v>231</v>
      </c>
      <c r="G80" t="s">
        <v>914</v>
      </c>
      <c r="H80" t="s">
        <v>225</v>
      </c>
      <c r="I80" t="s">
        <v>915</v>
      </c>
      <c r="J80" t="s">
        <v>916</v>
      </c>
      <c r="K80">
        <v>1</v>
      </c>
      <c r="L80">
        <v>1</v>
      </c>
      <c r="M80">
        <v>0</v>
      </c>
      <c r="N80">
        <v>0</v>
      </c>
      <c r="O80" t="s">
        <v>1232</v>
      </c>
      <c r="P80" t="s">
        <v>69</v>
      </c>
      <c r="Q80">
        <v>2022</v>
      </c>
      <c r="R80" t="s">
        <v>70</v>
      </c>
      <c r="S80" t="s">
        <v>87</v>
      </c>
      <c r="T80">
        <v>1600</v>
      </c>
      <c r="U80" t="b">
        <v>0</v>
      </c>
      <c r="V80">
        <v>90</v>
      </c>
      <c r="W80" t="b">
        <v>0</v>
      </c>
      <c r="X80">
        <v>100</v>
      </c>
      <c r="Y80">
        <v>1</v>
      </c>
      <c r="Z80">
        <v>10000</v>
      </c>
      <c r="AA80" t="s">
        <v>1231</v>
      </c>
      <c r="AB80" t="s">
        <v>1231</v>
      </c>
      <c r="AC80">
        <v>200</v>
      </c>
      <c r="AD80">
        <v>4</v>
      </c>
      <c r="AE80" t="b">
        <v>0</v>
      </c>
      <c r="AF80" t="b">
        <v>0</v>
      </c>
      <c r="AG80">
        <v>5000</v>
      </c>
      <c r="AH80">
        <f t="shared" si="1"/>
        <v>-5000</v>
      </c>
      <c r="AI80">
        <v>4</v>
      </c>
      <c r="AJ80" t="s">
        <v>1232</v>
      </c>
      <c r="AK80" t="s">
        <v>1232</v>
      </c>
      <c r="AL80" t="b">
        <v>0</v>
      </c>
      <c r="AM80" t="b">
        <v>0</v>
      </c>
      <c r="AN80" t="b">
        <v>0</v>
      </c>
      <c r="AO80">
        <v>50</v>
      </c>
      <c r="AP80">
        <v>1</v>
      </c>
      <c r="AQ80" t="b">
        <v>0</v>
      </c>
      <c r="AR80">
        <v>50</v>
      </c>
      <c r="AS80">
        <v>1</v>
      </c>
      <c r="AT80" t="b">
        <v>0</v>
      </c>
      <c r="AU80" t="b">
        <v>0</v>
      </c>
      <c r="AV80" t="b">
        <v>0</v>
      </c>
      <c r="AW80" t="b">
        <v>0</v>
      </c>
      <c r="AX80">
        <v>50</v>
      </c>
      <c r="AY80">
        <v>1</v>
      </c>
      <c r="AZ80" t="b">
        <v>0</v>
      </c>
      <c r="BA80" t="b">
        <v>0</v>
      </c>
      <c r="BB80" t="b">
        <v>0</v>
      </c>
      <c r="BC80" t="b">
        <v>0</v>
      </c>
      <c r="BD80" t="b">
        <v>0</v>
      </c>
      <c r="BE80" t="b">
        <v>0</v>
      </c>
      <c r="BF80" t="b">
        <v>0</v>
      </c>
      <c r="BG80">
        <v>50</v>
      </c>
      <c r="BH80">
        <v>1</v>
      </c>
      <c r="BI80" t="b">
        <v>0</v>
      </c>
      <c r="BJ80" t="b">
        <v>0</v>
      </c>
      <c r="BK80" t="b">
        <v>0</v>
      </c>
      <c r="BL80" t="b">
        <v>0</v>
      </c>
      <c r="BM80" t="b">
        <v>0</v>
      </c>
    </row>
    <row r="81" spans="1:65" x14ac:dyDescent="0.25">
      <c r="A81">
        <v>2</v>
      </c>
      <c r="B81" s="1">
        <v>44928</v>
      </c>
      <c r="C81" s="1">
        <v>44995</v>
      </c>
      <c r="D81">
        <v>26</v>
      </c>
      <c r="E81" t="s">
        <v>910</v>
      </c>
      <c r="F81">
        <v>232</v>
      </c>
      <c r="G81" t="s">
        <v>917</v>
      </c>
      <c r="H81" t="s">
        <v>66</v>
      </c>
      <c r="I81" t="s">
        <v>918</v>
      </c>
      <c r="J81" t="s">
        <v>919</v>
      </c>
      <c r="K81">
        <v>2</v>
      </c>
      <c r="L81">
        <v>2</v>
      </c>
      <c r="M81">
        <v>0</v>
      </c>
      <c r="N81">
        <v>0</v>
      </c>
      <c r="O81" t="s">
        <v>1232</v>
      </c>
      <c r="P81" t="s">
        <v>69</v>
      </c>
      <c r="Q81">
        <v>2018</v>
      </c>
      <c r="R81" t="s">
        <v>920</v>
      </c>
      <c r="S81" t="s">
        <v>87</v>
      </c>
      <c r="T81">
        <v>1000</v>
      </c>
      <c r="U81" t="b">
        <v>0</v>
      </c>
      <c r="V81" t="b">
        <v>0</v>
      </c>
      <c r="W81">
        <v>19</v>
      </c>
      <c r="X81">
        <v>75</v>
      </c>
      <c r="Y81">
        <v>1</v>
      </c>
      <c r="Z81">
        <v>7500</v>
      </c>
      <c r="AA81" t="s">
        <v>1231</v>
      </c>
      <c r="AB81" t="s">
        <v>1231</v>
      </c>
      <c r="AC81">
        <v>50</v>
      </c>
      <c r="AD81">
        <v>3</v>
      </c>
      <c r="AE81">
        <v>25</v>
      </c>
      <c r="AF81">
        <v>12</v>
      </c>
      <c r="AG81">
        <v>1666.666667</v>
      </c>
      <c r="AH81">
        <f t="shared" si="1"/>
        <v>-5833.3333330000005</v>
      </c>
      <c r="AI81">
        <v>1</v>
      </c>
      <c r="AJ81" t="s">
        <v>1232</v>
      </c>
      <c r="AK81" t="s">
        <v>1232</v>
      </c>
      <c r="AL81" t="b">
        <v>0</v>
      </c>
      <c r="AM81" t="b">
        <v>0</v>
      </c>
      <c r="AN81" t="b">
        <v>0</v>
      </c>
      <c r="AO81" t="b">
        <v>0</v>
      </c>
      <c r="AP81" t="b">
        <v>0</v>
      </c>
      <c r="AQ81" t="b">
        <v>0</v>
      </c>
      <c r="AR81" t="b">
        <v>0</v>
      </c>
      <c r="AS81" t="b">
        <v>0</v>
      </c>
      <c r="AT81" t="b">
        <v>0</v>
      </c>
      <c r="AU81" t="b">
        <v>0</v>
      </c>
      <c r="AV81" t="b">
        <v>0</v>
      </c>
      <c r="AW81" t="b">
        <v>0</v>
      </c>
      <c r="AX81">
        <v>50</v>
      </c>
      <c r="AY81">
        <v>3</v>
      </c>
      <c r="AZ81">
        <v>25</v>
      </c>
      <c r="BA81" t="b">
        <v>0</v>
      </c>
      <c r="BB81" t="b">
        <v>0</v>
      </c>
      <c r="BC81" t="b">
        <v>0</v>
      </c>
      <c r="BD81" t="b">
        <v>0</v>
      </c>
      <c r="BE81" t="b">
        <v>0</v>
      </c>
      <c r="BF81" t="b">
        <v>0</v>
      </c>
      <c r="BG81" t="b">
        <v>0</v>
      </c>
      <c r="BH81" t="b">
        <v>0</v>
      </c>
      <c r="BI81" t="b">
        <v>0</v>
      </c>
      <c r="BJ81" t="b">
        <v>0</v>
      </c>
      <c r="BK81" t="b">
        <v>0</v>
      </c>
      <c r="BL81" t="b">
        <v>0</v>
      </c>
      <c r="BM81" t="b">
        <v>0</v>
      </c>
    </row>
    <row r="82" spans="1:65" x14ac:dyDescent="0.25">
      <c r="A82">
        <v>2</v>
      </c>
      <c r="B82" s="1">
        <v>44928</v>
      </c>
      <c r="C82" s="1">
        <v>44995</v>
      </c>
      <c r="D82">
        <v>27</v>
      </c>
      <c r="E82" t="s">
        <v>922</v>
      </c>
      <c r="F82">
        <v>233</v>
      </c>
      <c r="G82" t="s">
        <v>923</v>
      </c>
      <c r="H82" t="s">
        <v>66</v>
      </c>
      <c r="I82" t="s">
        <v>924</v>
      </c>
      <c r="J82" t="s">
        <v>925</v>
      </c>
      <c r="K82">
        <v>2</v>
      </c>
      <c r="L82">
        <v>1</v>
      </c>
      <c r="M82">
        <v>1</v>
      </c>
      <c r="N82">
        <v>0</v>
      </c>
      <c r="O82" t="s">
        <v>1231</v>
      </c>
      <c r="P82" t="s">
        <v>69</v>
      </c>
      <c r="Q82">
        <v>2017</v>
      </c>
      <c r="R82" t="s">
        <v>134</v>
      </c>
      <c r="S82" t="s">
        <v>87</v>
      </c>
      <c r="T82">
        <v>-1</v>
      </c>
      <c r="U82">
        <v>25</v>
      </c>
      <c r="V82" t="b">
        <v>0</v>
      </c>
      <c r="W82" t="b">
        <v>0</v>
      </c>
      <c r="X82">
        <v>100</v>
      </c>
      <c r="Y82">
        <v>2</v>
      </c>
      <c r="Z82">
        <v>5000</v>
      </c>
      <c r="AA82" t="s">
        <v>1231</v>
      </c>
      <c r="AB82" t="s">
        <v>1231</v>
      </c>
      <c r="AC82">
        <v>100</v>
      </c>
      <c r="AD82">
        <v>8</v>
      </c>
      <c r="AE82" t="b">
        <v>0</v>
      </c>
      <c r="AF82" t="b">
        <v>0</v>
      </c>
      <c r="AG82">
        <v>1250</v>
      </c>
      <c r="AH82">
        <f t="shared" si="1"/>
        <v>-3750</v>
      </c>
      <c r="AI82">
        <v>1</v>
      </c>
      <c r="AJ82" t="s">
        <v>1232</v>
      </c>
      <c r="AK82" t="s">
        <v>1232</v>
      </c>
      <c r="AL82" t="b">
        <v>0</v>
      </c>
      <c r="AM82" t="b">
        <v>0</v>
      </c>
      <c r="AN82" t="b">
        <v>0</v>
      </c>
      <c r="AO82" t="b">
        <v>0</v>
      </c>
      <c r="AP82" t="b">
        <v>0</v>
      </c>
      <c r="AQ82" t="b">
        <v>0</v>
      </c>
      <c r="AR82" t="b">
        <v>0</v>
      </c>
      <c r="AS82" t="b">
        <v>0</v>
      </c>
      <c r="AT82" t="b">
        <v>0</v>
      </c>
      <c r="AU82">
        <v>100</v>
      </c>
      <c r="AV82">
        <v>8</v>
      </c>
      <c r="AW82" t="b">
        <v>0</v>
      </c>
      <c r="AX82" t="b">
        <v>0</v>
      </c>
      <c r="AY82" t="b">
        <v>0</v>
      </c>
      <c r="AZ82" t="b">
        <v>0</v>
      </c>
      <c r="BA82" t="b">
        <v>0</v>
      </c>
      <c r="BB82" t="b">
        <v>0</v>
      </c>
      <c r="BC82" t="b">
        <v>0</v>
      </c>
      <c r="BD82" t="b">
        <v>0</v>
      </c>
      <c r="BE82" t="b">
        <v>0</v>
      </c>
      <c r="BF82" t="b">
        <v>0</v>
      </c>
      <c r="BG82" t="b">
        <v>0</v>
      </c>
      <c r="BH82" t="b">
        <v>0</v>
      </c>
      <c r="BI82" t="b">
        <v>0</v>
      </c>
      <c r="BJ82" t="b">
        <v>0</v>
      </c>
      <c r="BK82" t="b">
        <v>0</v>
      </c>
      <c r="BL82" t="b">
        <v>0</v>
      </c>
      <c r="BM82" t="b">
        <v>0</v>
      </c>
    </row>
    <row r="83" spans="1:65" x14ac:dyDescent="0.25">
      <c r="A83">
        <v>2</v>
      </c>
      <c r="B83" s="1">
        <v>44928</v>
      </c>
      <c r="C83" s="1">
        <v>44995</v>
      </c>
      <c r="D83">
        <v>27</v>
      </c>
      <c r="E83" t="s">
        <v>922</v>
      </c>
      <c r="F83">
        <v>234</v>
      </c>
      <c r="G83" t="s">
        <v>926</v>
      </c>
      <c r="H83" t="s">
        <v>725</v>
      </c>
      <c r="I83" t="s">
        <v>927</v>
      </c>
      <c r="J83" t="s">
        <v>928</v>
      </c>
      <c r="K83">
        <v>3</v>
      </c>
      <c r="L83">
        <v>1</v>
      </c>
      <c r="M83">
        <v>2</v>
      </c>
      <c r="N83">
        <v>0</v>
      </c>
      <c r="O83" t="s">
        <v>1231</v>
      </c>
      <c r="P83" t="s">
        <v>75</v>
      </c>
      <c r="Q83" t="s">
        <v>1230</v>
      </c>
      <c r="R83" t="s">
        <v>394</v>
      </c>
      <c r="S83" t="s">
        <v>87</v>
      </c>
      <c r="T83">
        <v>117</v>
      </c>
      <c r="U83" t="b">
        <v>0</v>
      </c>
      <c r="V83" t="b">
        <v>0</v>
      </c>
      <c r="W83" t="b">
        <v>0</v>
      </c>
      <c r="X83">
        <v>50</v>
      </c>
      <c r="Y83">
        <v>3</v>
      </c>
      <c r="Z83">
        <v>1666.666667</v>
      </c>
      <c r="AA83" t="s">
        <v>1231</v>
      </c>
      <c r="AB83" t="s">
        <v>1232</v>
      </c>
      <c r="AC83" t="b">
        <v>0</v>
      </c>
      <c r="AD83" t="b">
        <v>0</v>
      </c>
      <c r="AE83" t="b">
        <v>0</v>
      </c>
      <c r="AF83" t="b">
        <v>0</v>
      </c>
      <c r="AG83" t="b">
        <v>0</v>
      </c>
      <c r="AH83" t="b">
        <f t="shared" si="1"/>
        <v>0</v>
      </c>
      <c r="AI83" t="b">
        <v>0</v>
      </c>
      <c r="AJ83" t="b">
        <v>0</v>
      </c>
      <c r="AK83" t="b">
        <v>0</v>
      </c>
      <c r="AL83" t="b">
        <v>0</v>
      </c>
      <c r="AM83" t="b">
        <v>0</v>
      </c>
      <c r="AN83" t="b">
        <v>0</v>
      </c>
      <c r="AO83" t="b">
        <v>0</v>
      </c>
      <c r="AP83" t="b">
        <v>0</v>
      </c>
      <c r="AQ83" t="b">
        <v>0</v>
      </c>
      <c r="AR83" t="b">
        <v>0</v>
      </c>
      <c r="AS83" t="b">
        <v>0</v>
      </c>
      <c r="AT83" t="b">
        <v>0</v>
      </c>
      <c r="AU83" t="b">
        <v>0</v>
      </c>
      <c r="AV83" t="b">
        <v>0</v>
      </c>
      <c r="AW83" t="b">
        <v>0</v>
      </c>
      <c r="AX83" t="b">
        <v>0</v>
      </c>
      <c r="AY83" t="b">
        <v>0</v>
      </c>
      <c r="AZ83" t="b">
        <v>0</v>
      </c>
      <c r="BA83" t="b">
        <v>0</v>
      </c>
      <c r="BB83" t="b">
        <v>0</v>
      </c>
      <c r="BC83" t="b">
        <v>0</v>
      </c>
      <c r="BD83" t="b">
        <v>0</v>
      </c>
      <c r="BE83" t="b">
        <v>0</v>
      </c>
      <c r="BF83" t="b">
        <v>0</v>
      </c>
      <c r="BG83" t="b">
        <v>0</v>
      </c>
      <c r="BH83" t="b">
        <v>0</v>
      </c>
      <c r="BI83" t="b">
        <v>0</v>
      </c>
      <c r="BJ83" t="b">
        <v>0</v>
      </c>
      <c r="BK83" t="b">
        <v>0</v>
      </c>
      <c r="BL83" t="b">
        <v>0</v>
      </c>
      <c r="BM83" t="b">
        <v>0</v>
      </c>
    </row>
    <row r="84" spans="1:65" x14ac:dyDescent="0.25">
      <c r="A84">
        <v>2</v>
      </c>
      <c r="B84" s="1">
        <v>44928</v>
      </c>
      <c r="C84" s="1">
        <v>44995</v>
      </c>
      <c r="D84">
        <v>27</v>
      </c>
      <c r="E84" t="s">
        <v>922</v>
      </c>
      <c r="F84">
        <v>235</v>
      </c>
      <c r="G84" t="s">
        <v>929</v>
      </c>
      <c r="H84" t="s">
        <v>725</v>
      </c>
      <c r="I84" t="s">
        <v>930</v>
      </c>
      <c r="J84" t="s">
        <v>931</v>
      </c>
      <c r="K84">
        <v>2</v>
      </c>
      <c r="L84">
        <v>1</v>
      </c>
      <c r="M84">
        <v>1</v>
      </c>
      <c r="N84">
        <v>0</v>
      </c>
      <c r="O84" t="s">
        <v>1231</v>
      </c>
      <c r="P84" t="s">
        <v>69</v>
      </c>
      <c r="Q84">
        <v>2019</v>
      </c>
      <c r="R84" t="s">
        <v>195</v>
      </c>
      <c r="S84" t="s">
        <v>1266</v>
      </c>
      <c r="T84">
        <v>16</v>
      </c>
      <c r="U84">
        <v>3.5</v>
      </c>
      <c r="V84">
        <v>40</v>
      </c>
      <c r="W84">
        <v>25</v>
      </c>
      <c r="X84">
        <v>50</v>
      </c>
      <c r="Y84">
        <v>7.5</v>
      </c>
      <c r="Z84">
        <v>666.66666669999995</v>
      </c>
      <c r="AA84" t="s">
        <v>1232</v>
      </c>
      <c r="AC84" t="b">
        <v>0</v>
      </c>
      <c r="AD84" t="b">
        <v>0</v>
      </c>
      <c r="AE84" t="b">
        <v>0</v>
      </c>
      <c r="AF84" t="b">
        <v>0</v>
      </c>
      <c r="AG84" t="b">
        <v>0</v>
      </c>
      <c r="AH84" t="b">
        <f t="shared" si="1"/>
        <v>0</v>
      </c>
      <c r="AI84" t="b">
        <v>0</v>
      </c>
      <c r="AJ84" t="b">
        <v>0</v>
      </c>
      <c r="AK84" t="b">
        <v>0</v>
      </c>
      <c r="AL84" t="b">
        <v>0</v>
      </c>
      <c r="AM84" t="b">
        <v>0</v>
      </c>
      <c r="AN84" t="b">
        <v>0</v>
      </c>
      <c r="AO84" t="b">
        <v>0</v>
      </c>
      <c r="AP84" t="b">
        <v>0</v>
      </c>
      <c r="AQ84" t="b">
        <v>0</v>
      </c>
      <c r="AR84" t="b">
        <v>0</v>
      </c>
      <c r="AS84" t="b">
        <v>0</v>
      </c>
      <c r="AT84" t="b">
        <v>0</v>
      </c>
      <c r="AU84" t="b">
        <v>0</v>
      </c>
      <c r="AV84" t="b">
        <v>0</v>
      </c>
      <c r="AW84" t="b">
        <v>0</v>
      </c>
      <c r="AX84" t="b">
        <v>0</v>
      </c>
      <c r="AY84" t="b">
        <v>0</v>
      </c>
      <c r="AZ84" t="b">
        <v>0</v>
      </c>
      <c r="BA84" t="b">
        <v>0</v>
      </c>
      <c r="BB84" t="b">
        <v>0</v>
      </c>
      <c r="BC84" t="b">
        <v>0</v>
      </c>
      <c r="BD84" t="b">
        <v>0</v>
      </c>
      <c r="BE84" t="b">
        <v>0</v>
      </c>
      <c r="BF84" t="b">
        <v>0</v>
      </c>
      <c r="BG84" t="b">
        <v>0</v>
      </c>
      <c r="BH84" t="b">
        <v>0</v>
      </c>
      <c r="BI84" t="b">
        <v>0</v>
      </c>
      <c r="BJ84" t="b">
        <v>0</v>
      </c>
      <c r="BK84" t="b">
        <v>0</v>
      </c>
      <c r="BL84" t="b">
        <v>0</v>
      </c>
      <c r="BM84" t="b">
        <v>0</v>
      </c>
    </row>
    <row r="85" spans="1:65" x14ac:dyDescent="0.25">
      <c r="A85">
        <v>2</v>
      </c>
      <c r="B85" s="1">
        <v>44928</v>
      </c>
      <c r="C85" s="1">
        <v>44995</v>
      </c>
      <c r="D85">
        <v>27</v>
      </c>
      <c r="E85" t="s">
        <v>922</v>
      </c>
      <c r="F85">
        <v>236</v>
      </c>
      <c r="G85" t="s">
        <v>932</v>
      </c>
      <c r="H85" t="s">
        <v>448</v>
      </c>
      <c r="I85" t="s">
        <v>933</v>
      </c>
      <c r="J85" t="s">
        <v>934</v>
      </c>
      <c r="K85">
        <v>2</v>
      </c>
      <c r="L85">
        <v>2</v>
      </c>
      <c r="M85">
        <v>0</v>
      </c>
      <c r="N85">
        <v>0</v>
      </c>
      <c r="O85" t="s">
        <v>1232</v>
      </c>
      <c r="P85" t="s">
        <v>75</v>
      </c>
      <c r="Q85" t="s">
        <v>1230</v>
      </c>
      <c r="R85" t="s">
        <v>134</v>
      </c>
      <c r="S85" t="s">
        <v>1267</v>
      </c>
      <c r="T85">
        <v>300</v>
      </c>
      <c r="U85">
        <v>33</v>
      </c>
      <c r="V85" t="b">
        <v>0</v>
      </c>
      <c r="W85">
        <v>30</v>
      </c>
      <c r="X85">
        <v>75</v>
      </c>
      <c r="Y85">
        <v>3</v>
      </c>
      <c r="Z85">
        <v>2500</v>
      </c>
      <c r="AA85" t="s">
        <v>1232</v>
      </c>
      <c r="AC85" t="b">
        <v>0</v>
      </c>
      <c r="AD85" t="b">
        <v>0</v>
      </c>
      <c r="AE85" t="b">
        <v>0</v>
      </c>
      <c r="AF85" t="b">
        <v>0</v>
      </c>
      <c r="AG85" t="b">
        <v>0</v>
      </c>
      <c r="AH85" t="b">
        <f t="shared" si="1"/>
        <v>0</v>
      </c>
      <c r="AI85" t="b">
        <v>0</v>
      </c>
      <c r="AJ85" t="b">
        <v>0</v>
      </c>
      <c r="AK85" t="b">
        <v>0</v>
      </c>
      <c r="AL85" t="b">
        <v>0</v>
      </c>
      <c r="AM85" t="b">
        <v>0</v>
      </c>
      <c r="AN85" t="b">
        <v>0</v>
      </c>
      <c r="AO85" t="b">
        <v>0</v>
      </c>
      <c r="AP85" t="b">
        <v>0</v>
      </c>
      <c r="AQ85" t="b">
        <v>0</v>
      </c>
      <c r="AR85" t="b">
        <v>0</v>
      </c>
      <c r="AS85" t="b">
        <v>0</v>
      </c>
      <c r="AT85" t="b">
        <v>0</v>
      </c>
      <c r="AU85" t="b">
        <v>0</v>
      </c>
      <c r="AV85" t="b">
        <v>0</v>
      </c>
      <c r="AW85" t="b">
        <v>0</v>
      </c>
      <c r="AX85" t="b">
        <v>0</v>
      </c>
      <c r="AY85" t="b">
        <v>0</v>
      </c>
      <c r="AZ85" t="b">
        <v>0</v>
      </c>
      <c r="BA85" t="b">
        <v>0</v>
      </c>
      <c r="BB85" t="b">
        <v>0</v>
      </c>
      <c r="BC85" t="b">
        <v>0</v>
      </c>
      <c r="BD85" t="b">
        <v>0</v>
      </c>
      <c r="BE85" t="b">
        <v>0</v>
      </c>
      <c r="BF85" t="b">
        <v>0</v>
      </c>
      <c r="BG85" t="b">
        <v>0</v>
      </c>
      <c r="BH85" t="b">
        <v>0</v>
      </c>
      <c r="BI85" t="b">
        <v>0</v>
      </c>
      <c r="BJ85" t="b">
        <v>0</v>
      </c>
      <c r="BK85" t="b">
        <v>0</v>
      </c>
      <c r="BL85" t="b">
        <v>0</v>
      </c>
      <c r="BM85" t="b">
        <v>0</v>
      </c>
    </row>
    <row r="86" spans="1:65" x14ac:dyDescent="0.25">
      <c r="A86">
        <v>2</v>
      </c>
      <c r="B86" s="1">
        <v>44928</v>
      </c>
      <c r="C86" s="1">
        <v>44995</v>
      </c>
      <c r="D86">
        <v>28</v>
      </c>
      <c r="E86" t="s">
        <v>935</v>
      </c>
      <c r="F86">
        <v>237</v>
      </c>
      <c r="G86" t="s">
        <v>936</v>
      </c>
      <c r="H86" t="s">
        <v>66</v>
      </c>
      <c r="I86" t="s">
        <v>937</v>
      </c>
      <c r="J86" t="s">
        <v>938</v>
      </c>
      <c r="K86">
        <v>2</v>
      </c>
      <c r="L86">
        <v>2</v>
      </c>
      <c r="M86">
        <v>0</v>
      </c>
      <c r="N86">
        <v>0</v>
      </c>
      <c r="O86" t="s">
        <v>1232</v>
      </c>
      <c r="P86" t="s">
        <v>69</v>
      </c>
      <c r="Q86">
        <v>2018</v>
      </c>
      <c r="R86" t="s">
        <v>939</v>
      </c>
      <c r="S86" t="s">
        <v>1268</v>
      </c>
      <c r="T86" t="b">
        <v>0</v>
      </c>
      <c r="U86">
        <v>700</v>
      </c>
      <c r="V86" t="b">
        <v>0</v>
      </c>
      <c r="W86" t="b">
        <v>0</v>
      </c>
      <c r="X86">
        <v>100</v>
      </c>
      <c r="Y86">
        <v>0.5</v>
      </c>
      <c r="Z86">
        <v>20000</v>
      </c>
      <c r="AA86" t="s">
        <v>1231</v>
      </c>
      <c r="AB86" t="s">
        <v>1231</v>
      </c>
      <c r="AC86">
        <v>100</v>
      </c>
      <c r="AD86">
        <v>1.25</v>
      </c>
      <c r="AE86" t="b">
        <v>0</v>
      </c>
      <c r="AF86" t="b">
        <v>0</v>
      </c>
      <c r="AG86">
        <v>8000</v>
      </c>
      <c r="AH86">
        <f t="shared" si="1"/>
        <v>-12000</v>
      </c>
      <c r="AI86">
        <v>1</v>
      </c>
      <c r="AJ86" t="s">
        <v>1232</v>
      </c>
      <c r="AK86" t="s">
        <v>1232</v>
      </c>
      <c r="AL86" t="b">
        <v>0</v>
      </c>
      <c r="AM86" t="b">
        <v>0</v>
      </c>
      <c r="AN86" t="b">
        <v>0</v>
      </c>
      <c r="AO86" t="b">
        <v>0</v>
      </c>
      <c r="AP86" t="b">
        <v>0</v>
      </c>
      <c r="AQ86" t="b">
        <v>0</v>
      </c>
      <c r="AR86" t="b">
        <v>0</v>
      </c>
      <c r="AS86" t="b">
        <v>0</v>
      </c>
      <c r="AT86" t="b">
        <v>0</v>
      </c>
      <c r="AU86" t="b">
        <v>0</v>
      </c>
      <c r="AV86" t="b">
        <v>0</v>
      </c>
      <c r="AW86" t="b">
        <v>0</v>
      </c>
      <c r="AX86">
        <v>100</v>
      </c>
      <c r="AY86">
        <v>1.25</v>
      </c>
      <c r="AZ86" t="b">
        <v>0</v>
      </c>
      <c r="BA86" t="b">
        <v>0</v>
      </c>
      <c r="BB86" t="b">
        <v>0</v>
      </c>
      <c r="BC86" t="b">
        <v>0</v>
      </c>
      <c r="BD86" t="b">
        <v>0</v>
      </c>
      <c r="BE86" t="b">
        <v>0</v>
      </c>
      <c r="BF86" t="b">
        <v>0</v>
      </c>
      <c r="BG86" t="b">
        <v>0</v>
      </c>
      <c r="BH86" t="b">
        <v>0</v>
      </c>
      <c r="BI86" t="b">
        <v>0</v>
      </c>
      <c r="BJ86" t="b">
        <v>0</v>
      </c>
      <c r="BK86" t="b">
        <v>0</v>
      </c>
      <c r="BL86" t="b">
        <v>0</v>
      </c>
      <c r="BM86" t="b">
        <v>0</v>
      </c>
    </row>
    <row r="87" spans="1:65" x14ac:dyDescent="0.25">
      <c r="A87">
        <v>2</v>
      </c>
      <c r="B87" s="1">
        <v>44928</v>
      </c>
      <c r="C87" s="1">
        <v>44995</v>
      </c>
      <c r="D87">
        <v>28</v>
      </c>
      <c r="E87" t="s">
        <v>935</v>
      </c>
      <c r="F87">
        <v>238</v>
      </c>
      <c r="G87" t="s">
        <v>941</v>
      </c>
      <c r="H87" t="s">
        <v>182</v>
      </c>
      <c r="I87" t="s">
        <v>942</v>
      </c>
      <c r="J87" t="s">
        <v>943</v>
      </c>
      <c r="K87">
        <v>1</v>
      </c>
      <c r="L87">
        <v>0</v>
      </c>
      <c r="M87">
        <v>1</v>
      </c>
      <c r="N87">
        <v>0</v>
      </c>
      <c r="O87" t="s">
        <v>1232</v>
      </c>
      <c r="P87" t="s">
        <v>69</v>
      </c>
      <c r="Q87">
        <v>2017</v>
      </c>
      <c r="R87" t="s">
        <v>134</v>
      </c>
      <c r="S87" t="s">
        <v>236</v>
      </c>
      <c r="T87">
        <v>115</v>
      </c>
      <c r="U87">
        <v>20</v>
      </c>
      <c r="V87">
        <v>50</v>
      </c>
      <c r="W87">
        <v>18</v>
      </c>
      <c r="X87">
        <v>50</v>
      </c>
      <c r="Y87">
        <v>3</v>
      </c>
      <c r="Z87">
        <v>1666.666667</v>
      </c>
      <c r="AA87" t="s">
        <v>1231</v>
      </c>
      <c r="AB87" t="s">
        <v>1232</v>
      </c>
      <c r="AC87" t="b">
        <v>0</v>
      </c>
      <c r="AD87" t="b">
        <v>0</v>
      </c>
      <c r="AE87" t="b">
        <v>0</v>
      </c>
      <c r="AF87" t="b">
        <v>0</v>
      </c>
      <c r="AG87" t="b">
        <v>0</v>
      </c>
      <c r="AH87" t="b">
        <f t="shared" si="1"/>
        <v>0</v>
      </c>
      <c r="AI87" t="b">
        <v>0</v>
      </c>
      <c r="AJ87" t="b">
        <v>0</v>
      </c>
      <c r="AK87" t="b">
        <v>0</v>
      </c>
      <c r="AL87" t="b">
        <v>0</v>
      </c>
      <c r="AM87" t="b">
        <v>0</v>
      </c>
      <c r="AN87" t="b">
        <v>0</v>
      </c>
      <c r="AO87" t="b">
        <v>0</v>
      </c>
      <c r="AP87" t="b">
        <v>0</v>
      </c>
      <c r="AQ87" t="b">
        <v>0</v>
      </c>
      <c r="AR87" t="b">
        <v>0</v>
      </c>
      <c r="AS87" t="b">
        <v>0</v>
      </c>
      <c r="AT87" t="b">
        <v>0</v>
      </c>
      <c r="AU87" t="b">
        <v>0</v>
      </c>
      <c r="AV87" t="b">
        <v>0</v>
      </c>
      <c r="AW87" t="b">
        <v>0</v>
      </c>
      <c r="AX87" t="b">
        <v>0</v>
      </c>
      <c r="AY87" t="b">
        <v>0</v>
      </c>
      <c r="AZ87" t="b">
        <v>0</v>
      </c>
      <c r="BA87" t="b">
        <v>0</v>
      </c>
      <c r="BB87" t="b">
        <v>0</v>
      </c>
      <c r="BC87" t="b">
        <v>0</v>
      </c>
      <c r="BD87" t="b">
        <v>0</v>
      </c>
      <c r="BE87" t="b">
        <v>0</v>
      </c>
      <c r="BF87" t="b">
        <v>0</v>
      </c>
      <c r="BG87" t="b">
        <v>0</v>
      </c>
      <c r="BH87" t="b">
        <v>0</v>
      </c>
      <c r="BI87" t="b">
        <v>0</v>
      </c>
      <c r="BJ87" t="b">
        <v>0</v>
      </c>
      <c r="BK87" t="b">
        <v>0</v>
      </c>
      <c r="BL87" t="b">
        <v>0</v>
      </c>
      <c r="BM87" t="b">
        <v>0</v>
      </c>
    </row>
    <row r="88" spans="1:65" x14ac:dyDescent="0.25">
      <c r="A88">
        <v>2</v>
      </c>
      <c r="B88" s="1">
        <v>44928</v>
      </c>
      <c r="C88" s="1">
        <v>44995</v>
      </c>
      <c r="D88">
        <v>28</v>
      </c>
      <c r="E88" t="s">
        <v>935</v>
      </c>
      <c r="F88">
        <v>239</v>
      </c>
      <c r="G88" t="s">
        <v>944</v>
      </c>
      <c r="H88" t="s">
        <v>225</v>
      </c>
      <c r="I88" t="s">
        <v>945</v>
      </c>
      <c r="J88" t="s">
        <v>946</v>
      </c>
      <c r="K88">
        <v>1</v>
      </c>
      <c r="L88">
        <v>1</v>
      </c>
      <c r="M88">
        <v>0</v>
      </c>
      <c r="N88">
        <v>0</v>
      </c>
      <c r="O88" t="s">
        <v>1232</v>
      </c>
      <c r="P88" t="s">
        <v>69</v>
      </c>
      <c r="Q88" t="s">
        <v>1230</v>
      </c>
      <c r="R88" t="s">
        <v>86</v>
      </c>
      <c r="S88" t="s">
        <v>236</v>
      </c>
      <c r="T88" t="b">
        <v>0</v>
      </c>
      <c r="U88">
        <v>14</v>
      </c>
      <c r="V88" t="b">
        <v>0</v>
      </c>
      <c r="W88" t="b">
        <v>0</v>
      </c>
      <c r="X88">
        <v>40</v>
      </c>
      <c r="Y88">
        <v>2</v>
      </c>
      <c r="Z88">
        <v>2000</v>
      </c>
      <c r="AA88" t="s">
        <v>1231</v>
      </c>
      <c r="AB88" t="s">
        <v>1231</v>
      </c>
      <c r="AC88">
        <v>40</v>
      </c>
      <c r="AD88">
        <v>3.2</v>
      </c>
      <c r="AE88" t="b">
        <v>0</v>
      </c>
      <c r="AF88" t="b">
        <v>0</v>
      </c>
      <c r="AG88">
        <v>1250</v>
      </c>
      <c r="AH88">
        <f t="shared" si="1"/>
        <v>-750</v>
      </c>
      <c r="AI88">
        <v>2</v>
      </c>
      <c r="AJ88" t="s">
        <v>894</v>
      </c>
      <c r="AK88" t="s">
        <v>1232</v>
      </c>
      <c r="AL88" t="b">
        <v>0</v>
      </c>
      <c r="AM88" t="b">
        <v>0</v>
      </c>
      <c r="AN88" t="b">
        <v>0</v>
      </c>
      <c r="AO88">
        <v>20</v>
      </c>
      <c r="AP88">
        <v>1.6</v>
      </c>
      <c r="AQ88" t="b">
        <v>0</v>
      </c>
      <c r="AR88">
        <v>20</v>
      </c>
      <c r="AS88">
        <v>1.6</v>
      </c>
      <c r="AT88" t="b">
        <v>0</v>
      </c>
      <c r="AU88" t="b">
        <v>0</v>
      </c>
      <c r="AV88" t="b">
        <v>0</v>
      </c>
      <c r="AW88" t="b">
        <v>0</v>
      </c>
      <c r="AX88" t="b">
        <v>0</v>
      </c>
      <c r="AY88" t="b">
        <v>0</v>
      </c>
      <c r="AZ88" t="b">
        <v>0</v>
      </c>
      <c r="BA88" t="b">
        <v>0</v>
      </c>
      <c r="BB88" t="b">
        <v>0</v>
      </c>
      <c r="BC88" t="b">
        <v>0</v>
      </c>
      <c r="BD88" t="b">
        <v>0</v>
      </c>
      <c r="BE88" t="b">
        <v>0</v>
      </c>
      <c r="BF88" t="b">
        <v>0</v>
      </c>
      <c r="BG88" t="b">
        <v>0</v>
      </c>
      <c r="BH88" t="b">
        <v>0</v>
      </c>
      <c r="BI88" t="b">
        <v>0</v>
      </c>
      <c r="BJ88" t="b">
        <v>0</v>
      </c>
      <c r="BK88" t="b">
        <v>0</v>
      </c>
      <c r="BL88" t="b">
        <v>0</v>
      </c>
      <c r="BM88" t="b">
        <v>0</v>
      </c>
    </row>
    <row r="89" spans="1:65" x14ac:dyDescent="0.25">
      <c r="A89">
        <v>2</v>
      </c>
      <c r="B89" s="1">
        <v>44928</v>
      </c>
      <c r="C89" s="1">
        <v>44995</v>
      </c>
      <c r="D89">
        <v>29</v>
      </c>
      <c r="E89" t="s">
        <v>947</v>
      </c>
      <c r="F89">
        <v>240</v>
      </c>
      <c r="G89" t="s">
        <v>948</v>
      </c>
      <c r="H89" t="s">
        <v>182</v>
      </c>
      <c r="I89" t="s">
        <v>949</v>
      </c>
      <c r="J89" t="s">
        <v>950</v>
      </c>
      <c r="K89">
        <v>2</v>
      </c>
      <c r="L89">
        <v>2</v>
      </c>
      <c r="M89">
        <v>0</v>
      </c>
      <c r="N89">
        <v>0</v>
      </c>
      <c r="O89" t="s">
        <v>1232</v>
      </c>
      <c r="P89" t="s">
        <v>75</v>
      </c>
      <c r="Q89" t="s">
        <v>1230</v>
      </c>
      <c r="R89" t="s">
        <v>951</v>
      </c>
      <c r="S89" t="s">
        <v>236</v>
      </c>
      <c r="T89" t="b">
        <v>0</v>
      </c>
      <c r="U89" t="b">
        <v>0</v>
      </c>
      <c r="V89" t="b">
        <v>0</v>
      </c>
      <c r="W89" t="b">
        <v>0</v>
      </c>
      <c r="X89">
        <v>30</v>
      </c>
      <c r="Y89">
        <v>10</v>
      </c>
      <c r="Z89">
        <v>300</v>
      </c>
      <c r="AA89" t="s">
        <v>1231</v>
      </c>
      <c r="AB89" t="s">
        <v>1231</v>
      </c>
      <c r="AC89">
        <v>30</v>
      </c>
      <c r="AD89">
        <v>20</v>
      </c>
      <c r="AE89" t="b">
        <v>0</v>
      </c>
      <c r="AF89" t="b">
        <v>0</v>
      </c>
      <c r="AG89">
        <v>150</v>
      </c>
      <c r="AH89">
        <f t="shared" si="1"/>
        <v>-150</v>
      </c>
      <c r="AI89">
        <v>5</v>
      </c>
      <c r="AJ89" t="s">
        <v>1232</v>
      </c>
      <c r="AK89" t="s">
        <v>1232</v>
      </c>
      <c r="AL89" t="b">
        <v>0</v>
      </c>
      <c r="AM89" t="b">
        <v>0</v>
      </c>
      <c r="AN89" t="b">
        <v>0</v>
      </c>
      <c r="AO89">
        <v>6</v>
      </c>
      <c r="AP89">
        <v>4</v>
      </c>
      <c r="AQ89" t="b">
        <v>0</v>
      </c>
      <c r="AR89">
        <v>6</v>
      </c>
      <c r="AS89">
        <v>4</v>
      </c>
      <c r="AT89" t="b">
        <v>0</v>
      </c>
      <c r="AU89">
        <v>6</v>
      </c>
      <c r="AV89">
        <v>4</v>
      </c>
      <c r="AW89" t="b">
        <v>0</v>
      </c>
      <c r="AX89">
        <v>6</v>
      </c>
      <c r="AY89">
        <v>4</v>
      </c>
      <c r="AZ89" t="b">
        <v>0</v>
      </c>
      <c r="BA89">
        <v>6</v>
      </c>
      <c r="BB89">
        <v>4</v>
      </c>
      <c r="BC89" t="b">
        <v>0</v>
      </c>
      <c r="BD89" t="b">
        <v>0</v>
      </c>
      <c r="BE89" t="b">
        <v>0</v>
      </c>
      <c r="BF89" t="b">
        <v>0</v>
      </c>
      <c r="BG89" t="b">
        <v>0</v>
      </c>
      <c r="BH89" t="b">
        <v>0</v>
      </c>
      <c r="BI89" t="b">
        <v>0</v>
      </c>
      <c r="BJ89" t="b">
        <v>0</v>
      </c>
      <c r="BK89" t="b">
        <v>0</v>
      </c>
      <c r="BL89" t="b">
        <v>0</v>
      </c>
      <c r="BM89" t="b">
        <v>0</v>
      </c>
    </row>
    <row r="90" spans="1:65" x14ac:dyDescent="0.25">
      <c r="A90">
        <v>2</v>
      </c>
      <c r="B90" s="1">
        <v>44928</v>
      </c>
      <c r="C90" s="1">
        <v>44995</v>
      </c>
      <c r="D90">
        <v>29</v>
      </c>
      <c r="E90" t="s">
        <v>947</v>
      </c>
      <c r="F90">
        <v>241</v>
      </c>
      <c r="G90" t="s">
        <v>952</v>
      </c>
      <c r="H90" t="s">
        <v>173</v>
      </c>
      <c r="I90" t="s">
        <v>953</v>
      </c>
      <c r="J90" t="s">
        <v>954</v>
      </c>
      <c r="K90">
        <v>2</v>
      </c>
      <c r="L90">
        <v>1</v>
      </c>
      <c r="M90">
        <v>1</v>
      </c>
      <c r="N90">
        <v>0</v>
      </c>
      <c r="O90" t="s">
        <v>1232</v>
      </c>
      <c r="P90" t="s">
        <v>69</v>
      </c>
      <c r="Q90" t="s">
        <v>1230</v>
      </c>
      <c r="R90" t="s">
        <v>70</v>
      </c>
      <c r="S90" t="s">
        <v>99</v>
      </c>
      <c r="T90" t="b">
        <v>0</v>
      </c>
      <c r="U90" t="b">
        <v>0</v>
      </c>
      <c r="V90" t="b">
        <v>0</v>
      </c>
      <c r="W90" t="b">
        <v>0</v>
      </c>
      <c r="X90">
        <v>53</v>
      </c>
      <c r="Y90">
        <v>1</v>
      </c>
      <c r="Z90">
        <v>5300</v>
      </c>
      <c r="AA90" t="s">
        <v>1231</v>
      </c>
      <c r="AB90" t="s">
        <v>1231</v>
      </c>
      <c r="AC90">
        <v>106</v>
      </c>
      <c r="AD90">
        <v>2</v>
      </c>
      <c r="AE90" t="b">
        <v>0</v>
      </c>
      <c r="AF90" t="b">
        <v>0</v>
      </c>
      <c r="AG90">
        <v>5300</v>
      </c>
      <c r="AH90">
        <f t="shared" si="1"/>
        <v>0</v>
      </c>
      <c r="AI90">
        <v>4</v>
      </c>
      <c r="AJ90" t="s">
        <v>1232</v>
      </c>
      <c r="AK90" t="s">
        <v>1232</v>
      </c>
      <c r="AL90" t="b">
        <v>0</v>
      </c>
      <c r="AM90" t="b">
        <v>0</v>
      </c>
      <c r="AN90" t="b">
        <v>0</v>
      </c>
      <c r="AO90">
        <v>17.66</v>
      </c>
      <c r="AP90">
        <v>0.33</v>
      </c>
      <c r="AQ90" t="b">
        <v>0</v>
      </c>
      <c r="AR90" t="b">
        <v>0</v>
      </c>
      <c r="AS90" t="b">
        <v>0</v>
      </c>
      <c r="AT90" t="b">
        <v>0</v>
      </c>
      <c r="AU90">
        <v>17.66</v>
      </c>
      <c r="AV90">
        <v>0.33</v>
      </c>
      <c r="AW90" t="b">
        <v>0</v>
      </c>
      <c r="AX90">
        <v>17.66</v>
      </c>
      <c r="AY90">
        <v>0.33</v>
      </c>
      <c r="AZ90" t="b">
        <v>0</v>
      </c>
      <c r="BA90">
        <v>53</v>
      </c>
      <c r="BB90">
        <v>1</v>
      </c>
      <c r="BC90" t="b">
        <v>0</v>
      </c>
      <c r="BD90" t="b">
        <v>0</v>
      </c>
      <c r="BE90" t="b">
        <v>0</v>
      </c>
      <c r="BF90" t="b">
        <v>0</v>
      </c>
      <c r="BG90" t="b">
        <v>0</v>
      </c>
      <c r="BH90" t="b">
        <v>0</v>
      </c>
      <c r="BI90" t="b">
        <v>0</v>
      </c>
      <c r="BJ90" t="b">
        <v>0</v>
      </c>
      <c r="BK90" t="b">
        <v>0</v>
      </c>
      <c r="BL90" t="b">
        <v>0</v>
      </c>
      <c r="BM90" t="b">
        <v>0</v>
      </c>
    </row>
    <row r="91" spans="1:65" x14ac:dyDescent="0.25">
      <c r="A91">
        <v>2</v>
      </c>
      <c r="B91" s="1">
        <v>44928</v>
      </c>
      <c r="C91" s="1">
        <v>44995</v>
      </c>
      <c r="D91">
        <v>29</v>
      </c>
      <c r="E91" t="s">
        <v>947</v>
      </c>
      <c r="F91">
        <v>242</v>
      </c>
      <c r="G91" t="s">
        <v>955</v>
      </c>
      <c r="H91" t="s">
        <v>66</v>
      </c>
      <c r="I91" t="s">
        <v>956</v>
      </c>
      <c r="J91" t="s">
        <v>957</v>
      </c>
      <c r="K91">
        <v>1</v>
      </c>
      <c r="L91">
        <v>1</v>
      </c>
      <c r="M91">
        <v>0</v>
      </c>
      <c r="N91">
        <v>0</v>
      </c>
      <c r="O91" t="s">
        <v>1232</v>
      </c>
      <c r="P91" t="s">
        <v>69</v>
      </c>
      <c r="Q91">
        <v>2016</v>
      </c>
      <c r="R91" t="s">
        <v>958</v>
      </c>
      <c r="S91" t="s">
        <v>99</v>
      </c>
      <c r="T91">
        <v>-1</v>
      </c>
      <c r="U91">
        <v>42</v>
      </c>
      <c r="V91">
        <v>40</v>
      </c>
      <c r="W91" t="b">
        <v>0</v>
      </c>
      <c r="X91">
        <v>50</v>
      </c>
      <c r="Y91">
        <v>2</v>
      </c>
      <c r="Z91">
        <v>2500</v>
      </c>
      <c r="AA91" t="s">
        <v>1232</v>
      </c>
      <c r="AC91" t="b">
        <v>0</v>
      </c>
      <c r="AD91" t="b">
        <v>0</v>
      </c>
      <c r="AE91" t="b">
        <v>0</v>
      </c>
      <c r="AF91" t="b">
        <v>0</v>
      </c>
      <c r="AG91" t="b">
        <v>0</v>
      </c>
      <c r="AH91" t="b">
        <f t="shared" si="1"/>
        <v>0</v>
      </c>
      <c r="AI91" t="b">
        <v>0</v>
      </c>
      <c r="AJ91" t="b">
        <v>0</v>
      </c>
      <c r="AK91" t="b">
        <v>0</v>
      </c>
      <c r="AL91" t="b">
        <v>0</v>
      </c>
      <c r="AM91" t="b">
        <v>0</v>
      </c>
      <c r="AN91" t="b">
        <v>0</v>
      </c>
      <c r="AO91" t="b">
        <v>0</v>
      </c>
      <c r="AP91" t="b">
        <v>0</v>
      </c>
      <c r="AQ91" t="b">
        <v>0</v>
      </c>
      <c r="AR91" t="b">
        <v>0</v>
      </c>
      <c r="AS91" t="b">
        <v>0</v>
      </c>
      <c r="AT91" t="b">
        <v>0</v>
      </c>
      <c r="AU91" t="b">
        <v>0</v>
      </c>
      <c r="AV91" t="b">
        <v>0</v>
      </c>
      <c r="AW91" t="b">
        <v>0</v>
      </c>
      <c r="AX91" t="b">
        <v>0</v>
      </c>
      <c r="AY91" t="b">
        <v>0</v>
      </c>
      <c r="AZ91" t="b">
        <v>0</v>
      </c>
      <c r="BA91" t="b">
        <v>0</v>
      </c>
      <c r="BB91" t="b">
        <v>0</v>
      </c>
      <c r="BC91" t="b">
        <v>0</v>
      </c>
      <c r="BD91" t="b">
        <v>0</v>
      </c>
      <c r="BE91" t="b">
        <v>0</v>
      </c>
      <c r="BF91" t="b">
        <v>0</v>
      </c>
      <c r="BG91" t="b">
        <v>0</v>
      </c>
      <c r="BH91" t="b">
        <v>0</v>
      </c>
      <c r="BI91" t="b">
        <v>0</v>
      </c>
      <c r="BJ91" t="b">
        <v>0</v>
      </c>
      <c r="BK91" t="b">
        <v>0</v>
      </c>
      <c r="BL91" t="b">
        <v>0</v>
      </c>
      <c r="BM91" t="b">
        <v>0</v>
      </c>
    </row>
    <row r="92" spans="1:65" x14ac:dyDescent="0.25">
      <c r="A92">
        <v>2</v>
      </c>
      <c r="B92" s="1">
        <v>44928</v>
      </c>
      <c r="C92" s="1">
        <v>44995</v>
      </c>
      <c r="D92">
        <v>30</v>
      </c>
      <c r="E92" t="s">
        <v>959</v>
      </c>
      <c r="F92">
        <v>243</v>
      </c>
      <c r="G92" t="s">
        <v>960</v>
      </c>
      <c r="H92" t="s">
        <v>66</v>
      </c>
      <c r="I92" t="s">
        <v>961</v>
      </c>
      <c r="J92" t="s">
        <v>962</v>
      </c>
      <c r="K92">
        <v>3</v>
      </c>
      <c r="L92">
        <v>3</v>
      </c>
      <c r="M92">
        <v>0</v>
      </c>
      <c r="N92">
        <v>0</v>
      </c>
      <c r="O92" t="s">
        <v>1232</v>
      </c>
      <c r="P92" t="s">
        <v>69</v>
      </c>
      <c r="Q92" t="s">
        <v>1230</v>
      </c>
      <c r="R92" t="s">
        <v>70</v>
      </c>
      <c r="S92" t="s">
        <v>99</v>
      </c>
      <c r="T92" t="b">
        <v>0</v>
      </c>
      <c r="U92">
        <v>300</v>
      </c>
      <c r="V92" t="b">
        <v>0</v>
      </c>
      <c r="W92" t="b">
        <v>0</v>
      </c>
      <c r="X92">
        <v>90</v>
      </c>
      <c r="Y92">
        <v>0.5</v>
      </c>
      <c r="Z92">
        <v>18000</v>
      </c>
      <c r="AA92" t="s">
        <v>1231</v>
      </c>
      <c r="AB92" t="s">
        <v>1231</v>
      </c>
      <c r="AC92">
        <v>90</v>
      </c>
      <c r="AD92">
        <v>1</v>
      </c>
      <c r="AE92" t="b">
        <v>0</v>
      </c>
      <c r="AF92" t="b">
        <v>0</v>
      </c>
      <c r="AG92">
        <v>9000</v>
      </c>
      <c r="AH92">
        <f t="shared" si="1"/>
        <v>-9000</v>
      </c>
      <c r="AI92">
        <v>1</v>
      </c>
      <c r="AJ92" t="s">
        <v>894</v>
      </c>
      <c r="AK92" t="s">
        <v>1232</v>
      </c>
      <c r="AL92" t="b">
        <v>0</v>
      </c>
      <c r="AM92" t="b">
        <v>0</v>
      </c>
      <c r="AN92" t="b">
        <v>0</v>
      </c>
      <c r="AO92" t="b">
        <v>0</v>
      </c>
      <c r="AP92" t="b">
        <v>0</v>
      </c>
      <c r="AQ92" t="b">
        <v>0</v>
      </c>
      <c r="AR92" t="b">
        <v>0</v>
      </c>
      <c r="AS92" t="b">
        <v>0</v>
      </c>
      <c r="AT92" t="b">
        <v>0</v>
      </c>
      <c r="AU92" t="b">
        <v>0</v>
      </c>
      <c r="AV92" t="b">
        <v>0</v>
      </c>
      <c r="AW92" t="b">
        <v>0</v>
      </c>
      <c r="AX92">
        <v>90</v>
      </c>
      <c r="AY92">
        <v>1</v>
      </c>
      <c r="AZ92" t="b">
        <v>0</v>
      </c>
      <c r="BA92" t="b">
        <v>0</v>
      </c>
      <c r="BB92" t="b">
        <v>0</v>
      </c>
      <c r="BC92" t="b">
        <v>0</v>
      </c>
      <c r="BD92" t="b">
        <v>0</v>
      </c>
      <c r="BE92" t="b">
        <v>0</v>
      </c>
      <c r="BF92" t="b">
        <v>0</v>
      </c>
      <c r="BG92" t="b">
        <v>0</v>
      </c>
      <c r="BH92" t="b">
        <v>0</v>
      </c>
      <c r="BI92" t="b">
        <v>0</v>
      </c>
      <c r="BJ92" t="b">
        <v>0</v>
      </c>
      <c r="BK92" t="b">
        <v>0</v>
      </c>
      <c r="BL92" t="b">
        <v>0</v>
      </c>
      <c r="BM92" t="b">
        <v>0</v>
      </c>
    </row>
    <row r="93" spans="1:65" x14ac:dyDescent="0.25">
      <c r="A93">
        <v>2</v>
      </c>
      <c r="B93" s="1">
        <v>44928</v>
      </c>
      <c r="C93" s="1">
        <v>44995</v>
      </c>
      <c r="D93">
        <v>30</v>
      </c>
      <c r="E93" t="s">
        <v>959</v>
      </c>
      <c r="F93">
        <v>244</v>
      </c>
      <c r="G93" t="s">
        <v>963</v>
      </c>
      <c r="H93" t="s">
        <v>72</v>
      </c>
      <c r="I93" t="s">
        <v>964</v>
      </c>
      <c r="J93" t="s">
        <v>965</v>
      </c>
      <c r="K93">
        <v>1</v>
      </c>
      <c r="L93">
        <v>1</v>
      </c>
      <c r="M93">
        <v>0</v>
      </c>
      <c r="N93">
        <v>0</v>
      </c>
      <c r="O93" t="s">
        <v>1232</v>
      </c>
      <c r="P93" t="s">
        <v>69</v>
      </c>
      <c r="Q93" t="s">
        <v>1230</v>
      </c>
      <c r="R93" t="s">
        <v>70</v>
      </c>
      <c r="S93" t="s">
        <v>99</v>
      </c>
      <c r="T93" t="b">
        <v>0</v>
      </c>
      <c r="U93" t="b">
        <v>0</v>
      </c>
      <c r="V93" t="b">
        <v>0</v>
      </c>
      <c r="W93" t="b">
        <v>0</v>
      </c>
      <c r="X93">
        <v>0</v>
      </c>
      <c r="Y93">
        <v>0.5</v>
      </c>
      <c r="Z93">
        <v>0</v>
      </c>
      <c r="AA93" t="s">
        <v>1231</v>
      </c>
      <c r="AB93" t="s">
        <v>1231</v>
      </c>
      <c r="AC93">
        <v>0</v>
      </c>
      <c r="AD93">
        <v>0.5</v>
      </c>
      <c r="AE93" t="b">
        <v>0</v>
      </c>
      <c r="AF93" t="b">
        <v>0</v>
      </c>
      <c r="AG93">
        <v>0</v>
      </c>
      <c r="AH93">
        <f t="shared" si="1"/>
        <v>0</v>
      </c>
      <c r="AI93">
        <v>3</v>
      </c>
      <c r="AJ93" t="s">
        <v>894</v>
      </c>
      <c r="AK93" t="s">
        <v>1232</v>
      </c>
      <c r="AL93" t="b">
        <v>0</v>
      </c>
      <c r="AM93" t="b">
        <v>0</v>
      </c>
      <c r="AN93" t="b">
        <v>0</v>
      </c>
      <c r="AO93" t="b">
        <v>0</v>
      </c>
      <c r="AP93" t="b">
        <v>0</v>
      </c>
      <c r="AQ93" t="b">
        <v>0</v>
      </c>
      <c r="AR93">
        <v>0</v>
      </c>
      <c r="AS93">
        <v>0.16600000000000001</v>
      </c>
      <c r="AT93" t="b">
        <v>0</v>
      </c>
      <c r="AU93" t="b">
        <v>0</v>
      </c>
      <c r="AV93" t="b">
        <v>0</v>
      </c>
      <c r="AW93" t="b">
        <v>0</v>
      </c>
      <c r="AX93">
        <v>0</v>
      </c>
      <c r="AY93">
        <v>0.16600000000000001</v>
      </c>
      <c r="AZ93" t="b">
        <v>0</v>
      </c>
      <c r="BA93">
        <v>0</v>
      </c>
      <c r="BB93">
        <v>0.16600000000000001</v>
      </c>
      <c r="BC93" t="b">
        <v>0</v>
      </c>
      <c r="BD93" t="b">
        <v>0</v>
      </c>
      <c r="BE93" t="b">
        <v>0</v>
      </c>
      <c r="BF93" t="b">
        <v>0</v>
      </c>
      <c r="BG93" t="b">
        <v>0</v>
      </c>
      <c r="BH93" t="b">
        <v>0</v>
      </c>
      <c r="BI93" t="b">
        <v>0</v>
      </c>
      <c r="BJ93" t="b">
        <v>0</v>
      </c>
      <c r="BK93" t="b">
        <v>0</v>
      </c>
      <c r="BL93" t="b">
        <v>0</v>
      </c>
      <c r="BM93" t="b">
        <v>0</v>
      </c>
    </row>
    <row r="94" spans="1:65" x14ac:dyDescent="0.25">
      <c r="A94">
        <v>2</v>
      </c>
      <c r="B94" s="1">
        <v>44928</v>
      </c>
      <c r="C94" s="1">
        <v>44995</v>
      </c>
      <c r="D94">
        <v>30</v>
      </c>
      <c r="E94" t="s">
        <v>959</v>
      </c>
      <c r="F94">
        <v>245</v>
      </c>
      <c r="G94" t="s">
        <v>966</v>
      </c>
      <c r="H94" t="s">
        <v>725</v>
      </c>
      <c r="I94" t="s">
        <v>967</v>
      </c>
      <c r="J94" t="s">
        <v>968</v>
      </c>
      <c r="K94">
        <v>3</v>
      </c>
      <c r="L94">
        <v>3</v>
      </c>
      <c r="M94">
        <v>0</v>
      </c>
      <c r="N94">
        <v>0</v>
      </c>
      <c r="O94" t="s">
        <v>1232</v>
      </c>
      <c r="P94" t="s">
        <v>69</v>
      </c>
      <c r="Q94">
        <v>2019</v>
      </c>
      <c r="R94" t="s">
        <v>969</v>
      </c>
      <c r="S94" t="s">
        <v>99</v>
      </c>
      <c r="T94" t="b">
        <v>0</v>
      </c>
      <c r="U94">
        <v>400</v>
      </c>
      <c r="V94">
        <v>52</v>
      </c>
      <c r="W94" t="b">
        <v>0</v>
      </c>
      <c r="X94">
        <v>90</v>
      </c>
      <c r="Y94">
        <v>1.5</v>
      </c>
      <c r="Z94">
        <v>6000</v>
      </c>
      <c r="AA94" t="s">
        <v>1232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f t="shared" si="1"/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  <c r="AO94" t="b">
        <v>0</v>
      </c>
      <c r="AP94" t="b">
        <v>0</v>
      </c>
      <c r="AQ94" t="b">
        <v>0</v>
      </c>
      <c r="AR94" t="b">
        <v>0</v>
      </c>
      <c r="AS94" t="b">
        <v>0</v>
      </c>
      <c r="AT94" t="b">
        <v>0</v>
      </c>
      <c r="AU94" t="b">
        <v>0</v>
      </c>
      <c r="AV94" t="b">
        <v>0</v>
      </c>
      <c r="AW94" t="b">
        <v>0</v>
      </c>
      <c r="AX94" t="b">
        <v>0</v>
      </c>
      <c r="AY94" t="b">
        <v>0</v>
      </c>
      <c r="AZ94" t="b">
        <v>0</v>
      </c>
      <c r="BA94" t="b">
        <v>0</v>
      </c>
      <c r="BB94" t="b">
        <v>0</v>
      </c>
      <c r="BC94" t="b">
        <v>0</v>
      </c>
      <c r="BD94" t="b">
        <v>0</v>
      </c>
      <c r="BE94" t="b">
        <v>0</v>
      </c>
      <c r="BF94" t="b">
        <v>0</v>
      </c>
      <c r="BG94" t="b">
        <v>0</v>
      </c>
      <c r="BH94" t="b">
        <v>0</v>
      </c>
      <c r="BI94" t="b">
        <v>0</v>
      </c>
      <c r="BJ94" t="b">
        <v>0</v>
      </c>
      <c r="BK94" t="b">
        <v>0</v>
      </c>
      <c r="BL94" t="b">
        <v>0</v>
      </c>
      <c r="BM94" t="b">
        <v>0</v>
      </c>
    </row>
    <row r="95" spans="1:65" x14ac:dyDescent="0.25">
      <c r="A95">
        <v>2</v>
      </c>
      <c r="B95" s="1">
        <v>44928</v>
      </c>
      <c r="C95" s="1">
        <v>44995</v>
      </c>
      <c r="D95">
        <v>31</v>
      </c>
      <c r="E95" t="s">
        <v>970</v>
      </c>
      <c r="F95">
        <v>246</v>
      </c>
      <c r="G95" t="s">
        <v>971</v>
      </c>
      <c r="H95" t="s">
        <v>182</v>
      </c>
      <c r="I95" t="s">
        <v>972</v>
      </c>
      <c r="J95" t="s">
        <v>973</v>
      </c>
      <c r="K95">
        <v>1</v>
      </c>
      <c r="L95">
        <v>1</v>
      </c>
      <c r="M95">
        <v>0</v>
      </c>
      <c r="N95">
        <v>0</v>
      </c>
      <c r="O95" t="s">
        <v>1232</v>
      </c>
      <c r="P95" t="s">
        <v>75</v>
      </c>
      <c r="Q95">
        <v>2019</v>
      </c>
      <c r="R95" t="s">
        <v>165</v>
      </c>
      <c r="S95" t="s">
        <v>99</v>
      </c>
      <c r="T95">
        <v>21</v>
      </c>
      <c r="U95">
        <v>0.5</v>
      </c>
      <c r="V95">
        <v>35</v>
      </c>
      <c r="W95">
        <v>26</v>
      </c>
      <c r="X95">
        <v>50</v>
      </c>
      <c r="Y95">
        <v>10</v>
      </c>
      <c r="Z95">
        <v>500</v>
      </c>
      <c r="AA95" t="s">
        <v>1231</v>
      </c>
      <c r="AB95" t="s">
        <v>1232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f t="shared" si="1"/>
        <v>0</v>
      </c>
      <c r="AI95" t="b">
        <v>0</v>
      </c>
      <c r="AJ95" t="b">
        <v>0</v>
      </c>
      <c r="AK95" t="b">
        <v>0</v>
      </c>
      <c r="AL95" t="b">
        <v>0</v>
      </c>
      <c r="AM95" t="b">
        <v>0</v>
      </c>
      <c r="AN95" t="b">
        <v>0</v>
      </c>
      <c r="AO95" t="b">
        <v>0</v>
      </c>
      <c r="AP95" t="b">
        <v>0</v>
      </c>
      <c r="AQ95" t="b">
        <v>0</v>
      </c>
      <c r="AR95" t="b">
        <v>0</v>
      </c>
      <c r="AS95" t="b">
        <v>0</v>
      </c>
      <c r="AT95" t="b">
        <v>0</v>
      </c>
      <c r="AU95" t="b">
        <v>0</v>
      </c>
      <c r="AV95" t="b">
        <v>0</v>
      </c>
      <c r="AW95" t="b">
        <v>0</v>
      </c>
      <c r="AX95" t="b">
        <v>0</v>
      </c>
      <c r="AY95" t="b">
        <v>0</v>
      </c>
      <c r="AZ95" t="b">
        <v>0</v>
      </c>
      <c r="BA95" t="b">
        <v>0</v>
      </c>
      <c r="BB95" t="b">
        <v>0</v>
      </c>
      <c r="BC95" t="b">
        <v>0</v>
      </c>
      <c r="BD95" t="b">
        <v>0</v>
      </c>
      <c r="BE95" t="b">
        <v>0</v>
      </c>
      <c r="BF95" t="b">
        <v>0</v>
      </c>
      <c r="BG95" t="b">
        <v>0</v>
      </c>
      <c r="BH95" t="b">
        <v>0</v>
      </c>
      <c r="BI95" t="b">
        <v>0</v>
      </c>
      <c r="BJ95" t="b">
        <v>0</v>
      </c>
      <c r="BK95" t="b">
        <v>0</v>
      </c>
      <c r="BL95" t="b">
        <v>0</v>
      </c>
      <c r="BM95" t="b">
        <v>0</v>
      </c>
    </row>
    <row r="96" spans="1:65" x14ac:dyDescent="0.25">
      <c r="A96">
        <v>2</v>
      </c>
      <c r="B96" s="1">
        <v>44928</v>
      </c>
      <c r="C96" s="1">
        <v>44995</v>
      </c>
      <c r="D96">
        <v>31</v>
      </c>
      <c r="E96" t="s">
        <v>970</v>
      </c>
      <c r="F96">
        <v>247</v>
      </c>
      <c r="G96" t="s">
        <v>974</v>
      </c>
      <c r="H96" t="s">
        <v>173</v>
      </c>
      <c r="I96" t="s">
        <v>975</v>
      </c>
      <c r="J96" t="s">
        <v>976</v>
      </c>
      <c r="K96">
        <v>2</v>
      </c>
      <c r="L96">
        <v>2</v>
      </c>
      <c r="M96">
        <v>0</v>
      </c>
      <c r="N96">
        <v>0</v>
      </c>
      <c r="O96" t="s">
        <v>1232</v>
      </c>
      <c r="P96" t="s">
        <v>69</v>
      </c>
      <c r="Q96" t="s">
        <v>1230</v>
      </c>
      <c r="R96" t="s">
        <v>977</v>
      </c>
      <c r="S96" t="s">
        <v>99</v>
      </c>
      <c r="T96" t="b">
        <v>0</v>
      </c>
      <c r="U96" t="b">
        <v>0</v>
      </c>
      <c r="V96" t="b">
        <v>0</v>
      </c>
      <c r="W96" t="b">
        <v>0</v>
      </c>
      <c r="X96">
        <v>40</v>
      </c>
      <c r="Y96">
        <v>4</v>
      </c>
      <c r="Z96">
        <v>1000</v>
      </c>
      <c r="AA96" t="s">
        <v>1231</v>
      </c>
      <c r="AB96" t="s">
        <v>1231</v>
      </c>
      <c r="AC96">
        <v>40</v>
      </c>
      <c r="AD96">
        <v>10</v>
      </c>
      <c r="AE96" t="b">
        <v>0</v>
      </c>
      <c r="AF96" t="b">
        <v>0</v>
      </c>
      <c r="AG96">
        <v>400</v>
      </c>
      <c r="AH96">
        <f t="shared" si="1"/>
        <v>-600</v>
      </c>
      <c r="AI96">
        <v>1</v>
      </c>
      <c r="AJ96" t="s">
        <v>1232</v>
      </c>
      <c r="AK96" t="s">
        <v>1232</v>
      </c>
      <c r="AL96" t="b">
        <v>0</v>
      </c>
      <c r="AM96" t="b">
        <v>0</v>
      </c>
      <c r="AN96" t="b">
        <v>0</v>
      </c>
      <c r="AO96">
        <v>40</v>
      </c>
      <c r="AP96">
        <v>10</v>
      </c>
      <c r="AQ96" t="b">
        <v>0</v>
      </c>
      <c r="AR96" t="b">
        <v>0</v>
      </c>
      <c r="AS96" t="b">
        <v>0</v>
      </c>
      <c r="AT96" t="b">
        <v>0</v>
      </c>
      <c r="AU96" t="b">
        <v>0</v>
      </c>
      <c r="AV96" t="b">
        <v>0</v>
      </c>
      <c r="AW96" t="b">
        <v>0</v>
      </c>
      <c r="AX96" t="b">
        <v>0</v>
      </c>
      <c r="AY96" t="b">
        <v>0</v>
      </c>
      <c r="AZ96" t="b">
        <v>0</v>
      </c>
      <c r="BA96" t="b">
        <v>0</v>
      </c>
      <c r="BB96" t="b">
        <v>0</v>
      </c>
      <c r="BC96" t="b">
        <v>0</v>
      </c>
      <c r="BD96" t="b">
        <v>0</v>
      </c>
      <c r="BE96" t="b">
        <v>0</v>
      </c>
      <c r="BF96" t="b">
        <v>0</v>
      </c>
      <c r="BG96" t="b">
        <v>0</v>
      </c>
      <c r="BH96" t="b">
        <v>0</v>
      </c>
      <c r="BI96" t="b">
        <v>0</v>
      </c>
      <c r="BJ96" t="b">
        <v>0</v>
      </c>
      <c r="BK96" t="b">
        <v>0</v>
      </c>
      <c r="BL96" t="b">
        <v>0</v>
      </c>
      <c r="BM96" t="b">
        <v>0</v>
      </c>
    </row>
    <row r="97" spans="1:65" x14ac:dyDescent="0.25">
      <c r="A97">
        <v>2</v>
      </c>
      <c r="B97" s="1">
        <v>44928</v>
      </c>
      <c r="C97" s="1">
        <v>44995</v>
      </c>
      <c r="D97">
        <v>31</v>
      </c>
      <c r="E97" t="s">
        <v>970</v>
      </c>
      <c r="F97">
        <v>248</v>
      </c>
      <c r="G97" t="s">
        <v>978</v>
      </c>
      <c r="H97" t="s">
        <v>182</v>
      </c>
      <c r="I97" t="s">
        <v>979</v>
      </c>
      <c r="J97" t="s">
        <v>980</v>
      </c>
      <c r="K97">
        <v>3</v>
      </c>
      <c r="L97">
        <v>2</v>
      </c>
      <c r="M97">
        <v>1</v>
      </c>
      <c r="N97">
        <v>0</v>
      </c>
      <c r="O97" t="s">
        <v>1231</v>
      </c>
      <c r="P97" t="s">
        <v>69</v>
      </c>
      <c r="Q97" t="s">
        <v>1230</v>
      </c>
      <c r="R97" t="s">
        <v>70</v>
      </c>
      <c r="S97" t="s">
        <v>99</v>
      </c>
      <c r="T97">
        <v>-1</v>
      </c>
      <c r="U97">
        <v>80</v>
      </c>
      <c r="V97" t="b">
        <v>0</v>
      </c>
      <c r="W97" t="b">
        <v>0</v>
      </c>
      <c r="X97">
        <v>60</v>
      </c>
      <c r="Y97">
        <v>1.5</v>
      </c>
      <c r="Z97">
        <v>4000</v>
      </c>
      <c r="AA97" t="s">
        <v>1232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f t="shared" si="1"/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  <c r="AO97" t="b">
        <v>0</v>
      </c>
      <c r="AP97" t="b">
        <v>0</v>
      </c>
      <c r="AQ97" t="b">
        <v>0</v>
      </c>
      <c r="AR97" t="b">
        <v>0</v>
      </c>
      <c r="AS97" t="b">
        <v>0</v>
      </c>
      <c r="AT97" t="b">
        <v>0</v>
      </c>
      <c r="AU97" t="b">
        <v>0</v>
      </c>
      <c r="AV97" t="b">
        <v>0</v>
      </c>
      <c r="AW97" t="b">
        <v>0</v>
      </c>
      <c r="AX97" t="b">
        <v>0</v>
      </c>
      <c r="AY97" t="b">
        <v>0</v>
      </c>
      <c r="AZ97" t="b">
        <v>0</v>
      </c>
      <c r="BA97" t="b">
        <v>0</v>
      </c>
      <c r="BB97" t="b">
        <v>0</v>
      </c>
      <c r="BC97" t="b">
        <v>0</v>
      </c>
      <c r="BD97" t="b">
        <v>0</v>
      </c>
      <c r="BE97" t="b">
        <v>0</v>
      </c>
      <c r="BF97" t="b">
        <v>0</v>
      </c>
      <c r="BG97" t="b">
        <v>0</v>
      </c>
      <c r="BH97" t="b">
        <v>0</v>
      </c>
      <c r="BI97" t="b">
        <v>0</v>
      </c>
      <c r="BJ97" t="b">
        <v>0</v>
      </c>
      <c r="BK97" t="b">
        <v>0</v>
      </c>
      <c r="BL97" t="b">
        <v>0</v>
      </c>
      <c r="BM97" t="b">
        <v>0</v>
      </c>
    </row>
    <row r="98" spans="1:65" x14ac:dyDescent="0.25">
      <c r="A98">
        <v>2</v>
      </c>
      <c r="B98" s="1">
        <v>44928</v>
      </c>
      <c r="C98" s="1">
        <v>44995</v>
      </c>
      <c r="D98">
        <v>32</v>
      </c>
      <c r="E98" t="s">
        <v>981</v>
      </c>
      <c r="F98">
        <v>249</v>
      </c>
      <c r="G98" t="s">
        <v>982</v>
      </c>
      <c r="H98" t="s">
        <v>79</v>
      </c>
      <c r="I98" t="s">
        <v>983</v>
      </c>
      <c r="J98" t="s">
        <v>984</v>
      </c>
      <c r="K98">
        <v>2</v>
      </c>
      <c r="L98">
        <v>1</v>
      </c>
      <c r="M98">
        <v>1</v>
      </c>
      <c r="N98">
        <v>0</v>
      </c>
      <c r="O98" t="s">
        <v>1232</v>
      </c>
      <c r="P98" t="s">
        <v>69</v>
      </c>
      <c r="Q98" t="s">
        <v>1230</v>
      </c>
      <c r="R98" t="s">
        <v>76</v>
      </c>
      <c r="S98" t="s">
        <v>99</v>
      </c>
      <c r="T98" t="b">
        <v>0</v>
      </c>
      <c r="U98" t="b">
        <v>0</v>
      </c>
      <c r="V98">
        <v>50</v>
      </c>
      <c r="W98">
        <v>35</v>
      </c>
      <c r="X98">
        <v>50</v>
      </c>
      <c r="Y98">
        <v>5</v>
      </c>
      <c r="Z98">
        <v>1000</v>
      </c>
      <c r="AA98" t="s">
        <v>1231</v>
      </c>
      <c r="AB98" t="s">
        <v>1231</v>
      </c>
      <c r="AC98">
        <v>10</v>
      </c>
      <c r="AD98">
        <v>5</v>
      </c>
      <c r="AE98">
        <v>40</v>
      </c>
      <c r="AF98">
        <v>0</v>
      </c>
      <c r="AG98">
        <v>200</v>
      </c>
      <c r="AH98">
        <f t="shared" si="1"/>
        <v>-800</v>
      </c>
      <c r="AI98">
        <v>1</v>
      </c>
      <c r="AJ98" t="s">
        <v>1232</v>
      </c>
      <c r="AK98" t="s">
        <v>1232</v>
      </c>
      <c r="AL98" t="b">
        <v>0</v>
      </c>
      <c r="AM98" t="b">
        <v>0</v>
      </c>
      <c r="AN98" t="b">
        <v>0</v>
      </c>
      <c r="AO98">
        <v>10</v>
      </c>
      <c r="AP98">
        <v>5</v>
      </c>
      <c r="AQ98">
        <v>40</v>
      </c>
      <c r="AR98" t="b">
        <v>0</v>
      </c>
      <c r="AS98" t="b">
        <v>0</v>
      </c>
      <c r="AT98" t="b">
        <v>0</v>
      </c>
      <c r="AU98" t="b">
        <v>0</v>
      </c>
      <c r="AV98" t="b">
        <v>0</v>
      </c>
      <c r="AW98" t="b">
        <v>0</v>
      </c>
      <c r="AX98" t="b">
        <v>0</v>
      </c>
      <c r="AY98" t="b">
        <v>0</v>
      </c>
      <c r="AZ98" t="b">
        <v>0</v>
      </c>
      <c r="BA98" t="b">
        <v>0</v>
      </c>
      <c r="BB98" t="b">
        <v>0</v>
      </c>
      <c r="BC98" t="b">
        <v>0</v>
      </c>
      <c r="BD98" t="b">
        <v>0</v>
      </c>
      <c r="BE98" t="b">
        <v>0</v>
      </c>
      <c r="BF98" t="b">
        <v>0</v>
      </c>
      <c r="BG98" t="b">
        <v>0</v>
      </c>
      <c r="BH98" t="b">
        <v>0</v>
      </c>
      <c r="BI98" t="b">
        <v>0</v>
      </c>
      <c r="BJ98" t="b">
        <v>0</v>
      </c>
      <c r="BK98" t="b">
        <v>0</v>
      </c>
      <c r="BL98" t="b">
        <v>0</v>
      </c>
      <c r="BM98" t="b">
        <v>0</v>
      </c>
    </row>
    <row r="99" spans="1:65" x14ac:dyDescent="0.25">
      <c r="A99">
        <v>2</v>
      </c>
      <c r="B99" s="1">
        <v>44928</v>
      </c>
      <c r="C99" s="1">
        <v>44995</v>
      </c>
      <c r="D99">
        <v>32</v>
      </c>
      <c r="E99" t="s">
        <v>981</v>
      </c>
      <c r="F99">
        <v>250</v>
      </c>
      <c r="G99" t="s">
        <v>985</v>
      </c>
      <c r="H99" t="s">
        <v>725</v>
      </c>
      <c r="I99" t="s">
        <v>986</v>
      </c>
      <c r="J99" t="s">
        <v>987</v>
      </c>
      <c r="K99">
        <v>2</v>
      </c>
      <c r="L99">
        <v>1</v>
      </c>
      <c r="M99">
        <v>1</v>
      </c>
      <c r="N99">
        <v>0</v>
      </c>
      <c r="O99" t="s">
        <v>1231</v>
      </c>
      <c r="P99" t="s">
        <v>69</v>
      </c>
      <c r="Q99" t="s">
        <v>1230</v>
      </c>
      <c r="R99" t="s">
        <v>235</v>
      </c>
      <c r="S99" t="s">
        <v>99</v>
      </c>
      <c r="T99" t="b">
        <v>0</v>
      </c>
      <c r="U99" t="b">
        <v>0</v>
      </c>
      <c r="V99">
        <v>55</v>
      </c>
      <c r="W99" t="b">
        <v>0</v>
      </c>
      <c r="X99">
        <v>70</v>
      </c>
      <c r="Y99">
        <v>1</v>
      </c>
      <c r="Z99">
        <v>7000</v>
      </c>
      <c r="AA99" t="s">
        <v>1231</v>
      </c>
      <c r="AB99" t="s">
        <v>1231</v>
      </c>
      <c r="AC99">
        <v>50</v>
      </c>
      <c r="AD99">
        <v>7</v>
      </c>
      <c r="AE99">
        <v>20</v>
      </c>
      <c r="AF99">
        <v>10</v>
      </c>
      <c r="AG99">
        <v>714.2857143</v>
      </c>
      <c r="AH99">
        <f t="shared" si="1"/>
        <v>-6285.7142856999999</v>
      </c>
      <c r="AI99">
        <v>1</v>
      </c>
      <c r="AJ99" t="s">
        <v>1232</v>
      </c>
      <c r="AK99" t="s">
        <v>1232</v>
      </c>
      <c r="AL99" t="b">
        <v>0</v>
      </c>
      <c r="AM99" t="b">
        <v>0</v>
      </c>
      <c r="AN99" t="b">
        <v>0</v>
      </c>
      <c r="AO99" t="b">
        <v>0</v>
      </c>
      <c r="AP99" t="b">
        <v>0</v>
      </c>
      <c r="AQ99" t="b">
        <v>0</v>
      </c>
      <c r="AR99">
        <v>50</v>
      </c>
      <c r="AS99">
        <v>7</v>
      </c>
      <c r="AT99">
        <v>20</v>
      </c>
      <c r="AU99" t="b">
        <v>0</v>
      </c>
      <c r="AV99" t="b">
        <v>0</v>
      </c>
      <c r="AW99" t="b">
        <v>0</v>
      </c>
      <c r="AX99" t="b">
        <v>0</v>
      </c>
      <c r="AY99" t="b">
        <v>0</v>
      </c>
      <c r="AZ99" t="b">
        <v>0</v>
      </c>
      <c r="BA99" t="b">
        <v>0</v>
      </c>
      <c r="BB99" t="b">
        <v>0</v>
      </c>
      <c r="BC99" t="b">
        <v>0</v>
      </c>
      <c r="BD99" t="b">
        <v>0</v>
      </c>
      <c r="BE99" t="b">
        <v>0</v>
      </c>
      <c r="BF99" t="b">
        <v>0</v>
      </c>
      <c r="BG99" t="b">
        <v>0</v>
      </c>
      <c r="BH99" t="b">
        <v>0</v>
      </c>
      <c r="BI99" t="b">
        <v>0</v>
      </c>
      <c r="BJ99" t="b">
        <v>0</v>
      </c>
      <c r="BK99" t="b">
        <v>0</v>
      </c>
      <c r="BL99" t="b">
        <v>0</v>
      </c>
      <c r="BM99" t="b">
        <v>0</v>
      </c>
    </row>
    <row r="100" spans="1:65" x14ac:dyDescent="0.25">
      <c r="A100">
        <v>2</v>
      </c>
      <c r="B100" s="1">
        <v>44928</v>
      </c>
      <c r="C100" s="1">
        <v>44995</v>
      </c>
      <c r="D100">
        <v>32</v>
      </c>
      <c r="E100" t="s">
        <v>981</v>
      </c>
      <c r="F100">
        <v>251</v>
      </c>
      <c r="G100" t="s">
        <v>988</v>
      </c>
      <c r="H100" t="s">
        <v>182</v>
      </c>
      <c r="I100" t="s">
        <v>989</v>
      </c>
      <c r="J100" t="s">
        <v>990</v>
      </c>
      <c r="K100">
        <v>2</v>
      </c>
      <c r="L100">
        <v>2</v>
      </c>
      <c r="M100">
        <v>0</v>
      </c>
      <c r="N100">
        <v>0</v>
      </c>
      <c r="O100" t="s">
        <v>1232</v>
      </c>
      <c r="P100" t="s">
        <v>69</v>
      </c>
      <c r="Q100" t="s">
        <v>1230</v>
      </c>
      <c r="R100" t="s">
        <v>155</v>
      </c>
      <c r="S100" t="s">
        <v>99</v>
      </c>
      <c r="T100" t="b">
        <v>0</v>
      </c>
      <c r="U100" t="b">
        <v>0</v>
      </c>
      <c r="V100" t="b">
        <v>0</v>
      </c>
      <c r="W100" t="b">
        <v>0</v>
      </c>
      <c r="X100">
        <v>150</v>
      </c>
      <c r="Y100">
        <v>7.5</v>
      </c>
      <c r="Z100">
        <v>2000</v>
      </c>
      <c r="AA100" t="s">
        <v>1231</v>
      </c>
      <c r="AB100" t="s">
        <v>1231</v>
      </c>
      <c r="AC100">
        <v>50</v>
      </c>
      <c r="AD100">
        <v>5</v>
      </c>
      <c r="AE100">
        <v>100</v>
      </c>
      <c r="AF100">
        <v>10</v>
      </c>
      <c r="AG100">
        <v>1000</v>
      </c>
      <c r="AH100">
        <f t="shared" si="1"/>
        <v>-1000</v>
      </c>
      <c r="AI100">
        <v>1</v>
      </c>
      <c r="AJ100" t="s">
        <v>1232</v>
      </c>
      <c r="AK100" t="s">
        <v>1232</v>
      </c>
      <c r="AL100" t="b">
        <v>0</v>
      </c>
      <c r="AM100" t="b">
        <v>0</v>
      </c>
      <c r="AN100" t="b">
        <v>0</v>
      </c>
      <c r="AO100">
        <v>50</v>
      </c>
      <c r="AP100">
        <v>5</v>
      </c>
      <c r="AQ100">
        <v>100</v>
      </c>
      <c r="AR100" t="b">
        <v>0</v>
      </c>
      <c r="AS100" t="b">
        <v>0</v>
      </c>
      <c r="AT100" t="b">
        <v>0</v>
      </c>
      <c r="AU100" t="b">
        <v>0</v>
      </c>
      <c r="AV100" t="b">
        <v>0</v>
      </c>
      <c r="AW100" t="b">
        <v>0</v>
      </c>
      <c r="AX100" t="b">
        <v>0</v>
      </c>
      <c r="AY100" t="b">
        <v>0</v>
      </c>
      <c r="AZ100" t="b">
        <v>0</v>
      </c>
      <c r="BA100" t="b">
        <v>0</v>
      </c>
      <c r="BB100" t="b">
        <v>0</v>
      </c>
      <c r="BC100" t="b">
        <v>0</v>
      </c>
      <c r="BD100" t="b">
        <v>0</v>
      </c>
      <c r="BE100" t="b">
        <v>0</v>
      </c>
      <c r="BF100" t="b">
        <v>0</v>
      </c>
      <c r="BG100" t="b">
        <v>0</v>
      </c>
      <c r="BH100" t="b">
        <v>0</v>
      </c>
      <c r="BI100" t="b">
        <v>0</v>
      </c>
      <c r="BJ100" t="b">
        <v>0</v>
      </c>
      <c r="BK100" t="b">
        <v>0</v>
      </c>
      <c r="BL100" t="b">
        <v>0</v>
      </c>
      <c r="BM100" t="b">
        <v>0</v>
      </c>
    </row>
    <row r="101" spans="1:65" x14ac:dyDescent="0.25">
      <c r="A101">
        <v>2</v>
      </c>
      <c r="B101" s="1">
        <v>44928</v>
      </c>
      <c r="C101" s="1">
        <v>44995</v>
      </c>
      <c r="D101">
        <v>32</v>
      </c>
      <c r="E101" t="s">
        <v>981</v>
      </c>
      <c r="F101">
        <v>252</v>
      </c>
      <c r="G101" t="s">
        <v>991</v>
      </c>
      <c r="H101" t="s">
        <v>225</v>
      </c>
      <c r="I101" t="s">
        <v>992</v>
      </c>
      <c r="J101" t="s">
        <v>993</v>
      </c>
      <c r="K101">
        <v>2</v>
      </c>
      <c r="L101">
        <v>2</v>
      </c>
      <c r="M101">
        <v>0</v>
      </c>
      <c r="N101">
        <v>0</v>
      </c>
      <c r="O101" t="s">
        <v>1232</v>
      </c>
      <c r="P101" t="s">
        <v>69</v>
      </c>
      <c r="Q101" t="s">
        <v>1230</v>
      </c>
      <c r="R101" t="s">
        <v>155</v>
      </c>
      <c r="S101" t="s">
        <v>99</v>
      </c>
      <c r="T101" t="b">
        <v>0</v>
      </c>
      <c r="U101" t="b">
        <v>0</v>
      </c>
      <c r="V101">
        <v>25</v>
      </c>
      <c r="W101">
        <v>5</v>
      </c>
      <c r="X101">
        <v>100</v>
      </c>
      <c r="Y101">
        <v>1</v>
      </c>
      <c r="Z101">
        <v>10000</v>
      </c>
      <c r="AA101" t="s">
        <v>1232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f t="shared" si="1"/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  <c r="AO101" t="b">
        <v>0</v>
      </c>
      <c r="AP101" t="b">
        <v>0</v>
      </c>
      <c r="AQ101" t="b">
        <v>0</v>
      </c>
      <c r="AR101" t="b">
        <v>0</v>
      </c>
      <c r="AS101" t="b">
        <v>0</v>
      </c>
      <c r="AT101" t="b">
        <v>0</v>
      </c>
      <c r="AU101" t="b">
        <v>0</v>
      </c>
      <c r="AV101" t="b">
        <v>0</v>
      </c>
      <c r="AW101" t="b">
        <v>0</v>
      </c>
      <c r="AX101" t="b">
        <v>0</v>
      </c>
      <c r="AY101" t="b">
        <v>0</v>
      </c>
      <c r="AZ101" t="b">
        <v>0</v>
      </c>
      <c r="BA101" t="b">
        <v>0</v>
      </c>
      <c r="BB101" t="b">
        <v>0</v>
      </c>
      <c r="BC101" t="b">
        <v>0</v>
      </c>
      <c r="BD101" t="b">
        <v>0</v>
      </c>
      <c r="BE101" t="b">
        <v>0</v>
      </c>
      <c r="BF101" t="b">
        <v>0</v>
      </c>
      <c r="BG101" t="b">
        <v>0</v>
      </c>
      <c r="BH101" t="b">
        <v>0</v>
      </c>
      <c r="BI101" t="b">
        <v>0</v>
      </c>
      <c r="BJ101" t="b">
        <v>0</v>
      </c>
      <c r="BK101" t="b">
        <v>0</v>
      </c>
      <c r="BL101" t="b">
        <v>0</v>
      </c>
      <c r="BM101" t="b">
        <v>0</v>
      </c>
    </row>
    <row r="102" spans="1:65" x14ac:dyDescent="0.25">
      <c r="A102">
        <v>2</v>
      </c>
      <c r="B102" s="1">
        <v>44928</v>
      </c>
      <c r="C102" s="1">
        <v>44995</v>
      </c>
      <c r="D102">
        <v>33</v>
      </c>
      <c r="E102" t="s">
        <v>994</v>
      </c>
      <c r="F102">
        <v>253</v>
      </c>
      <c r="G102" t="s">
        <v>995</v>
      </c>
      <c r="H102" t="s">
        <v>173</v>
      </c>
      <c r="I102" t="s">
        <v>996</v>
      </c>
      <c r="J102" t="s">
        <v>997</v>
      </c>
      <c r="K102">
        <v>3</v>
      </c>
      <c r="L102">
        <v>2</v>
      </c>
      <c r="M102">
        <v>1</v>
      </c>
      <c r="N102">
        <v>0</v>
      </c>
      <c r="O102" t="s">
        <v>1232</v>
      </c>
      <c r="P102" t="s">
        <v>69</v>
      </c>
      <c r="Q102">
        <v>2020</v>
      </c>
      <c r="R102" t="s">
        <v>86</v>
      </c>
      <c r="S102" t="s">
        <v>99</v>
      </c>
      <c r="T102" t="b">
        <v>0</v>
      </c>
      <c r="U102" t="b">
        <v>0</v>
      </c>
      <c r="V102" t="b">
        <v>0</v>
      </c>
      <c r="W102" t="b">
        <v>0</v>
      </c>
      <c r="X102">
        <v>70</v>
      </c>
      <c r="Y102">
        <v>1</v>
      </c>
      <c r="Z102">
        <v>7000</v>
      </c>
      <c r="AA102" t="s">
        <v>1231</v>
      </c>
      <c r="AB102" t="s">
        <v>1231</v>
      </c>
      <c r="AC102">
        <v>10</v>
      </c>
      <c r="AD102">
        <v>1</v>
      </c>
      <c r="AE102">
        <v>60</v>
      </c>
      <c r="AF102">
        <v>10</v>
      </c>
      <c r="AG102">
        <v>1000</v>
      </c>
      <c r="AH102">
        <f t="shared" si="1"/>
        <v>-6000</v>
      </c>
      <c r="AI102">
        <v>1</v>
      </c>
      <c r="AJ102" t="s">
        <v>1232</v>
      </c>
      <c r="AK102" t="s">
        <v>1232</v>
      </c>
      <c r="AL102" t="b">
        <v>0</v>
      </c>
      <c r="AM102" t="b">
        <v>0</v>
      </c>
      <c r="AN102" t="b">
        <v>0</v>
      </c>
      <c r="AO102" t="b">
        <v>0</v>
      </c>
      <c r="AP102" t="b">
        <v>0</v>
      </c>
      <c r="AQ102" t="b">
        <v>0</v>
      </c>
      <c r="AR102" t="b">
        <v>0</v>
      </c>
      <c r="AS102" t="b">
        <v>0</v>
      </c>
      <c r="AT102" t="b">
        <v>0</v>
      </c>
      <c r="AU102" t="b">
        <v>0</v>
      </c>
      <c r="AV102" t="b">
        <v>0</v>
      </c>
      <c r="AW102" t="b">
        <v>0</v>
      </c>
      <c r="AX102" t="b">
        <v>0</v>
      </c>
      <c r="AY102" t="b">
        <v>0</v>
      </c>
      <c r="AZ102" t="b">
        <v>0</v>
      </c>
      <c r="BA102">
        <v>10</v>
      </c>
      <c r="BB102">
        <v>1</v>
      </c>
      <c r="BC102">
        <v>60</v>
      </c>
      <c r="BD102" t="b">
        <v>0</v>
      </c>
      <c r="BE102" t="b">
        <v>0</v>
      </c>
      <c r="BF102" t="b">
        <v>0</v>
      </c>
      <c r="BG102" t="b">
        <v>0</v>
      </c>
      <c r="BH102" t="b">
        <v>0</v>
      </c>
      <c r="BI102" t="b">
        <v>0</v>
      </c>
      <c r="BJ102" t="b">
        <v>0</v>
      </c>
      <c r="BK102" t="b">
        <v>0</v>
      </c>
      <c r="BL102" t="b">
        <v>0</v>
      </c>
      <c r="BM102" t="b">
        <v>0</v>
      </c>
    </row>
    <row r="103" spans="1:65" x14ac:dyDescent="0.25">
      <c r="A103">
        <v>2</v>
      </c>
      <c r="B103" s="1">
        <v>44928</v>
      </c>
      <c r="C103" s="1">
        <v>44995</v>
      </c>
      <c r="D103">
        <v>33</v>
      </c>
      <c r="E103" t="s">
        <v>994</v>
      </c>
      <c r="F103">
        <v>254</v>
      </c>
      <c r="G103" t="s">
        <v>998</v>
      </c>
      <c r="H103" t="s">
        <v>66</v>
      </c>
      <c r="I103" t="s">
        <v>999</v>
      </c>
      <c r="J103" t="s">
        <v>1000</v>
      </c>
      <c r="K103">
        <v>2</v>
      </c>
      <c r="L103">
        <v>2</v>
      </c>
      <c r="M103">
        <v>0</v>
      </c>
      <c r="N103">
        <v>0</v>
      </c>
      <c r="O103" t="s">
        <v>1232</v>
      </c>
      <c r="P103" t="s">
        <v>69</v>
      </c>
      <c r="Q103" t="s">
        <v>1230</v>
      </c>
      <c r="R103" t="s">
        <v>165</v>
      </c>
      <c r="S103" t="s">
        <v>99</v>
      </c>
      <c r="T103">
        <v>-1</v>
      </c>
      <c r="U103">
        <v>11</v>
      </c>
      <c r="V103" t="b">
        <v>0</v>
      </c>
      <c r="W103" t="b">
        <v>0</v>
      </c>
      <c r="X103">
        <v>50</v>
      </c>
      <c r="Y103">
        <v>5</v>
      </c>
      <c r="Z103">
        <v>1000</v>
      </c>
      <c r="AA103" t="s">
        <v>1231</v>
      </c>
      <c r="AB103" t="s">
        <v>1231</v>
      </c>
      <c r="AC103">
        <v>50</v>
      </c>
      <c r="AD103">
        <v>5</v>
      </c>
      <c r="AE103" t="b">
        <v>0</v>
      </c>
      <c r="AF103" t="b">
        <v>0</v>
      </c>
      <c r="AG103">
        <v>1000</v>
      </c>
      <c r="AH103">
        <f t="shared" si="1"/>
        <v>0</v>
      </c>
      <c r="AI103">
        <v>2</v>
      </c>
      <c r="AJ103" t="s">
        <v>1232</v>
      </c>
      <c r="AK103" t="s">
        <v>1232</v>
      </c>
      <c r="AL103" t="b">
        <v>0</v>
      </c>
      <c r="AM103" t="b">
        <v>0</v>
      </c>
      <c r="AN103" t="b">
        <v>0</v>
      </c>
      <c r="AO103" t="b">
        <v>0</v>
      </c>
      <c r="AP103" t="b">
        <v>0</v>
      </c>
      <c r="AQ103" t="b">
        <v>0</v>
      </c>
      <c r="AR103" t="b">
        <v>0</v>
      </c>
      <c r="AS103" t="b">
        <v>0</v>
      </c>
      <c r="AT103" t="b">
        <v>0</v>
      </c>
      <c r="AU103" t="b">
        <v>0</v>
      </c>
      <c r="AV103" t="b">
        <v>0</v>
      </c>
      <c r="AW103" t="b">
        <v>0</v>
      </c>
      <c r="AX103">
        <v>25</v>
      </c>
      <c r="AY103">
        <v>2.5</v>
      </c>
      <c r="AZ103" t="b">
        <v>0</v>
      </c>
      <c r="BA103">
        <v>25</v>
      </c>
      <c r="BB103">
        <v>2.5</v>
      </c>
      <c r="BC103" t="b">
        <v>0</v>
      </c>
      <c r="BD103" t="b">
        <v>0</v>
      </c>
      <c r="BE103" t="b">
        <v>0</v>
      </c>
      <c r="BF103" t="b">
        <v>0</v>
      </c>
      <c r="BG103" t="b">
        <v>0</v>
      </c>
      <c r="BH103" t="b">
        <v>0</v>
      </c>
      <c r="BI103" t="b">
        <v>0</v>
      </c>
      <c r="BJ103" t="b">
        <v>0</v>
      </c>
      <c r="BK103" t="b">
        <v>0</v>
      </c>
      <c r="BL103" t="b">
        <v>0</v>
      </c>
      <c r="BM103" t="b">
        <v>0</v>
      </c>
    </row>
    <row r="104" spans="1:65" x14ac:dyDescent="0.25">
      <c r="A104">
        <v>2</v>
      </c>
      <c r="B104" s="1">
        <v>44928</v>
      </c>
      <c r="C104" s="1">
        <v>44995</v>
      </c>
      <c r="D104">
        <v>33</v>
      </c>
      <c r="E104" t="s">
        <v>994</v>
      </c>
      <c r="F104">
        <v>255</v>
      </c>
      <c r="G104" t="s">
        <v>1001</v>
      </c>
      <c r="H104" t="s">
        <v>79</v>
      </c>
      <c r="I104" t="s">
        <v>1002</v>
      </c>
      <c r="J104" t="s">
        <v>1003</v>
      </c>
      <c r="K104">
        <v>2</v>
      </c>
      <c r="L104">
        <v>2</v>
      </c>
      <c r="M104">
        <v>0</v>
      </c>
      <c r="N104">
        <v>0</v>
      </c>
      <c r="O104" t="s">
        <v>1232</v>
      </c>
      <c r="P104" t="s">
        <v>69</v>
      </c>
      <c r="Q104" t="s">
        <v>1230</v>
      </c>
      <c r="R104" t="s">
        <v>134</v>
      </c>
      <c r="S104" t="s">
        <v>99</v>
      </c>
      <c r="T104">
        <v>-1</v>
      </c>
      <c r="U104" t="b">
        <v>0</v>
      </c>
      <c r="V104">
        <v>63</v>
      </c>
      <c r="W104" t="b">
        <v>0</v>
      </c>
      <c r="X104">
        <v>70</v>
      </c>
      <c r="Y104">
        <v>1</v>
      </c>
      <c r="Z104">
        <v>7000</v>
      </c>
      <c r="AA104" t="s">
        <v>1231</v>
      </c>
      <c r="AB104" t="s">
        <v>1231</v>
      </c>
      <c r="AC104">
        <v>50</v>
      </c>
      <c r="AD104">
        <v>2.5</v>
      </c>
      <c r="AE104">
        <v>20</v>
      </c>
      <c r="AF104">
        <v>12</v>
      </c>
      <c r="AG104">
        <v>2000</v>
      </c>
      <c r="AH104">
        <f t="shared" si="1"/>
        <v>-5000</v>
      </c>
      <c r="AI104">
        <v>1</v>
      </c>
      <c r="AJ104" t="s">
        <v>894</v>
      </c>
      <c r="AK104" t="s">
        <v>1232</v>
      </c>
      <c r="AL104" t="b">
        <v>0</v>
      </c>
      <c r="AM104" t="b">
        <v>0</v>
      </c>
      <c r="AN104" t="b">
        <v>0</v>
      </c>
      <c r="AO104" t="b">
        <v>0</v>
      </c>
      <c r="AP104" t="b">
        <v>0</v>
      </c>
      <c r="AQ104" t="b">
        <v>0</v>
      </c>
      <c r="AR104" t="b">
        <v>0</v>
      </c>
      <c r="AS104" t="b">
        <v>0</v>
      </c>
      <c r="AT104" t="b">
        <v>0</v>
      </c>
      <c r="AU104">
        <v>50</v>
      </c>
      <c r="AV104">
        <v>2.5</v>
      </c>
      <c r="AW104">
        <v>20</v>
      </c>
      <c r="AX104" t="b">
        <v>0</v>
      </c>
      <c r="AY104" t="b">
        <v>0</v>
      </c>
      <c r="AZ104" t="b">
        <v>0</v>
      </c>
      <c r="BA104" t="b">
        <v>0</v>
      </c>
      <c r="BB104" t="b">
        <v>0</v>
      </c>
      <c r="BC104" t="b">
        <v>0</v>
      </c>
      <c r="BD104" t="b">
        <v>0</v>
      </c>
      <c r="BE104" t="b">
        <v>0</v>
      </c>
      <c r="BF104" t="b">
        <v>0</v>
      </c>
      <c r="BG104" t="b">
        <v>0</v>
      </c>
      <c r="BH104" t="b">
        <v>0</v>
      </c>
      <c r="BI104" t="b">
        <v>0</v>
      </c>
      <c r="BJ104" t="b">
        <v>0</v>
      </c>
      <c r="BK104" t="b">
        <v>0</v>
      </c>
      <c r="BL104" t="b">
        <v>0</v>
      </c>
      <c r="BM104" t="b">
        <v>0</v>
      </c>
    </row>
    <row r="105" spans="1:65" x14ac:dyDescent="0.25">
      <c r="A105">
        <v>2</v>
      </c>
      <c r="B105" s="1">
        <v>44928</v>
      </c>
      <c r="C105" s="1">
        <v>44995</v>
      </c>
      <c r="D105">
        <v>34</v>
      </c>
      <c r="E105" t="s">
        <v>1004</v>
      </c>
      <c r="F105">
        <v>256</v>
      </c>
      <c r="G105" t="s">
        <v>1005</v>
      </c>
      <c r="H105" t="s">
        <v>725</v>
      </c>
      <c r="I105" t="s">
        <v>1006</v>
      </c>
      <c r="J105" t="s">
        <v>1007</v>
      </c>
      <c r="K105">
        <v>2</v>
      </c>
      <c r="L105">
        <v>2</v>
      </c>
      <c r="M105">
        <v>0</v>
      </c>
      <c r="N105">
        <v>0</v>
      </c>
      <c r="O105" t="s">
        <v>1232</v>
      </c>
      <c r="P105" t="s">
        <v>75</v>
      </c>
      <c r="Q105" t="s">
        <v>1230</v>
      </c>
      <c r="R105" t="s">
        <v>1008</v>
      </c>
      <c r="S105" t="s">
        <v>99</v>
      </c>
      <c r="T105">
        <v>-1</v>
      </c>
      <c r="U105" t="b">
        <v>0</v>
      </c>
      <c r="V105">
        <v>57</v>
      </c>
      <c r="W105" t="b">
        <v>0</v>
      </c>
      <c r="X105">
        <v>80</v>
      </c>
      <c r="Y105">
        <v>1</v>
      </c>
      <c r="Z105">
        <v>8000</v>
      </c>
      <c r="AA105" t="s">
        <v>1231</v>
      </c>
      <c r="AB105" t="s">
        <v>1231</v>
      </c>
      <c r="AC105">
        <v>80</v>
      </c>
      <c r="AD105">
        <v>2.5</v>
      </c>
      <c r="AE105" t="b">
        <v>0</v>
      </c>
      <c r="AF105" t="b">
        <v>0</v>
      </c>
      <c r="AG105">
        <v>3200</v>
      </c>
      <c r="AH105">
        <f t="shared" si="1"/>
        <v>-4800</v>
      </c>
      <c r="AI105">
        <v>3</v>
      </c>
      <c r="AJ105" t="s">
        <v>1232</v>
      </c>
      <c r="AK105" t="s">
        <v>1232</v>
      </c>
      <c r="AL105" t="b">
        <v>0</v>
      </c>
      <c r="AM105" t="b">
        <v>0</v>
      </c>
      <c r="AN105" t="b">
        <v>0</v>
      </c>
      <c r="AO105">
        <v>26.66</v>
      </c>
      <c r="AP105">
        <v>0.83299999999999996</v>
      </c>
      <c r="AQ105" t="b">
        <v>0</v>
      </c>
      <c r="AR105" t="b">
        <v>0</v>
      </c>
      <c r="AS105" t="b">
        <v>0</v>
      </c>
      <c r="AT105" t="b">
        <v>0</v>
      </c>
      <c r="AU105">
        <v>26.66</v>
      </c>
      <c r="AV105">
        <v>0.83299999999999996</v>
      </c>
      <c r="AW105" t="b">
        <v>0</v>
      </c>
      <c r="AX105" t="b">
        <v>0</v>
      </c>
      <c r="AY105" t="b">
        <v>0</v>
      </c>
      <c r="AZ105" t="b">
        <v>0</v>
      </c>
      <c r="BA105">
        <v>26.66</v>
      </c>
      <c r="BB105">
        <v>0.83299999999999996</v>
      </c>
      <c r="BC105" t="b">
        <v>0</v>
      </c>
      <c r="BD105" t="b">
        <v>0</v>
      </c>
      <c r="BE105" t="b">
        <v>0</v>
      </c>
      <c r="BF105" t="b">
        <v>0</v>
      </c>
      <c r="BG105" t="b">
        <v>0</v>
      </c>
      <c r="BH105" t="b">
        <v>0</v>
      </c>
      <c r="BI105" t="b">
        <v>0</v>
      </c>
      <c r="BJ105" t="b">
        <v>0</v>
      </c>
      <c r="BK105" t="b">
        <v>0</v>
      </c>
      <c r="BL105" t="b">
        <v>0</v>
      </c>
      <c r="BM105" t="b">
        <v>0</v>
      </c>
    </row>
    <row r="106" spans="1:65" x14ac:dyDescent="0.25">
      <c r="A106">
        <v>2</v>
      </c>
      <c r="B106" s="1">
        <v>44928</v>
      </c>
      <c r="C106" s="1">
        <v>44995</v>
      </c>
      <c r="D106">
        <v>34</v>
      </c>
      <c r="E106" t="s">
        <v>1004</v>
      </c>
      <c r="F106">
        <v>257</v>
      </c>
      <c r="G106" t="s">
        <v>1010</v>
      </c>
      <c r="H106" t="s">
        <v>79</v>
      </c>
      <c r="I106" t="s">
        <v>1011</v>
      </c>
      <c r="J106" t="s">
        <v>1012</v>
      </c>
      <c r="K106">
        <v>2</v>
      </c>
      <c r="L106">
        <v>0</v>
      </c>
      <c r="M106">
        <v>2</v>
      </c>
      <c r="N106">
        <v>0</v>
      </c>
      <c r="O106" t="s">
        <v>1232</v>
      </c>
      <c r="P106" t="s">
        <v>69</v>
      </c>
      <c r="Q106">
        <v>2017</v>
      </c>
      <c r="R106" t="s">
        <v>155</v>
      </c>
      <c r="S106" t="s">
        <v>99</v>
      </c>
      <c r="T106">
        <v>180</v>
      </c>
      <c r="U106" t="b">
        <v>0</v>
      </c>
      <c r="V106">
        <v>83</v>
      </c>
      <c r="W106">
        <v>20</v>
      </c>
      <c r="X106">
        <v>75</v>
      </c>
      <c r="Y106">
        <v>6</v>
      </c>
      <c r="Z106">
        <v>1250</v>
      </c>
      <c r="AA106" t="s">
        <v>1231</v>
      </c>
      <c r="AB106" t="s">
        <v>1232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f t="shared" si="1"/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  <c r="AO106" t="b">
        <v>0</v>
      </c>
      <c r="AP106" t="b">
        <v>0</v>
      </c>
      <c r="AQ106" t="b">
        <v>0</v>
      </c>
      <c r="AR106" t="b">
        <v>0</v>
      </c>
      <c r="AS106" t="b">
        <v>0</v>
      </c>
      <c r="AT106" t="b">
        <v>0</v>
      </c>
      <c r="AU106" t="b">
        <v>0</v>
      </c>
      <c r="AV106" t="b">
        <v>0</v>
      </c>
      <c r="AW106" t="b">
        <v>0</v>
      </c>
      <c r="AX106" t="b">
        <v>0</v>
      </c>
      <c r="AY106" t="b">
        <v>0</v>
      </c>
      <c r="AZ106" t="b">
        <v>0</v>
      </c>
      <c r="BA106" t="b">
        <v>0</v>
      </c>
      <c r="BB106" t="b">
        <v>0</v>
      </c>
      <c r="BC106" t="b">
        <v>0</v>
      </c>
      <c r="BD106" t="b">
        <v>0</v>
      </c>
      <c r="BE106" t="b">
        <v>0</v>
      </c>
      <c r="BF106" t="b">
        <v>0</v>
      </c>
      <c r="BG106" t="b">
        <v>0</v>
      </c>
      <c r="BH106" t="b">
        <v>0</v>
      </c>
      <c r="BI106" t="b">
        <v>0</v>
      </c>
      <c r="BJ106" t="b">
        <v>0</v>
      </c>
      <c r="BK106" t="b">
        <v>0</v>
      </c>
      <c r="BL106" t="b">
        <v>0</v>
      </c>
      <c r="BM106" t="b">
        <v>0</v>
      </c>
    </row>
    <row r="107" spans="1:65" x14ac:dyDescent="0.25">
      <c r="A107">
        <v>2</v>
      </c>
      <c r="B107" s="1">
        <v>44928</v>
      </c>
      <c r="C107" s="1">
        <v>44995</v>
      </c>
      <c r="D107">
        <v>34</v>
      </c>
      <c r="E107" t="s">
        <v>1004</v>
      </c>
      <c r="F107">
        <v>258</v>
      </c>
      <c r="G107" t="s">
        <v>1013</v>
      </c>
      <c r="H107" t="s">
        <v>173</v>
      </c>
      <c r="I107" t="s">
        <v>1014</v>
      </c>
      <c r="J107" t="s">
        <v>1015</v>
      </c>
      <c r="K107">
        <v>3</v>
      </c>
      <c r="L107">
        <v>3</v>
      </c>
      <c r="M107">
        <v>0</v>
      </c>
      <c r="N107">
        <v>0</v>
      </c>
      <c r="O107" t="s">
        <v>1232</v>
      </c>
      <c r="P107" t="s">
        <v>69</v>
      </c>
      <c r="Q107">
        <v>2019</v>
      </c>
      <c r="R107" t="s">
        <v>155</v>
      </c>
      <c r="S107" t="s">
        <v>99</v>
      </c>
      <c r="T107">
        <v>0</v>
      </c>
      <c r="U107">
        <v>264</v>
      </c>
      <c r="V107" t="b">
        <v>0</v>
      </c>
      <c r="W107" t="b">
        <v>0</v>
      </c>
      <c r="X107">
        <v>40</v>
      </c>
      <c r="Y107">
        <v>5</v>
      </c>
      <c r="Z107">
        <v>800</v>
      </c>
      <c r="AA107" t="s">
        <v>1231</v>
      </c>
      <c r="AB107" t="s">
        <v>1231</v>
      </c>
      <c r="AC107">
        <v>50</v>
      </c>
      <c r="AD107">
        <v>10</v>
      </c>
      <c r="AE107" t="b">
        <v>0</v>
      </c>
      <c r="AF107" t="b">
        <v>0</v>
      </c>
      <c r="AG107">
        <v>500</v>
      </c>
      <c r="AH107">
        <f t="shared" si="1"/>
        <v>-300</v>
      </c>
      <c r="AI107">
        <v>1</v>
      </c>
      <c r="AJ107" t="s">
        <v>1232</v>
      </c>
      <c r="AK107" t="s">
        <v>1232</v>
      </c>
      <c r="AL107" t="b">
        <v>0</v>
      </c>
      <c r="AM107" t="b">
        <v>0</v>
      </c>
      <c r="AN107" t="b">
        <v>0</v>
      </c>
      <c r="AO107" t="b">
        <v>0</v>
      </c>
      <c r="AP107" t="b">
        <v>0</v>
      </c>
      <c r="AQ107" t="b">
        <v>0</v>
      </c>
      <c r="AR107" t="b">
        <v>0</v>
      </c>
      <c r="AS107" t="b">
        <v>0</v>
      </c>
      <c r="AT107" t="b">
        <v>0</v>
      </c>
      <c r="AU107" t="b">
        <v>0</v>
      </c>
      <c r="AV107" t="b">
        <v>0</v>
      </c>
      <c r="AW107" t="b">
        <v>0</v>
      </c>
      <c r="AX107" t="b">
        <v>0</v>
      </c>
      <c r="AY107" t="b">
        <v>0</v>
      </c>
      <c r="AZ107" t="b">
        <v>0</v>
      </c>
      <c r="BA107">
        <v>50</v>
      </c>
      <c r="BB107">
        <v>10</v>
      </c>
      <c r="BC107" t="b">
        <v>0</v>
      </c>
      <c r="BD107" t="b">
        <v>0</v>
      </c>
      <c r="BE107" t="b">
        <v>0</v>
      </c>
      <c r="BF107" t="b">
        <v>0</v>
      </c>
      <c r="BG107" t="b">
        <v>0</v>
      </c>
      <c r="BH107" t="b">
        <v>0</v>
      </c>
      <c r="BI107" t="b">
        <v>0</v>
      </c>
      <c r="BJ107" t="b">
        <v>0</v>
      </c>
      <c r="BK107" t="b">
        <v>0</v>
      </c>
      <c r="BL107" t="b">
        <v>0</v>
      </c>
      <c r="BM107" t="b">
        <v>0</v>
      </c>
    </row>
    <row r="108" spans="1:65" x14ac:dyDescent="0.25">
      <c r="A108">
        <v>2</v>
      </c>
      <c r="B108" s="1">
        <v>44928</v>
      </c>
      <c r="C108" s="1">
        <v>44995</v>
      </c>
      <c r="D108">
        <v>35</v>
      </c>
      <c r="E108" t="s">
        <v>1016</v>
      </c>
      <c r="F108">
        <v>259</v>
      </c>
      <c r="G108" t="s">
        <v>1017</v>
      </c>
      <c r="H108" t="s">
        <v>173</v>
      </c>
      <c r="I108" t="s">
        <v>1018</v>
      </c>
      <c r="J108" t="s">
        <v>1019</v>
      </c>
      <c r="K108">
        <v>2</v>
      </c>
      <c r="L108">
        <v>2</v>
      </c>
      <c r="M108">
        <v>0</v>
      </c>
      <c r="N108">
        <v>0</v>
      </c>
      <c r="O108" t="s">
        <v>1232</v>
      </c>
      <c r="P108" t="s">
        <v>69</v>
      </c>
      <c r="Q108" t="s">
        <v>1230</v>
      </c>
      <c r="R108" t="s">
        <v>70</v>
      </c>
      <c r="S108" t="s">
        <v>99</v>
      </c>
      <c r="T108">
        <v>240</v>
      </c>
      <c r="U108" t="b">
        <v>0</v>
      </c>
      <c r="V108" t="b">
        <v>0</v>
      </c>
      <c r="W108">
        <v>24</v>
      </c>
      <c r="X108">
        <v>200</v>
      </c>
      <c r="Y108">
        <v>1</v>
      </c>
      <c r="Z108">
        <v>20000</v>
      </c>
      <c r="AA108" t="s">
        <v>1231</v>
      </c>
      <c r="AB108" t="s">
        <v>1231</v>
      </c>
      <c r="AC108">
        <v>200</v>
      </c>
      <c r="AD108">
        <v>2</v>
      </c>
      <c r="AE108" t="b">
        <v>0</v>
      </c>
      <c r="AF108" t="b">
        <v>0</v>
      </c>
      <c r="AG108">
        <v>10000</v>
      </c>
      <c r="AH108">
        <f t="shared" si="1"/>
        <v>-10000</v>
      </c>
      <c r="AI108">
        <v>3</v>
      </c>
      <c r="AJ108" t="s">
        <v>1232</v>
      </c>
      <c r="AK108" t="s">
        <v>1232</v>
      </c>
      <c r="AL108" t="b">
        <v>0</v>
      </c>
      <c r="AM108" t="b">
        <v>0</v>
      </c>
      <c r="AN108" t="b">
        <v>0</v>
      </c>
      <c r="AO108">
        <v>66.66</v>
      </c>
      <c r="AP108">
        <v>0.66600000000000004</v>
      </c>
      <c r="AQ108" t="b">
        <v>0</v>
      </c>
      <c r="AR108" t="b">
        <v>0</v>
      </c>
      <c r="AS108" t="b">
        <v>0</v>
      </c>
      <c r="AT108" t="b">
        <v>0</v>
      </c>
      <c r="AU108" t="b">
        <v>0</v>
      </c>
      <c r="AV108" t="b">
        <v>0</v>
      </c>
      <c r="AW108" t="b">
        <v>0</v>
      </c>
      <c r="AX108">
        <v>66.66</v>
      </c>
      <c r="AY108">
        <v>0.66600000000000004</v>
      </c>
      <c r="AZ108" t="b">
        <v>0</v>
      </c>
      <c r="BA108">
        <v>66.66</v>
      </c>
      <c r="BB108">
        <v>0.66600000000000004</v>
      </c>
      <c r="BC108" t="b">
        <v>0</v>
      </c>
      <c r="BD108" t="b">
        <v>0</v>
      </c>
      <c r="BE108" t="b">
        <v>0</v>
      </c>
      <c r="BF108" t="b">
        <v>0</v>
      </c>
      <c r="BG108" t="b">
        <v>0</v>
      </c>
      <c r="BH108" t="b">
        <v>0</v>
      </c>
      <c r="BI108" t="b">
        <v>0</v>
      </c>
      <c r="BJ108" t="b">
        <v>0</v>
      </c>
      <c r="BK108" t="b">
        <v>0</v>
      </c>
      <c r="BL108" t="b">
        <v>0</v>
      </c>
      <c r="BM108" t="b">
        <v>0</v>
      </c>
    </row>
    <row r="109" spans="1:65" x14ac:dyDescent="0.25">
      <c r="A109">
        <v>2</v>
      </c>
      <c r="B109" s="1">
        <v>44928</v>
      </c>
      <c r="C109" s="1">
        <v>44995</v>
      </c>
      <c r="D109">
        <v>35</v>
      </c>
      <c r="E109" t="s">
        <v>1016</v>
      </c>
      <c r="F109">
        <v>260</v>
      </c>
      <c r="G109" t="s">
        <v>1020</v>
      </c>
      <c r="H109" t="s">
        <v>66</v>
      </c>
      <c r="I109" t="s">
        <v>1021</v>
      </c>
      <c r="K109">
        <v>2</v>
      </c>
      <c r="L109">
        <v>0</v>
      </c>
      <c r="M109">
        <v>2</v>
      </c>
      <c r="N109">
        <v>0</v>
      </c>
      <c r="O109" t="s">
        <v>1232</v>
      </c>
      <c r="P109" t="s">
        <v>69</v>
      </c>
      <c r="Q109" t="s">
        <v>1230</v>
      </c>
      <c r="R109" t="s">
        <v>185</v>
      </c>
      <c r="S109" t="s">
        <v>99</v>
      </c>
      <c r="T109" t="b">
        <v>0</v>
      </c>
      <c r="U109">
        <v>3</v>
      </c>
      <c r="V109">
        <v>60</v>
      </c>
      <c r="W109">
        <v>40</v>
      </c>
      <c r="X109">
        <v>25</v>
      </c>
      <c r="Y109">
        <v>5</v>
      </c>
      <c r="Z109">
        <v>500</v>
      </c>
      <c r="AA109" t="s">
        <v>1231</v>
      </c>
      <c r="AB109" t="s">
        <v>1231</v>
      </c>
      <c r="AC109">
        <v>25</v>
      </c>
      <c r="AD109">
        <v>20</v>
      </c>
      <c r="AE109" t="b">
        <v>0</v>
      </c>
      <c r="AF109" t="b">
        <v>0</v>
      </c>
      <c r="AG109">
        <v>125</v>
      </c>
      <c r="AH109">
        <f t="shared" si="1"/>
        <v>-375</v>
      </c>
      <c r="AI109">
        <v>1</v>
      </c>
      <c r="AJ109" t="s">
        <v>1232</v>
      </c>
      <c r="AK109" t="s">
        <v>1232</v>
      </c>
      <c r="AL109" t="b">
        <v>0</v>
      </c>
      <c r="AM109" t="b">
        <v>0</v>
      </c>
      <c r="AN109" t="b">
        <v>0</v>
      </c>
      <c r="AO109" t="b">
        <v>0</v>
      </c>
      <c r="AP109" t="b">
        <v>0</v>
      </c>
      <c r="AQ109" t="b">
        <v>0</v>
      </c>
      <c r="AR109" t="b">
        <v>0</v>
      </c>
      <c r="AS109" t="b">
        <v>0</v>
      </c>
      <c r="AT109" t="b">
        <v>0</v>
      </c>
      <c r="AU109" t="b">
        <v>0</v>
      </c>
      <c r="AV109" t="b">
        <v>0</v>
      </c>
      <c r="AW109" t="b">
        <v>0</v>
      </c>
      <c r="AX109" t="b">
        <v>0</v>
      </c>
      <c r="AY109" t="b">
        <v>0</v>
      </c>
      <c r="AZ109" t="b">
        <v>0</v>
      </c>
      <c r="BA109" t="b">
        <v>0</v>
      </c>
      <c r="BB109" t="b">
        <v>0</v>
      </c>
      <c r="BC109" t="b">
        <v>0</v>
      </c>
      <c r="BD109" t="b">
        <v>0</v>
      </c>
      <c r="BE109" t="b">
        <v>0</v>
      </c>
      <c r="BF109" t="b">
        <v>0</v>
      </c>
      <c r="BG109">
        <v>25</v>
      </c>
      <c r="BH109">
        <v>20</v>
      </c>
      <c r="BI109" t="b">
        <v>0</v>
      </c>
      <c r="BJ109" t="b">
        <v>0</v>
      </c>
      <c r="BK109" t="b">
        <v>0</v>
      </c>
      <c r="BL109" t="b">
        <v>0</v>
      </c>
      <c r="BM109" t="b">
        <v>0</v>
      </c>
    </row>
    <row r="110" spans="1:65" x14ac:dyDescent="0.25">
      <c r="A110">
        <v>2</v>
      </c>
      <c r="B110" s="1">
        <v>44928</v>
      </c>
      <c r="C110" s="1">
        <v>44995</v>
      </c>
      <c r="D110">
        <v>35</v>
      </c>
      <c r="E110" t="s">
        <v>1016</v>
      </c>
      <c r="F110">
        <v>261</v>
      </c>
      <c r="G110" t="s">
        <v>1022</v>
      </c>
      <c r="H110" t="s">
        <v>448</v>
      </c>
      <c r="I110" t="s">
        <v>1023</v>
      </c>
      <c r="J110" t="s">
        <v>1024</v>
      </c>
      <c r="K110">
        <v>2</v>
      </c>
      <c r="L110">
        <v>2</v>
      </c>
      <c r="M110">
        <v>0</v>
      </c>
      <c r="N110">
        <v>0</v>
      </c>
      <c r="O110" t="s">
        <v>1232</v>
      </c>
      <c r="P110" t="s">
        <v>69</v>
      </c>
      <c r="Q110" t="s">
        <v>1230</v>
      </c>
      <c r="R110" t="s">
        <v>134</v>
      </c>
      <c r="S110" t="s">
        <v>99</v>
      </c>
      <c r="T110" t="b">
        <v>0</v>
      </c>
      <c r="U110" t="b">
        <v>0</v>
      </c>
      <c r="V110" t="b">
        <v>0</v>
      </c>
      <c r="W110" t="b">
        <v>0</v>
      </c>
      <c r="X110">
        <v>80</v>
      </c>
      <c r="Y110">
        <v>1</v>
      </c>
      <c r="Z110">
        <v>8000</v>
      </c>
      <c r="AA110" t="s">
        <v>1232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f t="shared" si="1"/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  <c r="AO110" t="b">
        <v>0</v>
      </c>
      <c r="AP110" t="b">
        <v>0</v>
      </c>
      <c r="AQ110" t="b">
        <v>0</v>
      </c>
      <c r="AR110" t="b">
        <v>0</v>
      </c>
      <c r="AS110" t="b">
        <v>0</v>
      </c>
      <c r="AT110" t="b">
        <v>0</v>
      </c>
      <c r="AU110" t="b">
        <v>0</v>
      </c>
      <c r="AV110" t="b">
        <v>0</v>
      </c>
      <c r="AW110" t="b">
        <v>0</v>
      </c>
      <c r="AX110" t="b">
        <v>0</v>
      </c>
      <c r="AY110" t="b">
        <v>0</v>
      </c>
      <c r="AZ110" t="b">
        <v>0</v>
      </c>
      <c r="BA110" t="b">
        <v>0</v>
      </c>
      <c r="BB110" t="b">
        <v>0</v>
      </c>
      <c r="BC110" t="b">
        <v>0</v>
      </c>
      <c r="BD110" t="b">
        <v>0</v>
      </c>
      <c r="BE110" t="b">
        <v>0</v>
      </c>
      <c r="BF110" t="b">
        <v>0</v>
      </c>
      <c r="BG110" t="b">
        <v>0</v>
      </c>
      <c r="BH110" t="b">
        <v>0</v>
      </c>
      <c r="BI110" t="b">
        <v>0</v>
      </c>
      <c r="BJ110" t="b">
        <v>0</v>
      </c>
      <c r="BK110" t="b">
        <v>0</v>
      </c>
      <c r="BL110" t="b">
        <v>0</v>
      </c>
      <c r="BM110" t="b">
        <v>0</v>
      </c>
    </row>
    <row r="111" spans="1:65" x14ac:dyDescent="0.25">
      <c r="A111">
        <v>2</v>
      </c>
      <c r="B111" s="1">
        <v>44928</v>
      </c>
      <c r="C111" s="1">
        <v>44995</v>
      </c>
      <c r="D111">
        <v>35</v>
      </c>
      <c r="E111" t="s">
        <v>1016</v>
      </c>
      <c r="F111">
        <v>262</v>
      </c>
      <c r="G111" t="s">
        <v>1025</v>
      </c>
      <c r="H111" t="s">
        <v>182</v>
      </c>
      <c r="I111" t="s">
        <v>1026</v>
      </c>
      <c r="J111" t="s">
        <v>1027</v>
      </c>
      <c r="K111">
        <v>1</v>
      </c>
      <c r="L111">
        <v>1</v>
      </c>
      <c r="M111">
        <v>0</v>
      </c>
      <c r="N111">
        <v>0</v>
      </c>
      <c r="O111" t="s">
        <v>1232</v>
      </c>
      <c r="P111" t="s">
        <v>69</v>
      </c>
      <c r="Q111" t="s">
        <v>1230</v>
      </c>
      <c r="R111" t="s">
        <v>1028</v>
      </c>
      <c r="S111" t="s">
        <v>99</v>
      </c>
      <c r="T111">
        <v>4500</v>
      </c>
      <c r="U111">
        <v>450</v>
      </c>
      <c r="V111" t="b">
        <v>0</v>
      </c>
      <c r="W111">
        <v>15</v>
      </c>
      <c r="X111">
        <v>125</v>
      </c>
      <c r="Y111">
        <v>0.5</v>
      </c>
      <c r="Z111">
        <v>25000</v>
      </c>
      <c r="AA111" t="s">
        <v>1232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f t="shared" si="1"/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  <c r="AO111" t="b">
        <v>0</v>
      </c>
      <c r="AP111" t="b">
        <v>0</v>
      </c>
      <c r="AQ111" t="b">
        <v>0</v>
      </c>
      <c r="AR111" t="b">
        <v>0</v>
      </c>
      <c r="AS111" t="b">
        <v>0</v>
      </c>
      <c r="AT111" t="b">
        <v>0</v>
      </c>
      <c r="AU111" t="b">
        <v>0</v>
      </c>
      <c r="AV111" t="b">
        <v>0</v>
      </c>
      <c r="AW111" t="b">
        <v>0</v>
      </c>
      <c r="AX111" t="b">
        <v>0</v>
      </c>
      <c r="AY111" t="b">
        <v>0</v>
      </c>
      <c r="AZ111" t="b">
        <v>0</v>
      </c>
      <c r="BA111" t="b">
        <v>0</v>
      </c>
      <c r="BB111" t="b">
        <v>0</v>
      </c>
      <c r="BC111" t="b">
        <v>0</v>
      </c>
      <c r="BD111" t="b">
        <v>0</v>
      </c>
      <c r="BE111" t="b">
        <v>0</v>
      </c>
      <c r="BF111" t="b">
        <v>0</v>
      </c>
      <c r="BG111" t="b">
        <v>0</v>
      </c>
      <c r="BH111" t="b">
        <v>0</v>
      </c>
      <c r="BI111" t="b">
        <v>0</v>
      </c>
      <c r="BJ111" t="b">
        <v>0</v>
      </c>
      <c r="BK111" t="b">
        <v>0</v>
      </c>
      <c r="BL111" t="b">
        <v>0</v>
      </c>
      <c r="BM111" t="b">
        <v>0</v>
      </c>
    </row>
    <row r="112" spans="1:65" x14ac:dyDescent="0.25">
      <c r="A112">
        <v>2</v>
      </c>
      <c r="B112" s="1">
        <v>44928</v>
      </c>
      <c r="C112" s="1">
        <v>44995</v>
      </c>
      <c r="D112">
        <v>36</v>
      </c>
      <c r="E112" t="s">
        <v>1029</v>
      </c>
      <c r="F112">
        <v>263</v>
      </c>
      <c r="G112" t="s">
        <v>1030</v>
      </c>
      <c r="H112" t="s">
        <v>173</v>
      </c>
      <c r="I112" t="s">
        <v>1031</v>
      </c>
      <c r="J112" t="s">
        <v>1032</v>
      </c>
      <c r="K112">
        <v>2</v>
      </c>
      <c r="L112">
        <v>1</v>
      </c>
      <c r="M112">
        <v>1</v>
      </c>
      <c r="N112">
        <v>0</v>
      </c>
      <c r="O112" t="s">
        <v>1231</v>
      </c>
      <c r="P112" t="s">
        <v>75</v>
      </c>
      <c r="Q112">
        <v>2022</v>
      </c>
      <c r="R112" t="s">
        <v>417</v>
      </c>
      <c r="S112" t="s">
        <v>99</v>
      </c>
      <c r="T112">
        <v>-1</v>
      </c>
      <c r="U112" t="b">
        <v>0</v>
      </c>
      <c r="V112" t="b">
        <v>0</v>
      </c>
      <c r="W112" t="b">
        <v>0</v>
      </c>
      <c r="X112">
        <v>100</v>
      </c>
      <c r="Y112">
        <v>2</v>
      </c>
      <c r="Z112">
        <v>5000</v>
      </c>
      <c r="AA112" t="s">
        <v>1231</v>
      </c>
      <c r="AB112" t="s">
        <v>1231</v>
      </c>
      <c r="AC112">
        <v>100</v>
      </c>
      <c r="AD112">
        <v>5.4</v>
      </c>
      <c r="AE112" t="b">
        <v>0</v>
      </c>
      <c r="AF112" t="b">
        <v>0</v>
      </c>
      <c r="AG112">
        <v>1851.851852</v>
      </c>
      <c r="AH112">
        <f t="shared" si="1"/>
        <v>-3148.1481480000002</v>
      </c>
      <c r="AI112">
        <v>2</v>
      </c>
      <c r="AJ112" t="s">
        <v>1232</v>
      </c>
      <c r="AK112" t="s">
        <v>1232</v>
      </c>
      <c r="AL112" t="b">
        <v>0</v>
      </c>
      <c r="AM112" t="b">
        <v>0</v>
      </c>
      <c r="AN112" t="b">
        <v>0</v>
      </c>
      <c r="AO112" t="b">
        <v>0</v>
      </c>
      <c r="AP112" t="b">
        <v>0</v>
      </c>
      <c r="AQ112" t="b">
        <v>0</v>
      </c>
      <c r="AR112" t="b">
        <v>0</v>
      </c>
      <c r="AS112" t="b">
        <v>0</v>
      </c>
      <c r="AT112" t="b">
        <v>0</v>
      </c>
      <c r="AU112" t="b">
        <v>0</v>
      </c>
      <c r="AV112" t="b">
        <v>0</v>
      </c>
      <c r="AW112" t="b">
        <v>0</v>
      </c>
      <c r="AX112">
        <v>50</v>
      </c>
      <c r="AY112">
        <v>2.7</v>
      </c>
      <c r="AZ112" t="b">
        <v>0</v>
      </c>
      <c r="BA112">
        <v>50</v>
      </c>
      <c r="BB112">
        <v>2.7</v>
      </c>
      <c r="BC112" t="b">
        <v>0</v>
      </c>
      <c r="BD112" t="b">
        <v>0</v>
      </c>
      <c r="BE112" t="b">
        <v>0</v>
      </c>
      <c r="BF112" t="b">
        <v>0</v>
      </c>
      <c r="BG112" t="b">
        <v>0</v>
      </c>
      <c r="BH112" t="b">
        <v>0</v>
      </c>
      <c r="BI112" t="b">
        <v>0</v>
      </c>
      <c r="BJ112" t="b">
        <v>0</v>
      </c>
      <c r="BK112" t="b">
        <v>0</v>
      </c>
      <c r="BL112" t="b">
        <v>0</v>
      </c>
      <c r="BM112" t="b">
        <v>0</v>
      </c>
    </row>
    <row r="113" spans="1:65" x14ac:dyDescent="0.25">
      <c r="A113">
        <v>2</v>
      </c>
      <c r="B113" s="1">
        <v>44928</v>
      </c>
      <c r="C113" s="1">
        <v>44995</v>
      </c>
      <c r="D113">
        <v>36</v>
      </c>
      <c r="E113" t="s">
        <v>1029</v>
      </c>
      <c r="F113">
        <v>264</v>
      </c>
      <c r="G113" t="s">
        <v>1033</v>
      </c>
      <c r="H113" t="s">
        <v>66</v>
      </c>
      <c r="I113" t="s">
        <v>1034</v>
      </c>
      <c r="J113" t="s">
        <v>1035</v>
      </c>
      <c r="K113">
        <v>3</v>
      </c>
      <c r="L113">
        <v>2</v>
      </c>
      <c r="M113">
        <v>1</v>
      </c>
      <c r="N113">
        <v>0</v>
      </c>
      <c r="O113" t="s">
        <v>1232</v>
      </c>
      <c r="P113" t="s">
        <v>69</v>
      </c>
      <c r="Q113">
        <v>2017</v>
      </c>
      <c r="R113" t="s">
        <v>1036</v>
      </c>
      <c r="S113" t="s">
        <v>99</v>
      </c>
      <c r="T113">
        <v>110</v>
      </c>
      <c r="U113" t="b">
        <v>0</v>
      </c>
      <c r="V113" t="b">
        <v>0</v>
      </c>
      <c r="W113" t="b">
        <v>0</v>
      </c>
      <c r="X113">
        <v>50</v>
      </c>
      <c r="Y113">
        <v>2</v>
      </c>
      <c r="Z113">
        <v>2500</v>
      </c>
      <c r="AA113" t="s">
        <v>1232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f t="shared" si="1"/>
        <v>0</v>
      </c>
      <c r="AI113" t="b">
        <v>0</v>
      </c>
      <c r="AJ113" t="b">
        <v>0</v>
      </c>
      <c r="AK113" t="b">
        <v>0</v>
      </c>
      <c r="AL113" t="b">
        <v>0</v>
      </c>
      <c r="AM113" t="b">
        <v>0</v>
      </c>
      <c r="AN113" t="b">
        <v>0</v>
      </c>
      <c r="AO113" t="b">
        <v>0</v>
      </c>
      <c r="AP113" t="b">
        <v>0</v>
      </c>
      <c r="AQ113" t="b">
        <v>0</v>
      </c>
      <c r="AR113" t="b">
        <v>0</v>
      </c>
      <c r="AS113" t="b">
        <v>0</v>
      </c>
      <c r="AT113" t="b">
        <v>0</v>
      </c>
      <c r="AU113" t="b">
        <v>0</v>
      </c>
      <c r="AV113" t="b">
        <v>0</v>
      </c>
      <c r="AW113" t="b">
        <v>0</v>
      </c>
      <c r="AX113" t="b">
        <v>0</v>
      </c>
      <c r="AY113" t="b">
        <v>0</v>
      </c>
      <c r="AZ113" t="b">
        <v>0</v>
      </c>
      <c r="BA113" t="b">
        <v>0</v>
      </c>
      <c r="BB113" t="b">
        <v>0</v>
      </c>
      <c r="BC113" t="b">
        <v>0</v>
      </c>
      <c r="BD113" t="b">
        <v>0</v>
      </c>
      <c r="BE113" t="b">
        <v>0</v>
      </c>
      <c r="BF113" t="b">
        <v>0</v>
      </c>
      <c r="BG113" t="b">
        <v>0</v>
      </c>
      <c r="BH113" t="b">
        <v>0</v>
      </c>
      <c r="BI113" t="b">
        <v>0</v>
      </c>
      <c r="BJ113" t="b">
        <v>0</v>
      </c>
      <c r="BK113" t="b">
        <v>0</v>
      </c>
      <c r="BL113" t="b">
        <v>0</v>
      </c>
      <c r="BM113" t="b">
        <v>0</v>
      </c>
    </row>
    <row r="114" spans="1:65" x14ac:dyDescent="0.25">
      <c r="A114">
        <v>2</v>
      </c>
      <c r="B114" s="1">
        <v>44928</v>
      </c>
      <c r="C114" s="1">
        <v>44995</v>
      </c>
      <c r="D114">
        <v>36</v>
      </c>
      <c r="E114" t="s">
        <v>1029</v>
      </c>
      <c r="F114">
        <v>265</v>
      </c>
      <c r="G114" t="s">
        <v>1037</v>
      </c>
      <c r="H114" t="s">
        <v>225</v>
      </c>
      <c r="I114" t="s">
        <v>1038</v>
      </c>
      <c r="J114" t="s">
        <v>1039</v>
      </c>
      <c r="K114">
        <v>2</v>
      </c>
      <c r="L114">
        <v>2</v>
      </c>
      <c r="M114">
        <v>0</v>
      </c>
      <c r="N114">
        <v>0</v>
      </c>
      <c r="O114" t="s">
        <v>1232</v>
      </c>
      <c r="P114" t="s">
        <v>69</v>
      </c>
      <c r="Q114" t="s">
        <v>1230</v>
      </c>
      <c r="R114" t="s">
        <v>1028</v>
      </c>
      <c r="S114" t="s">
        <v>99</v>
      </c>
      <c r="T114">
        <v>0</v>
      </c>
      <c r="U114" t="b">
        <v>0</v>
      </c>
      <c r="V114" t="b">
        <v>0</v>
      </c>
      <c r="W114" t="b">
        <v>0</v>
      </c>
      <c r="X114">
        <v>45</v>
      </c>
      <c r="Y114">
        <v>10</v>
      </c>
      <c r="Z114">
        <v>450</v>
      </c>
      <c r="AA114" t="s">
        <v>1231</v>
      </c>
      <c r="AB114" t="s">
        <v>1231</v>
      </c>
      <c r="AC114">
        <v>45</v>
      </c>
      <c r="AD114">
        <v>25</v>
      </c>
      <c r="AE114" t="b">
        <v>0</v>
      </c>
      <c r="AF114" t="b">
        <v>0</v>
      </c>
      <c r="AG114">
        <v>180</v>
      </c>
      <c r="AH114">
        <f t="shared" si="1"/>
        <v>-270</v>
      </c>
      <c r="AI114">
        <v>1</v>
      </c>
      <c r="AJ114" t="s">
        <v>894</v>
      </c>
      <c r="AK114" t="s">
        <v>1232</v>
      </c>
      <c r="AL114" t="b">
        <v>0</v>
      </c>
      <c r="AM114" t="b">
        <v>0</v>
      </c>
      <c r="AN114" t="b">
        <v>0</v>
      </c>
      <c r="AO114">
        <v>45</v>
      </c>
      <c r="AP114">
        <v>25</v>
      </c>
      <c r="AQ114" t="b">
        <v>0</v>
      </c>
      <c r="AR114" t="b">
        <v>0</v>
      </c>
      <c r="AS114" t="b">
        <v>0</v>
      </c>
      <c r="AT114" t="b">
        <v>0</v>
      </c>
      <c r="AU114" t="b">
        <v>0</v>
      </c>
      <c r="AV114" t="b">
        <v>0</v>
      </c>
      <c r="AW114" t="b">
        <v>0</v>
      </c>
      <c r="AX114" t="b">
        <v>0</v>
      </c>
      <c r="AY114" t="b">
        <v>0</v>
      </c>
      <c r="AZ114" t="b">
        <v>0</v>
      </c>
      <c r="BA114" t="b">
        <v>0</v>
      </c>
      <c r="BB114" t="b">
        <v>0</v>
      </c>
      <c r="BC114" t="b">
        <v>0</v>
      </c>
      <c r="BD114" t="b">
        <v>0</v>
      </c>
      <c r="BE114" t="b">
        <v>0</v>
      </c>
      <c r="BF114" t="b">
        <v>0</v>
      </c>
      <c r="BG114" t="b">
        <v>0</v>
      </c>
      <c r="BH114" t="b">
        <v>0</v>
      </c>
      <c r="BI114" t="b">
        <v>0</v>
      </c>
      <c r="BJ114" t="b">
        <v>0</v>
      </c>
      <c r="BK114" t="b">
        <v>0</v>
      </c>
      <c r="BL114" t="b">
        <v>0</v>
      </c>
      <c r="BM114" t="b">
        <v>0</v>
      </c>
    </row>
    <row r="115" spans="1:65" x14ac:dyDescent="0.25">
      <c r="A115">
        <v>2</v>
      </c>
      <c r="B115" s="1">
        <v>44928</v>
      </c>
      <c r="C115" s="1">
        <v>44995</v>
      </c>
      <c r="D115">
        <v>37</v>
      </c>
      <c r="E115" t="s">
        <v>1040</v>
      </c>
      <c r="F115">
        <v>266</v>
      </c>
      <c r="G115" t="s">
        <v>1041</v>
      </c>
      <c r="H115" t="s">
        <v>66</v>
      </c>
      <c r="I115" t="s">
        <v>1042</v>
      </c>
      <c r="J115" t="s">
        <v>1043</v>
      </c>
      <c r="K115">
        <v>2</v>
      </c>
      <c r="L115">
        <v>1</v>
      </c>
      <c r="M115">
        <v>1</v>
      </c>
      <c r="N115">
        <v>0</v>
      </c>
      <c r="O115" t="s">
        <v>1231</v>
      </c>
      <c r="P115" t="s">
        <v>69</v>
      </c>
      <c r="Q115" t="s">
        <v>1230</v>
      </c>
      <c r="R115" t="s">
        <v>155</v>
      </c>
      <c r="S115" t="s">
        <v>99</v>
      </c>
      <c r="T115">
        <v>120</v>
      </c>
      <c r="U115" t="b">
        <v>0</v>
      </c>
      <c r="V115" t="b">
        <v>0</v>
      </c>
      <c r="W115" t="b">
        <v>0</v>
      </c>
      <c r="X115">
        <v>75</v>
      </c>
      <c r="Y115">
        <v>5</v>
      </c>
      <c r="Z115">
        <v>1500</v>
      </c>
      <c r="AA115" t="s">
        <v>1232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f t="shared" si="1"/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  <c r="AO115" t="b">
        <v>0</v>
      </c>
      <c r="AP115" t="b">
        <v>0</v>
      </c>
      <c r="AQ115" t="b">
        <v>0</v>
      </c>
      <c r="AR115" t="b">
        <v>0</v>
      </c>
      <c r="AS115" t="b">
        <v>0</v>
      </c>
      <c r="AT115" t="b">
        <v>0</v>
      </c>
      <c r="AU115" t="b">
        <v>0</v>
      </c>
      <c r="AV115" t="b">
        <v>0</v>
      </c>
      <c r="AW115" t="b">
        <v>0</v>
      </c>
      <c r="AX115" t="b">
        <v>0</v>
      </c>
      <c r="AY115" t="b">
        <v>0</v>
      </c>
      <c r="AZ115" t="b">
        <v>0</v>
      </c>
      <c r="BA115" t="b">
        <v>0</v>
      </c>
      <c r="BB115" t="b">
        <v>0</v>
      </c>
      <c r="BC115" t="b">
        <v>0</v>
      </c>
      <c r="BD115" t="b">
        <v>0</v>
      </c>
      <c r="BE115" t="b">
        <v>0</v>
      </c>
      <c r="BF115" t="b">
        <v>0</v>
      </c>
      <c r="BG115" t="b">
        <v>0</v>
      </c>
      <c r="BH115" t="b">
        <v>0</v>
      </c>
      <c r="BI115" t="b">
        <v>0</v>
      </c>
      <c r="BJ115" t="b">
        <v>0</v>
      </c>
      <c r="BK115" t="b">
        <v>0</v>
      </c>
      <c r="BL115" t="b">
        <v>0</v>
      </c>
      <c r="BM115" t="b">
        <v>0</v>
      </c>
    </row>
    <row r="116" spans="1:65" x14ac:dyDescent="0.25">
      <c r="A116">
        <v>2</v>
      </c>
      <c r="B116" s="1">
        <v>44928</v>
      </c>
      <c r="C116" s="1">
        <v>44995</v>
      </c>
      <c r="D116">
        <v>37</v>
      </c>
      <c r="E116" t="s">
        <v>1040</v>
      </c>
      <c r="F116">
        <v>267</v>
      </c>
      <c r="G116" t="s">
        <v>1044</v>
      </c>
      <c r="H116" t="s">
        <v>72</v>
      </c>
      <c r="I116" t="s">
        <v>1045</v>
      </c>
      <c r="J116" t="s">
        <v>1046</v>
      </c>
      <c r="K116">
        <v>2</v>
      </c>
      <c r="L116">
        <v>2</v>
      </c>
      <c r="M116">
        <v>0</v>
      </c>
      <c r="N116">
        <v>0</v>
      </c>
      <c r="O116" t="s">
        <v>1232</v>
      </c>
      <c r="P116" t="s">
        <v>69</v>
      </c>
      <c r="Q116" t="s">
        <v>1230</v>
      </c>
      <c r="R116" t="s">
        <v>143</v>
      </c>
      <c r="S116" t="s">
        <v>99</v>
      </c>
      <c r="T116" t="b">
        <v>0</v>
      </c>
      <c r="U116" t="b">
        <v>0</v>
      </c>
      <c r="V116" t="b">
        <v>0</v>
      </c>
      <c r="W116" t="b">
        <v>0</v>
      </c>
      <c r="X116">
        <v>50</v>
      </c>
      <c r="Y116">
        <v>1</v>
      </c>
      <c r="Z116">
        <v>5000</v>
      </c>
      <c r="AA116" t="s">
        <v>1231</v>
      </c>
      <c r="AB116" t="s">
        <v>1231</v>
      </c>
      <c r="AC116">
        <v>50</v>
      </c>
      <c r="AD116">
        <v>2.5</v>
      </c>
      <c r="AE116" t="b">
        <v>0</v>
      </c>
      <c r="AF116" t="b">
        <v>0</v>
      </c>
      <c r="AG116">
        <v>2000</v>
      </c>
      <c r="AH116">
        <f t="shared" si="1"/>
        <v>-3000</v>
      </c>
      <c r="AI116">
        <v>1</v>
      </c>
      <c r="AJ116" t="s">
        <v>894</v>
      </c>
      <c r="AK116" t="s">
        <v>1231</v>
      </c>
      <c r="AL116" t="b">
        <v>0</v>
      </c>
      <c r="AM116" t="b">
        <v>0</v>
      </c>
      <c r="AN116" t="b">
        <v>0</v>
      </c>
      <c r="AO116" t="b">
        <v>0</v>
      </c>
      <c r="AP116" t="b">
        <v>0</v>
      </c>
      <c r="AQ116" t="b">
        <v>0</v>
      </c>
      <c r="AR116" t="b">
        <v>0</v>
      </c>
      <c r="AS116" t="b">
        <v>0</v>
      </c>
      <c r="AT116" t="b">
        <v>0</v>
      </c>
      <c r="AU116" t="b">
        <v>0</v>
      </c>
      <c r="AV116" t="b">
        <v>0</v>
      </c>
      <c r="AW116" t="b">
        <v>0</v>
      </c>
      <c r="AX116" t="b">
        <v>0</v>
      </c>
      <c r="AY116" t="b">
        <v>0</v>
      </c>
      <c r="AZ116" t="b">
        <v>0</v>
      </c>
      <c r="BA116" t="b">
        <v>0</v>
      </c>
      <c r="BB116" t="b">
        <v>0</v>
      </c>
      <c r="BC116" t="b">
        <v>0</v>
      </c>
      <c r="BD116" t="b">
        <v>0</v>
      </c>
      <c r="BE116" t="b">
        <v>0</v>
      </c>
      <c r="BF116" t="b">
        <v>0</v>
      </c>
      <c r="BG116">
        <v>50</v>
      </c>
      <c r="BH116">
        <v>2.5</v>
      </c>
      <c r="BI116" t="b">
        <v>0</v>
      </c>
      <c r="BJ116" t="b">
        <v>0</v>
      </c>
      <c r="BK116" t="b">
        <v>0</v>
      </c>
      <c r="BL116" t="b">
        <v>0</v>
      </c>
      <c r="BM116" t="b">
        <v>0</v>
      </c>
    </row>
    <row r="117" spans="1:65" x14ac:dyDescent="0.25">
      <c r="A117">
        <v>2</v>
      </c>
      <c r="B117" s="1">
        <v>44928</v>
      </c>
      <c r="C117" s="1">
        <v>44995</v>
      </c>
      <c r="D117">
        <v>37</v>
      </c>
      <c r="E117" t="s">
        <v>1040</v>
      </c>
      <c r="F117">
        <v>268</v>
      </c>
      <c r="G117" t="s">
        <v>1047</v>
      </c>
      <c r="H117" t="s">
        <v>565</v>
      </c>
      <c r="I117" t="s">
        <v>1048</v>
      </c>
      <c r="J117" t="s">
        <v>1049</v>
      </c>
      <c r="K117">
        <v>2</v>
      </c>
      <c r="L117">
        <v>2</v>
      </c>
      <c r="M117">
        <v>0</v>
      </c>
      <c r="N117">
        <v>0</v>
      </c>
      <c r="O117" t="s">
        <v>1232</v>
      </c>
      <c r="P117" t="s">
        <v>69</v>
      </c>
      <c r="Q117" t="s">
        <v>1230</v>
      </c>
      <c r="R117" t="s">
        <v>134</v>
      </c>
      <c r="S117" t="s">
        <v>99</v>
      </c>
      <c r="T117">
        <v>270</v>
      </c>
      <c r="U117">
        <v>42</v>
      </c>
      <c r="V117">
        <v>56</v>
      </c>
      <c r="W117">
        <v>13</v>
      </c>
      <c r="X117">
        <v>50</v>
      </c>
      <c r="Y117">
        <v>1</v>
      </c>
      <c r="Z117">
        <v>5000</v>
      </c>
      <c r="AA117" t="s">
        <v>1231</v>
      </c>
      <c r="AB117" t="s">
        <v>1231</v>
      </c>
      <c r="AC117">
        <v>50</v>
      </c>
      <c r="AD117">
        <v>3</v>
      </c>
      <c r="AE117" t="b">
        <v>0</v>
      </c>
      <c r="AF117" t="b">
        <v>0</v>
      </c>
      <c r="AG117">
        <v>1666.666667</v>
      </c>
      <c r="AH117">
        <f t="shared" si="1"/>
        <v>-3333.333333</v>
      </c>
      <c r="AI117">
        <v>2</v>
      </c>
      <c r="AJ117" t="s">
        <v>1232</v>
      </c>
      <c r="AK117" t="s">
        <v>1232</v>
      </c>
      <c r="AL117" t="b">
        <v>0</v>
      </c>
      <c r="AM117" t="b">
        <v>0</v>
      </c>
      <c r="AN117" t="b">
        <v>0</v>
      </c>
      <c r="AO117" t="b">
        <v>0</v>
      </c>
      <c r="AP117" t="b">
        <v>0</v>
      </c>
      <c r="AQ117" t="b">
        <v>0</v>
      </c>
      <c r="AR117" t="b">
        <v>0</v>
      </c>
      <c r="AS117" t="b">
        <v>0</v>
      </c>
      <c r="AT117" t="b">
        <v>0</v>
      </c>
      <c r="AU117" t="b">
        <v>0</v>
      </c>
      <c r="AV117" t="b">
        <v>0</v>
      </c>
      <c r="AW117" t="b">
        <v>0</v>
      </c>
      <c r="AX117">
        <v>25</v>
      </c>
      <c r="AY117">
        <v>1.5</v>
      </c>
      <c r="AZ117" t="b">
        <v>0</v>
      </c>
      <c r="BA117">
        <v>25</v>
      </c>
      <c r="BB117">
        <v>1.5</v>
      </c>
      <c r="BC117" t="b">
        <v>0</v>
      </c>
      <c r="BD117" t="b">
        <v>0</v>
      </c>
      <c r="BE117" t="b">
        <v>0</v>
      </c>
      <c r="BF117" t="b">
        <v>0</v>
      </c>
      <c r="BG117" t="b">
        <v>0</v>
      </c>
      <c r="BH117" t="b">
        <v>0</v>
      </c>
      <c r="BI117" t="b">
        <v>0</v>
      </c>
      <c r="BJ117" t="b">
        <v>0</v>
      </c>
      <c r="BK117" t="b">
        <v>0</v>
      </c>
      <c r="BL117" t="b">
        <v>0</v>
      </c>
      <c r="BM117" t="b">
        <v>0</v>
      </c>
    </row>
    <row r="118" spans="1:65" x14ac:dyDescent="0.25">
      <c r="A118">
        <v>2</v>
      </c>
      <c r="B118" s="1">
        <v>44928</v>
      </c>
      <c r="C118" s="1">
        <v>44995</v>
      </c>
      <c r="D118">
        <v>37</v>
      </c>
      <c r="E118" t="s">
        <v>1040</v>
      </c>
      <c r="F118">
        <v>269</v>
      </c>
      <c r="G118" t="s">
        <v>1050</v>
      </c>
      <c r="H118" t="s">
        <v>182</v>
      </c>
      <c r="I118" t="s">
        <v>1051</v>
      </c>
      <c r="J118" t="s">
        <v>1052</v>
      </c>
      <c r="K118">
        <v>1</v>
      </c>
      <c r="L118">
        <v>1</v>
      </c>
      <c r="M118">
        <v>0</v>
      </c>
      <c r="N118">
        <v>0</v>
      </c>
      <c r="O118" t="s">
        <v>1232</v>
      </c>
      <c r="P118" t="s">
        <v>69</v>
      </c>
      <c r="Q118">
        <v>2017</v>
      </c>
      <c r="R118" t="s">
        <v>1053</v>
      </c>
      <c r="S118" t="s">
        <v>99</v>
      </c>
      <c r="T118">
        <v>110</v>
      </c>
      <c r="U118">
        <v>5</v>
      </c>
      <c r="V118" t="b">
        <v>0</v>
      </c>
      <c r="W118" t="b">
        <v>0</v>
      </c>
      <c r="X118">
        <v>80</v>
      </c>
      <c r="Y118">
        <v>2</v>
      </c>
      <c r="Z118">
        <v>4000</v>
      </c>
      <c r="AA118" t="s">
        <v>1232</v>
      </c>
      <c r="AC118" t="b">
        <v>0</v>
      </c>
      <c r="AD118" t="b">
        <v>0</v>
      </c>
      <c r="AE118" t="b">
        <v>0</v>
      </c>
      <c r="AF118" t="b">
        <v>0</v>
      </c>
      <c r="AG118" t="b">
        <v>0</v>
      </c>
      <c r="AH118" t="b">
        <f t="shared" si="1"/>
        <v>0</v>
      </c>
      <c r="AI118" t="b">
        <v>0</v>
      </c>
      <c r="AJ118" t="b">
        <v>0</v>
      </c>
      <c r="AK118" t="b">
        <v>0</v>
      </c>
      <c r="AL118" t="b">
        <v>0</v>
      </c>
      <c r="AM118" t="b">
        <v>0</v>
      </c>
      <c r="AN118" t="b">
        <v>0</v>
      </c>
      <c r="AO118" t="b">
        <v>0</v>
      </c>
      <c r="AP118" t="b">
        <v>0</v>
      </c>
      <c r="AQ118" t="b">
        <v>0</v>
      </c>
      <c r="AR118" t="b">
        <v>0</v>
      </c>
      <c r="AS118" t="b">
        <v>0</v>
      </c>
      <c r="AT118" t="b">
        <v>0</v>
      </c>
      <c r="AU118" t="b">
        <v>0</v>
      </c>
      <c r="AV118" t="b">
        <v>0</v>
      </c>
      <c r="AW118" t="b">
        <v>0</v>
      </c>
      <c r="AX118" t="b">
        <v>0</v>
      </c>
      <c r="AY118" t="b">
        <v>0</v>
      </c>
      <c r="AZ118" t="b">
        <v>0</v>
      </c>
      <c r="BA118" t="b">
        <v>0</v>
      </c>
      <c r="BB118" t="b">
        <v>0</v>
      </c>
      <c r="BC118" t="b">
        <v>0</v>
      </c>
      <c r="BD118" t="b">
        <v>0</v>
      </c>
      <c r="BE118" t="b">
        <v>0</v>
      </c>
      <c r="BF118" t="b">
        <v>0</v>
      </c>
      <c r="BG118" t="b">
        <v>0</v>
      </c>
      <c r="BH118" t="b">
        <v>0</v>
      </c>
      <c r="BI118" t="b">
        <v>0</v>
      </c>
      <c r="BJ118" t="b">
        <v>0</v>
      </c>
      <c r="BK118" t="b">
        <v>0</v>
      </c>
      <c r="BL118" t="b">
        <v>0</v>
      </c>
      <c r="BM118" t="b">
        <v>0</v>
      </c>
    </row>
    <row r="119" spans="1:65" x14ac:dyDescent="0.25">
      <c r="A119">
        <v>2</v>
      </c>
      <c r="B119" s="1">
        <v>44928</v>
      </c>
      <c r="C119" s="1">
        <v>44995</v>
      </c>
      <c r="D119">
        <v>38</v>
      </c>
      <c r="E119" t="s">
        <v>1054</v>
      </c>
      <c r="F119">
        <v>270</v>
      </c>
      <c r="G119" t="s">
        <v>1055</v>
      </c>
      <c r="H119" t="s">
        <v>565</v>
      </c>
      <c r="I119" t="s">
        <v>1056</v>
      </c>
      <c r="K119">
        <v>2</v>
      </c>
      <c r="L119">
        <v>2</v>
      </c>
      <c r="M119">
        <v>0</v>
      </c>
      <c r="N119">
        <v>0</v>
      </c>
      <c r="O119" t="s">
        <v>1232</v>
      </c>
      <c r="P119" t="s">
        <v>69</v>
      </c>
      <c r="Q119" t="s">
        <v>1230</v>
      </c>
      <c r="R119" t="s">
        <v>436</v>
      </c>
      <c r="S119" t="s">
        <v>99</v>
      </c>
      <c r="T119">
        <v>1200</v>
      </c>
      <c r="U119">
        <v>125</v>
      </c>
      <c r="V119" t="b">
        <v>0</v>
      </c>
      <c r="W119" t="b">
        <v>0</v>
      </c>
      <c r="X119">
        <v>100</v>
      </c>
      <c r="Y119">
        <v>1</v>
      </c>
      <c r="Z119">
        <v>10000</v>
      </c>
      <c r="AA119" t="s">
        <v>1232</v>
      </c>
      <c r="AC119" t="b">
        <v>0</v>
      </c>
      <c r="AD119" t="b">
        <v>0</v>
      </c>
      <c r="AE119" t="b">
        <v>0</v>
      </c>
      <c r="AF119" t="b">
        <v>0</v>
      </c>
      <c r="AG119" t="b">
        <v>0</v>
      </c>
      <c r="AH119" t="b">
        <f t="shared" si="1"/>
        <v>0</v>
      </c>
      <c r="AI119" t="b">
        <v>0</v>
      </c>
      <c r="AJ119" t="b">
        <v>0</v>
      </c>
      <c r="AK119" t="b">
        <v>0</v>
      </c>
      <c r="AL119" t="b">
        <v>0</v>
      </c>
      <c r="AM119" t="b">
        <v>0</v>
      </c>
      <c r="AN119" t="b">
        <v>0</v>
      </c>
      <c r="AO119" t="b">
        <v>0</v>
      </c>
      <c r="AP119" t="b">
        <v>0</v>
      </c>
      <c r="AQ119" t="b">
        <v>0</v>
      </c>
      <c r="AR119" t="b">
        <v>0</v>
      </c>
      <c r="AS119" t="b">
        <v>0</v>
      </c>
      <c r="AT119" t="b">
        <v>0</v>
      </c>
      <c r="AU119" t="b">
        <v>0</v>
      </c>
      <c r="AV119" t="b">
        <v>0</v>
      </c>
      <c r="AW119" t="b">
        <v>0</v>
      </c>
      <c r="AX119" t="b">
        <v>0</v>
      </c>
      <c r="AY119" t="b">
        <v>0</v>
      </c>
      <c r="AZ119" t="b">
        <v>0</v>
      </c>
      <c r="BA119" t="b">
        <v>0</v>
      </c>
      <c r="BB119" t="b">
        <v>0</v>
      </c>
      <c r="BC119" t="b">
        <v>0</v>
      </c>
      <c r="BD119" t="b">
        <v>0</v>
      </c>
      <c r="BE119" t="b">
        <v>0</v>
      </c>
      <c r="BF119" t="b">
        <v>0</v>
      </c>
      <c r="BG119" t="b">
        <v>0</v>
      </c>
      <c r="BH119" t="b">
        <v>0</v>
      </c>
      <c r="BI119" t="b">
        <v>0</v>
      </c>
      <c r="BJ119" t="b">
        <v>0</v>
      </c>
      <c r="BK119" t="b">
        <v>0</v>
      </c>
      <c r="BL119" t="b">
        <v>0</v>
      </c>
      <c r="BM119" t="b">
        <v>0</v>
      </c>
    </row>
    <row r="120" spans="1:65" x14ac:dyDescent="0.25">
      <c r="A120">
        <v>2</v>
      </c>
      <c r="B120" s="1">
        <v>44928</v>
      </c>
      <c r="C120" s="1">
        <v>44995</v>
      </c>
      <c r="D120">
        <v>38</v>
      </c>
      <c r="E120" t="s">
        <v>1054</v>
      </c>
      <c r="F120">
        <v>271</v>
      </c>
      <c r="G120" t="s">
        <v>1057</v>
      </c>
      <c r="H120" t="s">
        <v>66</v>
      </c>
      <c r="I120" t="s">
        <v>1058</v>
      </c>
      <c r="J120" t="s">
        <v>1059</v>
      </c>
      <c r="K120">
        <v>1</v>
      </c>
      <c r="L120">
        <v>1</v>
      </c>
      <c r="M120">
        <v>0</v>
      </c>
      <c r="N120">
        <v>0</v>
      </c>
      <c r="O120" t="s">
        <v>1232</v>
      </c>
      <c r="P120" t="s">
        <v>69</v>
      </c>
      <c r="Q120" t="s">
        <v>1230</v>
      </c>
      <c r="R120" t="s">
        <v>134</v>
      </c>
      <c r="S120" t="s">
        <v>99</v>
      </c>
      <c r="T120" t="b">
        <v>0</v>
      </c>
      <c r="U120">
        <v>62</v>
      </c>
      <c r="V120" t="b">
        <v>0</v>
      </c>
      <c r="W120" t="b">
        <v>0</v>
      </c>
      <c r="X120">
        <v>90</v>
      </c>
      <c r="Y120">
        <v>1.5</v>
      </c>
      <c r="Z120">
        <v>6000</v>
      </c>
      <c r="AA120" t="s">
        <v>1232</v>
      </c>
      <c r="AC120" t="b">
        <v>0</v>
      </c>
      <c r="AD120" t="b">
        <v>0</v>
      </c>
      <c r="AE120" t="b">
        <v>0</v>
      </c>
      <c r="AF120" t="b">
        <v>0</v>
      </c>
      <c r="AG120" t="b">
        <v>0</v>
      </c>
      <c r="AH120" t="b">
        <f t="shared" si="1"/>
        <v>0</v>
      </c>
      <c r="AI120" t="b">
        <v>0</v>
      </c>
      <c r="AJ120" t="b">
        <v>0</v>
      </c>
      <c r="AK120" t="b">
        <v>0</v>
      </c>
      <c r="AL120" t="b">
        <v>0</v>
      </c>
      <c r="AM120" t="b">
        <v>0</v>
      </c>
      <c r="AN120" t="b">
        <v>0</v>
      </c>
      <c r="AO120" t="b">
        <v>0</v>
      </c>
      <c r="AP120" t="b">
        <v>0</v>
      </c>
      <c r="AQ120" t="b">
        <v>0</v>
      </c>
      <c r="AR120" t="b">
        <v>0</v>
      </c>
      <c r="AS120" t="b">
        <v>0</v>
      </c>
      <c r="AT120" t="b">
        <v>0</v>
      </c>
      <c r="AU120" t="b">
        <v>0</v>
      </c>
      <c r="AV120" t="b">
        <v>0</v>
      </c>
      <c r="AW120" t="b">
        <v>0</v>
      </c>
      <c r="AX120" t="b">
        <v>0</v>
      </c>
      <c r="AY120" t="b">
        <v>0</v>
      </c>
      <c r="AZ120" t="b">
        <v>0</v>
      </c>
      <c r="BA120" t="b">
        <v>0</v>
      </c>
      <c r="BB120" t="b">
        <v>0</v>
      </c>
      <c r="BC120" t="b">
        <v>0</v>
      </c>
      <c r="BD120" t="b">
        <v>0</v>
      </c>
      <c r="BE120" t="b">
        <v>0</v>
      </c>
      <c r="BF120" t="b">
        <v>0</v>
      </c>
      <c r="BG120" t="b">
        <v>0</v>
      </c>
      <c r="BH120" t="b">
        <v>0</v>
      </c>
      <c r="BI120" t="b">
        <v>0</v>
      </c>
      <c r="BJ120" t="b">
        <v>0</v>
      </c>
      <c r="BK120" t="b">
        <v>0</v>
      </c>
      <c r="BL120" t="b">
        <v>0</v>
      </c>
      <c r="BM120" t="b">
        <v>0</v>
      </c>
    </row>
    <row r="121" spans="1:65" x14ac:dyDescent="0.25">
      <c r="A121">
        <v>2</v>
      </c>
      <c r="B121" s="1">
        <v>44928</v>
      </c>
      <c r="C121" s="1">
        <v>44995</v>
      </c>
      <c r="D121">
        <v>38</v>
      </c>
      <c r="E121" t="s">
        <v>1054</v>
      </c>
      <c r="F121">
        <v>272</v>
      </c>
      <c r="G121" t="s">
        <v>1060</v>
      </c>
      <c r="H121" t="s">
        <v>286</v>
      </c>
      <c r="I121" t="s">
        <v>1061</v>
      </c>
      <c r="J121" t="s">
        <v>1062</v>
      </c>
      <c r="K121">
        <v>3</v>
      </c>
      <c r="L121">
        <v>3</v>
      </c>
      <c r="M121">
        <v>0</v>
      </c>
      <c r="N121">
        <v>0</v>
      </c>
      <c r="O121" t="s">
        <v>1232</v>
      </c>
      <c r="P121" t="s">
        <v>75</v>
      </c>
      <c r="Q121" t="s">
        <v>1230</v>
      </c>
      <c r="R121" t="s">
        <v>417</v>
      </c>
      <c r="S121" t="s">
        <v>99</v>
      </c>
      <c r="T121" t="b">
        <v>0</v>
      </c>
      <c r="U121" t="b">
        <v>0</v>
      </c>
      <c r="V121" t="b">
        <v>0</v>
      </c>
      <c r="W121" t="b">
        <v>0</v>
      </c>
      <c r="X121">
        <v>67</v>
      </c>
      <c r="Y121">
        <v>2</v>
      </c>
      <c r="Z121">
        <v>3350</v>
      </c>
      <c r="AA121" t="s">
        <v>1231</v>
      </c>
      <c r="AB121" t="s">
        <v>1231</v>
      </c>
      <c r="AC121">
        <v>67</v>
      </c>
      <c r="AD121">
        <v>3</v>
      </c>
      <c r="AE121" t="b">
        <v>0</v>
      </c>
      <c r="AF121" t="b">
        <v>0</v>
      </c>
      <c r="AG121">
        <v>2233.333333</v>
      </c>
      <c r="AH121">
        <f t="shared" si="1"/>
        <v>-1116.666667</v>
      </c>
      <c r="AI121">
        <v>2</v>
      </c>
      <c r="AJ121" t="s">
        <v>1232</v>
      </c>
      <c r="AK121" t="s">
        <v>1232</v>
      </c>
      <c r="AL121" t="b">
        <v>0</v>
      </c>
      <c r="AM121" t="b">
        <v>0</v>
      </c>
      <c r="AN121" t="b">
        <v>0</v>
      </c>
      <c r="AO121" t="b">
        <v>0</v>
      </c>
      <c r="AP121" t="b">
        <v>0</v>
      </c>
      <c r="AQ121" t="b">
        <v>0</v>
      </c>
      <c r="AR121" t="b">
        <v>0</v>
      </c>
      <c r="AS121" t="b">
        <v>0</v>
      </c>
      <c r="AT121" t="b">
        <v>0</v>
      </c>
      <c r="AU121" t="b">
        <v>0</v>
      </c>
      <c r="AV121" t="b">
        <v>0</v>
      </c>
      <c r="AW121" t="b">
        <v>0</v>
      </c>
      <c r="AX121">
        <v>33.5</v>
      </c>
      <c r="AY121">
        <v>1.5</v>
      </c>
      <c r="AZ121" t="b">
        <v>0</v>
      </c>
      <c r="BA121" t="b">
        <v>0</v>
      </c>
      <c r="BB121" t="b">
        <v>0</v>
      </c>
      <c r="BC121" t="b">
        <v>0</v>
      </c>
      <c r="BD121" t="b">
        <v>0</v>
      </c>
      <c r="BE121" t="b">
        <v>0</v>
      </c>
      <c r="BF121" t="b">
        <v>0</v>
      </c>
      <c r="BG121">
        <v>33.5</v>
      </c>
      <c r="BH121">
        <v>1.5</v>
      </c>
      <c r="BI121" t="b">
        <v>0</v>
      </c>
      <c r="BJ121" t="b">
        <v>0</v>
      </c>
      <c r="BK121" t="b">
        <v>0</v>
      </c>
      <c r="BL121" t="b">
        <v>0</v>
      </c>
      <c r="BM121" t="b">
        <v>0</v>
      </c>
    </row>
    <row r="122" spans="1:65" x14ac:dyDescent="0.25">
      <c r="A122">
        <v>2</v>
      </c>
      <c r="B122" s="1">
        <v>44928</v>
      </c>
      <c r="C122" s="1">
        <v>44995</v>
      </c>
      <c r="D122">
        <v>38</v>
      </c>
      <c r="E122" t="s">
        <v>1054</v>
      </c>
      <c r="F122">
        <v>273</v>
      </c>
      <c r="G122" t="s">
        <v>1063</v>
      </c>
      <c r="H122" t="s">
        <v>72</v>
      </c>
      <c r="I122" t="s">
        <v>1064</v>
      </c>
      <c r="J122" t="s">
        <v>1065</v>
      </c>
      <c r="K122">
        <v>1</v>
      </c>
      <c r="L122">
        <v>1</v>
      </c>
      <c r="M122">
        <v>0</v>
      </c>
      <c r="N122">
        <v>0</v>
      </c>
      <c r="O122" t="s">
        <v>1232</v>
      </c>
      <c r="P122" t="s">
        <v>69</v>
      </c>
      <c r="Q122" t="s">
        <v>1230</v>
      </c>
      <c r="R122" t="s">
        <v>86</v>
      </c>
      <c r="S122" t="s">
        <v>99</v>
      </c>
      <c r="T122" t="b">
        <v>0</v>
      </c>
      <c r="U122" t="b">
        <v>0</v>
      </c>
      <c r="V122" t="b">
        <v>0</v>
      </c>
      <c r="W122" t="b">
        <v>0</v>
      </c>
      <c r="X122">
        <v>50</v>
      </c>
      <c r="Y122">
        <v>3</v>
      </c>
      <c r="Z122">
        <v>1666.666667</v>
      </c>
      <c r="AA122" t="s">
        <v>1232</v>
      </c>
      <c r="AC122" t="b">
        <v>0</v>
      </c>
      <c r="AD122" t="b">
        <v>0</v>
      </c>
      <c r="AE122" t="b">
        <v>0</v>
      </c>
      <c r="AF122" t="b">
        <v>0</v>
      </c>
      <c r="AG122" t="b">
        <v>0</v>
      </c>
      <c r="AH122" t="b">
        <f t="shared" si="1"/>
        <v>0</v>
      </c>
      <c r="AI122" t="b">
        <v>0</v>
      </c>
      <c r="AJ122" t="b">
        <v>0</v>
      </c>
      <c r="AK122" t="b">
        <v>0</v>
      </c>
      <c r="AL122" t="b">
        <v>0</v>
      </c>
      <c r="AM122" t="b">
        <v>0</v>
      </c>
      <c r="AN122" t="b">
        <v>0</v>
      </c>
      <c r="AO122" t="b">
        <v>0</v>
      </c>
      <c r="AP122" t="b">
        <v>0</v>
      </c>
      <c r="AQ122" t="b">
        <v>0</v>
      </c>
      <c r="AR122" t="b">
        <v>0</v>
      </c>
      <c r="AS122" t="b">
        <v>0</v>
      </c>
      <c r="AT122" t="b">
        <v>0</v>
      </c>
      <c r="AU122" t="b">
        <v>0</v>
      </c>
      <c r="AV122" t="b">
        <v>0</v>
      </c>
      <c r="AW122" t="b">
        <v>0</v>
      </c>
      <c r="AX122" t="b">
        <v>0</v>
      </c>
      <c r="AY122" t="b">
        <v>0</v>
      </c>
      <c r="AZ122" t="b">
        <v>0</v>
      </c>
      <c r="BA122" t="b">
        <v>0</v>
      </c>
      <c r="BB122" t="b">
        <v>0</v>
      </c>
      <c r="BC122" t="b">
        <v>0</v>
      </c>
      <c r="BD122" t="b">
        <v>0</v>
      </c>
      <c r="BE122" t="b">
        <v>0</v>
      </c>
      <c r="BF122" t="b">
        <v>0</v>
      </c>
      <c r="BG122" t="b">
        <v>0</v>
      </c>
      <c r="BH122" t="b">
        <v>0</v>
      </c>
      <c r="BI122" t="b">
        <v>0</v>
      </c>
      <c r="BJ122" t="b">
        <v>0</v>
      </c>
      <c r="BK122" t="b">
        <v>0</v>
      </c>
      <c r="BL122" t="b">
        <v>0</v>
      </c>
      <c r="BM122" t="b">
        <v>0</v>
      </c>
    </row>
    <row r="123" spans="1:65" x14ac:dyDescent="0.25">
      <c r="A123">
        <v>2</v>
      </c>
      <c r="B123" s="1">
        <v>44928</v>
      </c>
      <c r="C123" s="1">
        <v>44995</v>
      </c>
      <c r="D123">
        <v>39</v>
      </c>
      <c r="E123" t="s">
        <v>1066</v>
      </c>
      <c r="F123">
        <v>274</v>
      </c>
      <c r="G123" t="s">
        <v>1067</v>
      </c>
      <c r="H123" t="s">
        <v>66</v>
      </c>
      <c r="I123" t="s">
        <v>1068</v>
      </c>
      <c r="J123" t="s">
        <v>1069</v>
      </c>
      <c r="K123">
        <v>2</v>
      </c>
      <c r="L123">
        <v>1</v>
      </c>
      <c r="M123">
        <v>1</v>
      </c>
      <c r="N123">
        <v>0</v>
      </c>
      <c r="O123" t="s">
        <v>1232</v>
      </c>
      <c r="P123" t="s">
        <v>69</v>
      </c>
      <c r="Q123">
        <v>2022</v>
      </c>
      <c r="R123" t="s">
        <v>195</v>
      </c>
      <c r="S123" t="s">
        <v>99</v>
      </c>
      <c r="T123">
        <v>-1</v>
      </c>
      <c r="U123">
        <v>24</v>
      </c>
      <c r="V123" t="b">
        <v>0</v>
      </c>
      <c r="W123" t="b">
        <v>0</v>
      </c>
      <c r="X123">
        <v>50</v>
      </c>
      <c r="Y123">
        <v>2</v>
      </c>
      <c r="Z123">
        <v>2500</v>
      </c>
      <c r="AA123" t="s">
        <v>1231</v>
      </c>
      <c r="AB123" t="s">
        <v>1231</v>
      </c>
      <c r="AC123">
        <v>50</v>
      </c>
      <c r="AD123">
        <v>3.5</v>
      </c>
      <c r="AE123" t="b">
        <v>0</v>
      </c>
      <c r="AF123" t="b">
        <v>0</v>
      </c>
      <c r="AG123">
        <v>1428.5714290000001</v>
      </c>
      <c r="AH123">
        <f t="shared" si="1"/>
        <v>-1071.4285709999999</v>
      </c>
      <c r="AI123">
        <v>3</v>
      </c>
      <c r="AJ123" t="s">
        <v>1232</v>
      </c>
      <c r="AK123" t="s">
        <v>1232</v>
      </c>
      <c r="AL123" t="b">
        <v>0</v>
      </c>
      <c r="AM123" t="b">
        <v>0</v>
      </c>
      <c r="AN123" t="b">
        <v>0</v>
      </c>
      <c r="AO123">
        <v>16.66</v>
      </c>
      <c r="AP123">
        <v>1.1666000000000001</v>
      </c>
      <c r="AQ123" t="b">
        <v>0</v>
      </c>
      <c r="AR123" t="b">
        <v>0</v>
      </c>
      <c r="AS123" t="b">
        <v>0</v>
      </c>
      <c r="AT123" t="b">
        <v>0</v>
      </c>
      <c r="AU123" t="b">
        <v>0</v>
      </c>
      <c r="AV123" t="b">
        <v>0</v>
      </c>
      <c r="AW123" t="b">
        <v>0</v>
      </c>
      <c r="AX123">
        <v>16.66</v>
      </c>
      <c r="AY123">
        <v>1.1666000000000001</v>
      </c>
      <c r="AZ123" t="b">
        <v>0</v>
      </c>
      <c r="BA123" t="b">
        <v>0</v>
      </c>
      <c r="BB123" t="b">
        <v>0</v>
      </c>
      <c r="BC123" t="b">
        <v>0</v>
      </c>
      <c r="BD123" t="b">
        <v>0</v>
      </c>
      <c r="BE123" t="b">
        <v>0</v>
      </c>
      <c r="BF123" t="b">
        <v>0</v>
      </c>
      <c r="BG123">
        <v>16.66</v>
      </c>
      <c r="BH123">
        <v>1.1666000000000001</v>
      </c>
      <c r="BI123" t="b">
        <v>0</v>
      </c>
      <c r="BJ123" t="b">
        <v>0</v>
      </c>
      <c r="BK123" t="b">
        <v>0</v>
      </c>
      <c r="BL123" t="b">
        <v>0</v>
      </c>
      <c r="BM123" t="b">
        <v>0</v>
      </c>
    </row>
    <row r="124" spans="1:65" x14ac:dyDescent="0.25">
      <c r="A124">
        <v>2</v>
      </c>
      <c r="B124" s="1">
        <v>44928</v>
      </c>
      <c r="C124" s="1">
        <v>44995</v>
      </c>
      <c r="D124">
        <v>39</v>
      </c>
      <c r="E124" t="s">
        <v>1066</v>
      </c>
      <c r="F124">
        <v>275</v>
      </c>
      <c r="G124" t="s">
        <v>1070</v>
      </c>
      <c r="H124" t="s">
        <v>173</v>
      </c>
      <c r="I124" t="s">
        <v>1071</v>
      </c>
      <c r="J124" t="s">
        <v>1072</v>
      </c>
      <c r="K124">
        <v>3</v>
      </c>
      <c r="L124">
        <v>3</v>
      </c>
      <c r="M124">
        <v>0</v>
      </c>
      <c r="N124">
        <v>0</v>
      </c>
      <c r="O124" t="s">
        <v>1232</v>
      </c>
      <c r="P124" t="s">
        <v>69</v>
      </c>
      <c r="Q124">
        <v>2022</v>
      </c>
      <c r="R124" t="s">
        <v>86</v>
      </c>
      <c r="S124" t="s">
        <v>99</v>
      </c>
      <c r="T124" t="b">
        <v>0</v>
      </c>
      <c r="U124">
        <v>24</v>
      </c>
      <c r="V124" t="b">
        <v>0</v>
      </c>
      <c r="W124" t="b">
        <v>0</v>
      </c>
      <c r="X124">
        <v>100</v>
      </c>
      <c r="Y124">
        <v>1.5</v>
      </c>
      <c r="Z124">
        <v>6666.6666670000004</v>
      </c>
      <c r="AA124" t="s">
        <v>1231</v>
      </c>
      <c r="AB124" t="s">
        <v>1231</v>
      </c>
      <c r="AC124">
        <v>200</v>
      </c>
      <c r="AD124">
        <v>5</v>
      </c>
      <c r="AE124" t="b">
        <v>0</v>
      </c>
      <c r="AF124" t="b">
        <v>0</v>
      </c>
      <c r="AG124">
        <v>4000</v>
      </c>
      <c r="AH124">
        <f t="shared" si="1"/>
        <v>-2666.6666670000004</v>
      </c>
      <c r="AI124">
        <v>5</v>
      </c>
      <c r="AJ124" t="s">
        <v>1232</v>
      </c>
      <c r="AK124" t="s">
        <v>1232</v>
      </c>
      <c r="AL124" t="b">
        <v>0</v>
      </c>
      <c r="AM124" t="b">
        <v>0</v>
      </c>
      <c r="AN124" t="b">
        <v>0</v>
      </c>
      <c r="AO124">
        <v>40</v>
      </c>
      <c r="AP124">
        <v>1</v>
      </c>
      <c r="AQ124" t="b">
        <v>0</v>
      </c>
      <c r="AR124">
        <v>40</v>
      </c>
      <c r="AS124">
        <v>1</v>
      </c>
      <c r="AT124" t="b">
        <v>0</v>
      </c>
      <c r="AU124" t="b">
        <v>0</v>
      </c>
      <c r="AV124" t="b">
        <v>0</v>
      </c>
      <c r="AW124" t="b">
        <v>0</v>
      </c>
      <c r="AX124">
        <v>40</v>
      </c>
      <c r="AY124">
        <v>1</v>
      </c>
      <c r="AZ124" t="b">
        <v>0</v>
      </c>
      <c r="BA124">
        <v>40</v>
      </c>
      <c r="BB124">
        <v>1</v>
      </c>
      <c r="BC124" t="b">
        <v>0</v>
      </c>
      <c r="BD124" t="b">
        <v>0</v>
      </c>
      <c r="BE124" t="b">
        <v>0</v>
      </c>
      <c r="BF124" t="b">
        <v>0</v>
      </c>
      <c r="BG124">
        <v>40</v>
      </c>
      <c r="BH124">
        <v>1</v>
      </c>
      <c r="BI124" t="b">
        <v>0</v>
      </c>
      <c r="BJ124" t="b">
        <v>0</v>
      </c>
      <c r="BK124" t="b">
        <v>0</v>
      </c>
      <c r="BL124" t="b">
        <v>0</v>
      </c>
      <c r="BM124" t="b">
        <v>0</v>
      </c>
    </row>
    <row r="125" spans="1:65" x14ac:dyDescent="0.25">
      <c r="A125">
        <v>2</v>
      </c>
      <c r="B125" s="1">
        <v>44928</v>
      </c>
      <c r="C125" s="1">
        <v>44995</v>
      </c>
      <c r="D125">
        <v>39</v>
      </c>
      <c r="E125" t="s">
        <v>1066</v>
      </c>
      <c r="F125">
        <v>276</v>
      </c>
      <c r="G125" t="s">
        <v>1073</v>
      </c>
      <c r="H125" t="s">
        <v>66</v>
      </c>
      <c r="I125" t="s">
        <v>1074</v>
      </c>
      <c r="J125" t="s">
        <v>1075</v>
      </c>
      <c r="K125">
        <v>2</v>
      </c>
      <c r="L125">
        <v>2</v>
      </c>
      <c r="M125">
        <v>0</v>
      </c>
      <c r="N125">
        <v>0</v>
      </c>
      <c r="O125" t="s">
        <v>1232</v>
      </c>
      <c r="P125" t="s">
        <v>69</v>
      </c>
      <c r="Q125">
        <v>2020</v>
      </c>
      <c r="R125" t="s">
        <v>185</v>
      </c>
      <c r="S125" t="s">
        <v>99</v>
      </c>
      <c r="T125">
        <v>256</v>
      </c>
      <c r="U125">
        <v>20</v>
      </c>
      <c r="V125">
        <v>70</v>
      </c>
      <c r="W125">
        <v>3</v>
      </c>
      <c r="X125">
        <v>65</v>
      </c>
      <c r="Y125">
        <v>3</v>
      </c>
      <c r="Z125">
        <v>2166.666667</v>
      </c>
      <c r="AA125" t="s">
        <v>1232</v>
      </c>
      <c r="AC125" t="b">
        <v>0</v>
      </c>
      <c r="AD125" t="b">
        <v>0</v>
      </c>
      <c r="AE125" t="b">
        <v>0</v>
      </c>
      <c r="AF125" t="b">
        <v>0</v>
      </c>
      <c r="AG125" t="b">
        <v>0</v>
      </c>
      <c r="AH125" t="b">
        <f t="shared" si="1"/>
        <v>0</v>
      </c>
      <c r="AI125" t="b">
        <v>0</v>
      </c>
      <c r="AJ125" t="b">
        <v>0</v>
      </c>
      <c r="AK125" t="b">
        <v>0</v>
      </c>
      <c r="AL125" t="b">
        <v>0</v>
      </c>
      <c r="AM125" t="b">
        <v>0</v>
      </c>
      <c r="AN125" t="b">
        <v>0</v>
      </c>
      <c r="AO125" t="b">
        <v>0</v>
      </c>
      <c r="AP125" t="b">
        <v>0</v>
      </c>
      <c r="AQ125" t="b">
        <v>0</v>
      </c>
      <c r="AR125" t="b">
        <v>0</v>
      </c>
      <c r="AS125" t="b">
        <v>0</v>
      </c>
      <c r="AT125" t="b">
        <v>0</v>
      </c>
      <c r="AU125" t="b">
        <v>0</v>
      </c>
      <c r="AV125" t="b">
        <v>0</v>
      </c>
      <c r="AW125" t="b">
        <v>0</v>
      </c>
      <c r="AX125" t="b">
        <v>0</v>
      </c>
      <c r="AY125" t="b">
        <v>0</v>
      </c>
      <c r="AZ125" t="b">
        <v>0</v>
      </c>
      <c r="BA125" t="b">
        <v>0</v>
      </c>
      <c r="BB125" t="b">
        <v>0</v>
      </c>
      <c r="BC125" t="b">
        <v>0</v>
      </c>
      <c r="BD125" t="b">
        <v>0</v>
      </c>
      <c r="BE125" t="b">
        <v>0</v>
      </c>
      <c r="BF125" t="b">
        <v>0</v>
      </c>
      <c r="BG125" t="b">
        <v>0</v>
      </c>
      <c r="BH125" t="b">
        <v>0</v>
      </c>
      <c r="BI125" t="b">
        <v>0</v>
      </c>
      <c r="BJ125" t="b">
        <v>0</v>
      </c>
      <c r="BK125" t="b">
        <v>0</v>
      </c>
      <c r="BL125" t="b">
        <v>0</v>
      </c>
      <c r="BM125" t="b">
        <v>0</v>
      </c>
    </row>
    <row r="126" spans="1:65" x14ac:dyDescent="0.25">
      <c r="A126">
        <v>2</v>
      </c>
      <c r="B126" s="1">
        <v>44928</v>
      </c>
      <c r="C126" s="1">
        <v>44995</v>
      </c>
      <c r="D126">
        <v>39</v>
      </c>
      <c r="E126" t="s">
        <v>1066</v>
      </c>
      <c r="F126">
        <v>277</v>
      </c>
      <c r="G126" t="s">
        <v>1076</v>
      </c>
      <c r="H126" t="s">
        <v>725</v>
      </c>
      <c r="I126" t="s">
        <v>1077</v>
      </c>
      <c r="J126" t="s">
        <v>1078</v>
      </c>
      <c r="K126">
        <v>1</v>
      </c>
      <c r="L126">
        <v>1</v>
      </c>
      <c r="M126">
        <v>0</v>
      </c>
      <c r="N126">
        <v>0</v>
      </c>
      <c r="O126" t="s">
        <v>1232</v>
      </c>
      <c r="P126" t="s">
        <v>69</v>
      </c>
      <c r="Q126" t="s">
        <v>1230</v>
      </c>
      <c r="R126" t="s">
        <v>134</v>
      </c>
      <c r="S126" t="s">
        <v>99</v>
      </c>
      <c r="T126" t="b">
        <v>0</v>
      </c>
      <c r="U126" t="b">
        <v>0</v>
      </c>
      <c r="V126">
        <v>56</v>
      </c>
      <c r="W126">
        <v>35</v>
      </c>
      <c r="X126">
        <v>100</v>
      </c>
      <c r="Y126">
        <v>10</v>
      </c>
      <c r="Z126">
        <v>1000</v>
      </c>
      <c r="AA126" t="s">
        <v>1232</v>
      </c>
      <c r="AC126" t="b">
        <v>0</v>
      </c>
      <c r="AD126" t="b">
        <v>0</v>
      </c>
      <c r="AE126" t="b">
        <v>0</v>
      </c>
      <c r="AF126" t="b">
        <v>0</v>
      </c>
      <c r="AG126" t="b">
        <v>0</v>
      </c>
      <c r="AH126" t="b">
        <f t="shared" si="1"/>
        <v>0</v>
      </c>
      <c r="AI126" t="b">
        <v>0</v>
      </c>
      <c r="AJ126" t="b">
        <v>0</v>
      </c>
      <c r="AK126" t="b">
        <v>0</v>
      </c>
      <c r="AL126" t="b">
        <v>0</v>
      </c>
      <c r="AM126" t="b">
        <v>0</v>
      </c>
      <c r="AN126" t="b">
        <v>0</v>
      </c>
      <c r="AO126" t="b">
        <v>0</v>
      </c>
      <c r="AP126" t="b">
        <v>0</v>
      </c>
      <c r="AQ126" t="b">
        <v>0</v>
      </c>
      <c r="AR126" t="b">
        <v>0</v>
      </c>
      <c r="AS126" t="b">
        <v>0</v>
      </c>
      <c r="AT126" t="b">
        <v>0</v>
      </c>
      <c r="AU126" t="b">
        <v>0</v>
      </c>
      <c r="AV126" t="b">
        <v>0</v>
      </c>
      <c r="AW126" t="b">
        <v>0</v>
      </c>
      <c r="AX126" t="b">
        <v>0</v>
      </c>
      <c r="AY126" t="b">
        <v>0</v>
      </c>
      <c r="AZ126" t="b">
        <v>0</v>
      </c>
      <c r="BA126" t="b">
        <v>0</v>
      </c>
      <c r="BB126" t="b">
        <v>0</v>
      </c>
      <c r="BC126" t="b">
        <v>0</v>
      </c>
      <c r="BD126" t="b">
        <v>0</v>
      </c>
      <c r="BE126" t="b">
        <v>0</v>
      </c>
      <c r="BF126" t="b">
        <v>0</v>
      </c>
      <c r="BG126" t="b">
        <v>0</v>
      </c>
      <c r="BH126" t="b">
        <v>0</v>
      </c>
      <c r="BI126" t="b">
        <v>0</v>
      </c>
      <c r="BJ126" t="b">
        <v>0</v>
      </c>
      <c r="BK126" t="b">
        <v>0</v>
      </c>
      <c r="BL126" t="b">
        <v>0</v>
      </c>
      <c r="BM126" t="b">
        <v>0</v>
      </c>
    </row>
    <row r="127" spans="1:65" x14ac:dyDescent="0.25">
      <c r="A127">
        <v>2</v>
      </c>
      <c r="B127" s="1">
        <v>44928</v>
      </c>
      <c r="C127" s="1">
        <v>44995</v>
      </c>
      <c r="D127">
        <v>40</v>
      </c>
      <c r="E127" t="s">
        <v>1079</v>
      </c>
      <c r="F127">
        <v>278</v>
      </c>
      <c r="G127" t="s">
        <v>1080</v>
      </c>
      <c r="H127" t="s">
        <v>225</v>
      </c>
      <c r="I127" t="s">
        <v>1081</v>
      </c>
      <c r="J127" t="s">
        <v>1082</v>
      </c>
      <c r="K127">
        <v>3</v>
      </c>
      <c r="L127">
        <v>3</v>
      </c>
      <c r="M127">
        <v>0</v>
      </c>
      <c r="N127">
        <v>0</v>
      </c>
      <c r="O127" t="s">
        <v>1232</v>
      </c>
      <c r="P127" t="s">
        <v>69</v>
      </c>
      <c r="Q127">
        <v>2022</v>
      </c>
      <c r="R127" t="s">
        <v>155</v>
      </c>
      <c r="S127" t="s">
        <v>99</v>
      </c>
      <c r="T127">
        <v>0</v>
      </c>
      <c r="U127" t="b">
        <v>0</v>
      </c>
      <c r="V127" t="b">
        <v>0</v>
      </c>
      <c r="W127" t="b">
        <v>0</v>
      </c>
      <c r="X127">
        <v>120</v>
      </c>
      <c r="Y127">
        <v>0.2</v>
      </c>
      <c r="Z127">
        <v>60000</v>
      </c>
      <c r="AA127" t="s">
        <v>1231</v>
      </c>
      <c r="AB127" t="s">
        <v>1231</v>
      </c>
      <c r="AC127">
        <v>60</v>
      </c>
      <c r="AD127">
        <v>0.54</v>
      </c>
      <c r="AE127">
        <v>60</v>
      </c>
      <c r="AF127">
        <v>12</v>
      </c>
      <c r="AG127">
        <v>11111.11111</v>
      </c>
      <c r="AH127">
        <f t="shared" si="1"/>
        <v>-48888.888890000002</v>
      </c>
      <c r="AI127">
        <v>2</v>
      </c>
      <c r="AJ127" t="s">
        <v>1232</v>
      </c>
      <c r="AK127" t="s">
        <v>1232</v>
      </c>
      <c r="AL127" t="b">
        <v>0</v>
      </c>
      <c r="AM127" t="b">
        <v>0</v>
      </c>
      <c r="AN127" t="b">
        <v>0</v>
      </c>
      <c r="AO127" t="b">
        <v>0</v>
      </c>
      <c r="AP127" t="b">
        <v>0</v>
      </c>
      <c r="AQ127" t="b">
        <v>0</v>
      </c>
      <c r="AR127" t="b">
        <v>0</v>
      </c>
      <c r="AS127" t="b">
        <v>0</v>
      </c>
      <c r="AT127" t="b">
        <v>0</v>
      </c>
      <c r="AU127" t="b">
        <v>0</v>
      </c>
      <c r="AV127" t="b">
        <v>0</v>
      </c>
      <c r="AW127" t="b">
        <v>0</v>
      </c>
      <c r="AX127">
        <v>30</v>
      </c>
      <c r="AY127">
        <v>0.27</v>
      </c>
      <c r="AZ127">
        <v>30</v>
      </c>
      <c r="BA127">
        <v>30</v>
      </c>
      <c r="BB127">
        <v>0.27</v>
      </c>
      <c r="BC127">
        <v>30</v>
      </c>
      <c r="BD127" t="b">
        <v>0</v>
      </c>
      <c r="BE127" t="b">
        <v>0</v>
      </c>
      <c r="BF127" t="b">
        <v>0</v>
      </c>
      <c r="BG127" t="b">
        <v>0</v>
      </c>
      <c r="BH127" t="b">
        <v>0</v>
      </c>
      <c r="BI127" t="b">
        <v>0</v>
      </c>
      <c r="BJ127" t="b">
        <v>0</v>
      </c>
      <c r="BK127" t="b">
        <v>0</v>
      </c>
      <c r="BL127" t="b">
        <v>0</v>
      </c>
      <c r="BM127" t="b">
        <v>0</v>
      </c>
    </row>
    <row r="128" spans="1:65" x14ac:dyDescent="0.25">
      <c r="A128">
        <v>2</v>
      </c>
      <c r="B128" s="1">
        <v>44928</v>
      </c>
      <c r="C128" s="1">
        <v>44995</v>
      </c>
      <c r="D128">
        <v>40</v>
      </c>
      <c r="E128" t="s">
        <v>1079</v>
      </c>
      <c r="F128">
        <v>279</v>
      </c>
      <c r="G128" t="s">
        <v>1083</v>
      </c>
      <c r="H128" t="s">
        <v>66</v>
      </c>
      <c r="I128" t="s">
        <v>1084</v>
      </c>
      <c r="J128" t="s">
        <v>1085</v>
      </c>
      <c r="K128">
        <v>2</v>
      </c>
      <c r="L128">
        <v>2</v>
      </c>
      <c r="M128">
        <v>0</v>
      </c>
      <c r="N128">
        <v>0</v>
      </c>
      <c r="O128" t="s">
        <v>1232</v>
      </c>
      <c r="P128" t="s">
        <v>75</v>
      </c>
      <c r="Q128" t="s">
        <v>1230</v>
      </c>
      <c r="R128" t="s">
        <v>70</v>
      </c>
      <c r="S128" t="s">
        <v>99</v>
      </c>
      <c r="T128" t="b">
        <v>0</v>
      </c>
      <c r="U128" t="b">
        <v>0</v>
      </c>
      <c r="V128" t="b">
        <v>0</v>
      </c>
      <c r="W128">
        <v>40</v>
      </c>
      <c r="X128">
        <v>100</v>
      </c>
      <c r="Y128">
        <v>2.5</v>
      </c>
      <c r="Z128">
        <v>4000</v>
      </c>
      <c r="AA128" t="s">
        <v>1231</v>
      </c>
      <c r="AB128" t="s">
        <v>1232</v>
      </c>
      <c r="AC128" t="b">
        <v>0</v>
      </c>
      <c r="AD128" t="b">
        <v>0</v>
      </c>
      <c r="AE128" t="b">
        <v>0</v>
      </c>
      <c r="AF128" t="b">
        <v>0</v>
      </c>
      <c r="AG128" t="b">
        <v>0</v>
      </c>
      <c r="AH128" t="b">
        <f t="shared" si="1"/>
        <v>0</v>
      </c>
      <c r="AI128" t="b">
        <v>0</v>
      </c>
      <c r="AJ128" t="b">
        <v>0</v>
      </c>
      <c r="AK128" t="b">
        <v>0</v>
      </c>
      <c r="AL128" t="b">
        <v>0</v>
      </c>
      <c r="AM128" t="b">
        <v>0</v>
      </c>
      <c r="AN128" t="b">
        <v>0</v>
      </c>
      <c r="AO128" t="b">
        <v>0</v>
      </c>
      <c r="AP128" t="b">
        <v>0</v>
      </c>
      <c r="AQ128" t="b">
        <v>0</v>
      </c>
      <c r="AR128" t="b">
        <v>0</v>
      </c>
      <c r="AS128" t="b">
        <v>0</v>
      </c>
      <c r="AT128" t="b">
        <v>0</v>
      </c>
      <c r="AU128" t="b">
        <v>0</v>
      </c>
      <c r="AV128" t="b">
        <v>0</v>
      </c>
      <c r="AW128" t="b">
        <v>0</v>
      </c>
      <c r="AX128" t="b">
        <v>0</v>
      </c>
      <c r="AY128" t="b">
        <v>0</v>
      </c>
      <c r="AZ128" t="b">
        <v>0</v>
      </c>
      <c r="BA128" t="b">
        <v>0</v>
      </c>
      <c r="BB128" t="b">
        <v>0</v>
      </c>
      <c r="BC128" t="b">
        <v>0</v>
      </c>
      <c r="BD128" t="b">
        <v>0</v>
      </c>
      <c r="BE128" t="b">
        <v>0</v>
      </c>
      <c r="BF128" t="b">
        <v>0</v>
      </c>
      <c r="BG128" t="b">
        <v>0</v>
      </c>
      <c r="BH128" t="b">
        <v>0</v>
      </c>
      <c r="BI128" t="b">
        <v>0</v>
      </c>
      <c r="BJ128" t="b">
        <v>0</v>
      </c>
      <c r="BK128" t="b">
        <v>0</v>
      </c>
      <c r="BL128" t="b">
        <v>0</v>
      </c>
      <c r="BM128" t="b">
        <v>0</v>
      </c>
    </row>
    <row r="129" spans="1:65" x14ac:dyDescent="0.25">
      <c r="A129">
        <v>2</v>
      </c>
      <c r="B129" s="1">
        <v>44928</v>
      </c>
      <c r="C129" s="1">
        <v>44995</v>
      </c>
      <c r="D129">
        <v>40</v>
      </c>
      <c r="E129" t="s">
        <v>1079</v>
      </c>
      <c r="F129">
        <v>280</v>
      </c>
      <c r="G129" t="s">
        <v>1086</v>
      </c>
      <c r="H129" t="s">
        <v>95</v>
      </c>
      <c r="I129" t="s">
        <v>1087</v>
      </c>
      <c r="J129" t="s">
        <v>1088</v>
      </c>
      <c r="K129">
        <v>2</v>
      </c>
      <c r="L129">
        <v>2</v>
      </c>
      <c r="M129">
        <v>0</v>
      </c>
      <c r="N129">
        <v>0</v>
      </c>
      <c r="O129" t="s">
        <v>1232</v>
      </c>
      <c r="P129" t="s">
        <v>69</v>
      </c>
      <c r="Q129" t="s">
        <v>1230</v>
      </c>
      <c r="R129" t="s">
        <v>394</v>
      </c>
      <c r="S129" t="s">
        <v>99</v>
      </c>
      <c r="T129">
        <v>-1</v>
      </c>
      <c r="U129" t="b">
        <v>0</v>
      </c>
      <c r="V129">
        <v>22</v>
      </c>
      <c r="W129" t="b">
        <v>0</v>
      </c>
      <c r="X129">
        <v>100</v>
      </c>
      <c r="Y129">
        <v>1</v>
      </c>
      <c r="Z129">
        <v>10000</v>
      </c>
      <c r="AA129" t="s">
        <v>1231</v>
      </c>
      <c r="AB129" t="s">
        <v>1231</v>
      </c>
      <c r="AC129">
        <v>50</v>
      </c>
      <c r="AD129">
        <v>1</v>
      </c>
      <c r="AE129">
        <v>50</v>
      </c>
      <c r="AF129">
        <v>10</v>
      </c>
      <c r="AG129">
        <v>5000</v>
      </c>
      <c r="AH129">
        <f t="shared" si="1"/>
        <v>-5000</v>
      </c>
      <c r="AI129">
        <v>2</v>
      </c>
      <c r="AJ129" t="s">
        <v>1232</v>
      </c>
      <c r="AK129" t="s">
        <v>1232</v>
      </c>
      <c r="AL129" t="b">
        <v>0</v>
      </c>
      <c r="AM129" t="b">
        <v>0</v>
      </c>
      <c r="AN129" t="b">
        <v>0</v>
      </c>
      <c r="AO129">
        <v>25</v>
      </c>
      <c r="AP129">
        <v>0.5</v>
      </c>
      <c r="AQ129">
        <v>25</v>
      </c>
      <c r="AR129" t="b">
        <v>0</v>
      </c>
      <c r="AS129" t="b">
        <v>0</v>
      </c>
      <c r="AT129" t="b">
        <v>0</v>
      </c>
      <c r="AU129" t="b">
        <v>0</v>
      </c>
      <c r="AV129" t="b">
        <v>0</v>
      </c>
      <c r="AW129" t="b">
        <v>0</v>
      </c>
      <c r="AX129" t="b">
        <v>0</v>
      </c>
      <c r="AY129" t="b">
        <v>0</v>
      </c>
      <c r="AZ129" t="b">
        <v>0</v>
      </c>
      <c r="BA129">
        <v>25</v>
      </c>
      <c r="BB129">
        <v>0.5</v>
      </c>
      <c r="BC129">
        <v>25</v>
      </c>
      <c r="BD129" t="b">
        <v>0</v>
      </c>
      <c r="BE129" t="b">
        <v>0</v>
      </c>
      <c r="BF129" t="b">
        <v>0</v>
      </c>
      <c r="BG129" t="b">
        <v>0</v>
      </c>
      <c r="BH129" t="b">
        <v>0</v>
      </c>
      <c r="BI129" t="b">
        <v>0</v>
      </c>
      <c r="BJ129" t="b">
        <v>0</v>
      </c>
      <c r="BK129" t="b">
        <v>0</v>
      </c>
      <c r="BL129" t="b">
        <v>0</v>
      </c>
      <c r="BM129" t="b">
        <v>0</v>
      </c>
    </row>
    <row r="130" spans="1:65" x14ac:dyDescent="0.25">
      <c r="A130">
        <v>2</v>
      </c>
      <c r="B130" s="1">
        <v>44928</v>
      </c>
      <c r="C130" s="1">
        <v>44995</v>
      </c>
      <c r="D130">
        <v>41</v>
      </c>
      <c r="E130" t="s">
        <v>1089</v>
      </c>
      <c r="F130">
        <v>281</v>
      </c>
      <c r="G130" t="s">
        <v>1090</v>
      </c>
      <c r="H130" t="s">
        <v>66</v>
      </c>
      <c r="I130" t="s">
        <v>1091</v>
      </c>
      <c r="J130" t="s">
        <v>1092</v>
      </c>
      <c r="K130">
        <v>4</v>
      </c>
      <c r="L130">
        <v>4</v>
      </c>
      <c r="M130">
        <v>0</v>
      </c>
      <c r="N130">
        <v>0</v>
      </c>
      <c r="O130" t="s">
        <v>1232</v>
      </c>
      <c r="P130" t="s">
        <v>75</v>
      </c>
      <c r="Q130">
        <v>2018</v>
      </c>
      <c r="R130" t="s">
        <v>1093</v>
      </c>
      <c r="S130" t="s">
        <v>99</v>
      </c>
      <c r="T130" t="b">
        <v>0</v>
      </c>
      <c r="U130">
        <v>2.5</v>
      </c>
      <c r="V130">
        <v>40</v>
      </c>
      <c r="W130" t="b">
        <v>0</v>
      </c>
      <c r="X130">
        <v>200</v>
      </c>
      <c r="Y130">
        <v>2</v>
      </c>
      <c r="Z130">
        <v>10000</v>
      </c>
      <c r="AA130" t="s">
        <v>1232</v>
      </c>
      <c r="AC130" t="b">
        <v>0</v>
      </c>
      <c r="AD130" t="b">
        <v>0</v>
      </c>
      <c r="AE130" t="b">
        <v>0</v>
      </c>
      <c r="AF130" t="b">
        <v>0</v>
      </c>
      <c r="AG130" t="b">
        <v>0</v>
      </c>
      <c r="AH130" t="b">
        <f t="shared" si="1"/>
        <v>0</v>
      </c>
      <c r="AI130" t="b">
        <v>0</v>
      </c>
      <c r="AJ130" t="b">
        <v>0</v>
      </c>
      <c r="AK130" t="b">
        <v>0</v>
      </c>
      <c r="AL130" t="b">
        <v>0</v>
      </c>
      <c r="AM130" t="b">
        <v>0</v>
      </c>
      <c r="AN130" t="b">
        <v>0</v>
      </c>
      <c r="AO130" t="b">
        <v>0</v>
      </c>
      <c r="AP130" t="b">
        <v>0</v>
      </c>
      <c r="AQ130" t="b">
        <v>0</v>
      </c>
      <c r="AR130" t="b">
        <v>0</v>
      </c>
      <c r="AS130" t="b">
        <v>0</v>
      </c>
      <c r="AT130" t="b">
        <v>0</v>
      </c>
      <c r="AU130" t="b">
        <v>0</v>
      </c>
      <c r="AV130" t="b">
        <v>0</v>
      </c>
      <c r="AW130" t="b">
        <v>0</v>
      </c>
      <c r="AX130" t="b">
        <v>0</v>
      </c>
      <c r="AY130" t="b">
        <v>0</v>
      </c>
      <c r="AZ130" t="b">
        <v>0</v>
      </c>
      <c r="BA130" t="b">
        <v>0</v>
      </c>
      <c r="BB130" t="b">
        <v>0</v>
      </c>
      <c r="BC130" t="b">
        <v>0</v>
      </c>
      <c r="BD130" t="b">
        <v>0</v>
      </c>
      <c r="BE130" t="b">
        <v>0</v>
      </c>
      <c r="BF130" t="b">
        <v>0</v>
      </c>
      <c r="BG130" t="b">
        <v>0</v>
      </c>
      <c r="BH130" t="b">
        <v>0</v>
      </c>
      <c r="BI130" t="b">
        <v>0</v>
      </c>
      <c r="BJ130" t="b">
        <v>0</v>
      </c>
      <c r="BK130" t="b">
        <v>0</v>
      </c>
      <c r="BL130" t="b">
        <v>0</v>
      </c>
      <c r="BM130" t="b">
        <v>0</v>
      </c>
    </row>
    <row r="131" spans="1:65" x14ac:dyDescent="0.25">
      <c r="A131">
        <v>2</v>
      </c>
      <c r="B131" s="1">
        <v>44928</v>
      </c>
      <c r="C131" s="1">
        <v>44995</v>
      </c>
      <c r="D131">
        <v>41</v>
      </c>
      <c r="E131" t="s">
        <v>1089</v>
      </c>
      <c r="F131">
        <v>282</v>
      </c>
      <c r="G131" t="s">
        <v>1094</v>
      </c>
      <c r="H131" t="s">
        <v>173</v>
      </c>
      <c r="I131" t="s">
        <v>1095</v>
      </c>
      <c r="J131" t="s">
        <v>1096</v>
      </c>
      <c r="K131">
        <v>2</v>
      </c>
      <c r="L131">
        <v>2</v>
      </c>
      <c r="M131">
        <v>0</v>
      </c>
      <c r="N131">
        <v>0</v>
      </c>
      <c r="O131" t="s">
        <v>1232</v>
      </c>
      <c r="P131" t="s">
        <v>69</v>
      </c>
      <c r="Q131" t="s">
        <v>1230</v>
      </c>
      <c r="R131" t="s">
        <v>190</v>
      </c>
      <c r="S131" t="s">
        <v>99</v>
      </c>
      <c r="T131" t="b">
        <v>0</v>
      </c>
      <c r="U131" t="b">
        <v>0</v>
      </c>
      <c r="V131" t="b">
        <v>0</v>
      </c>
      <c r="W131" t="b">
        <v>0</v>
      </c>
      <c r="X131">
        <v>150</v>
      </c>
      <c r="Y131">
        <v>1</v>
      </c>
      <c r="Z131">
        <v>15000</v>
      </c>
      <c r="AA131" t="s">
        <v>1231</v>
      </c>
      <c r="AB131" t="s">
        <v>1231</v>
      </c>
      <c r="AC131">
        <v>150</v>
      </c>
      <c r="AD131">
        <v>2</v>
      </c>
      <c r="AE131" t="b">
        <v>0</v>
      </c>
      <c r="AF131" t="b">
        <v>0</v>
      </c>
      <c r="AG131">
        <v>7500</v>
      </c>
      <c r="AH131">
        <f t="shared" ref="AH131:AH144" si="2">IF(AB:AB="Yes",(AG131-Z131))</f>
        <v>-7500</v>
      </c>
      <c r="AI131">
        <v>4</v>
      </c>
      <c r="AJ131" t="s">
        <v>1232</v>
      </c>
      <c r="AK131" t="s">
        <v>1231</v>
      </c>
      <c r="AL131" t="b">
        <v>0</v>
      </c>
      <c r="AM131" t="b">
        <v>0</v>
      </c>
      <c r="AN131" t="b">
        <v>0</v>
      </c>
      <c r="AO131" t="b">
        <v>0</v>
      </c>
      <c r="AP131" t="b">
        <v>0</v>
      </c>
      <c r="AQ131" t="b">
        <v>0</v>
      </c>
      <c r="AR131">
        <v>37.5</v>
      </c>
      <c r="AS131">
        <v>0.5</v>
      </c>
      <c r="AT131" t="b">
        <v>0</v>
      </c>
      <c r="AU131">
        <v>37.5</v>
      </c>
      <c r="AV131">
        <v>0.5</v>
      </c>
      <c r="AW131" t="b">
        <v>0</v>
      </c>
      <c r="AX131">
        <v>37.5</v>
      </c>
      <c r="AY131">
        <v>0.5</v>
      </c>
      <c r="AZ131" t="b">
        <v>0</v>
      </c>
      <c r="BA131">
        <v>37.5</v>
      </c>
      <c r="BB131">
        <v>0.5</v>
      </c>
      <c r="BC131" t="b">
        <v>0</v>
      </c>
      <c r="BD131" t="b">
        <v>0</v>
      </c>
      <c r="BE131" t="b">
        <v>0</v>
      </c>
      <c r="BF131" t="b">
        <v>0</v>
      </c>
      <c r="BG131" t="b">
        <v>0</v>
      </c>
      <c r="BH131" t="b">
        <v>0</v>
      </c>
      <c r="BI131" t="b">
        <v>0</v>
      </c>
      <c r="BJ131" t="b">
        <v>0</v>
      </c>
      <c r="BK131" t="b">
        <v>0</v>
      </c>
      <c r="BL131" t="b">
        <v>0</v>
      </c>
      <c r="BM131" t="b">
        <v>0</v>
      </c>
    </row>
    <row r="132" spans="1:65" x14ac:dyDescent="0.25">
      <c r="A132">
        <v>2</v>
      </c>
      <c r="B132" s="1">
        <v>44928</v>
      </c>
      <c r="C132" s="1">
        <v>44995</v>
      </c>
      <c r="D132">
        <v>41</v>
      </c>
      <c r="E132" t="s">
        <v>1089</v>
      </c>
      <c r="F132">
        <v>283</v>
      </c>
      <c r="G132" t="s">
        <v>1097</v>
      </c>
      <c r="H132" t="s">
        <v>182</v>
      </c>
      <c r="I132" t="s">
        <v>1098</v>
      </c>
      <c r="J132" t="s">
        <v>1099</v>
      </c>
      <c r="K132">
        <v>4</v>
      </c>
      <c r="L132">
        <v>2</v>
      </c>
      <c r="M132">
        <v>2</v>
      </c>
      <c r="N132">
        <v>0</v>
      </c>
      <c r="O132" t="s">
        <v>1231</v>
      </c>
      <c r="P132" t="s">
        <v>69</v>
      </c>
      <c r="Q132">
        <v>2016</v>
      </c>
      <c r="R132" t="s">
        <v>134</v>
      </c>
      <c r="S132" t="s">
        <v>99</v>
      </c>
      <c r="T132" t="b">
        <v>0</v>
      </c>
      <c r="U132" t="b">
        <v>0</v>
      </c>
      <c r="V132">
        <v>30</v>
      </c>
      <c r="W132" t="b">
        <v>0</v>
      </c>
      <c r="X132">
        <v>150</v>
      </c>
      <c r="Y132">
        <v>1</v>
      </c>
      <c r="Z132">
        <v>15000</v>
      </c>
      <c r="AA132" t="s">
        <v>1231</v>
      </c>
      <c r="AB132" t="s">
        <v>1231</v>
      </c>
      <c r="AC132">
        <v>80</v>
      </c>
      <c r="AD132">
        <v>2</v>
      </c>
      <c r="AE132">
        <v>70</v>
      </c>
      <c r="AF132" t="b">
        <v>0</v>
      </c>
      <c r="AG132">
        <v>4000</v>
      </c>
      <c r="AH132">
        <f t="shared" si="2"/>
        <v>-11000</v>
      </c>
      <c r="AI132">
        <v>1</v>
      </c>
      <c r="AJ132" t="s">
        <v>1232</v>
      </c>
      <c r="AK132" t="s">
        <v>1232</v>
      </c>
      <c r="AL132" t="b">
        <v>0</v>
      </c>
      <c r="AM132" t="b">
        <v>0</v>
      </c>
      <c r="AN132" t="b">
        <v>0</v>
      </c>
      <c r="AO132" t="b">
        <v>0</v>
      </c>
      <c r="AP132" t="b">
        <v>0</v>
      </c>
      <c r="AQ132" t="b">
        <v>0</v>
      </c>
      <c r="AR132" t="b">
        <v>0</v>
      </c>
      <c r="AS132" t="b">
        <v>0</v>
      </c>
      <c r="AT132" t="b">
        <v>0</v>
      </c>
      <c r="AU132" t="b">
        <v>0</v>
      </c>
      <c r="AV132" t="b">
        <v>0</v>
      </c>
      <c r="AW132" t="b">
        <v>0</v>
      </c>
      <c r="AX132">
        <v>80</v>
      </c>
      <c r="AY132">
        <v>2</v>
      </c>
      <c r="AZ132">
        <v>70</v>
      </c>
      <c r="BA132" t="b">
        <v>0</v>
      </c>
      <c r="BB132" t="b">
        <v>0</v>
      </c>
      <c r="BC132" t="b">
        <v>0</v>
      </c>
      <c r="BD132" t="b">
        <v>0</v>
      </c>
      <c r="BE132" t="b">
        <v>0</v>
      </c>
      <c r="BF132" t="b">
        <v>0</v>
      </c>
      <c r="BG132" t="b">
        <v>0</v>
      </c>
      <c r="BH132" t="b">
        <v>0</v>
      </c>
      <c r="BI132" t="b">
        <v>0</v>
      </c>
      <c r="BJ132" t="b">
        <v>0</v>
      </c>
      <c r="BK132" t="b">
        <v>0</v>
      </c>
      <c r="BL132" t="b">
        <v>0</v>
      </c>
      <c r="BM132" t="b">
        <v>0</v>
      </c>
    </row>
    <row r="133" spans="1:65" x14ac:dyDescent="0.25">
      <c r="A133">
        <v>2</v>
      </c>
      <c r="B133" s="1">
        <v>44928</v>
      </c>
      <c r="C133" s="1">
        <v>44995</v>
      </c>
      <c r="D133">
        <v>41</v>
      </c>
      <c r="E133" t="s">
        <v>1089</v>
      </c>
      <c r="F133">
        <v>284</v>
      </c>
      <c r="G133" t="s">
        <v>1100</v>
      </c>
      <c r="H133" t="s">
        <v>66</v>
      </c>
      <c r="I133" t="s">
        <v>1101</v>
      </c>
      <c r="J133" t="s">
        <v>1102</v>
      </c>
      <c r="K133">
        <v>2</v>
      </c>
      <c r="L133">
        <v>1</v>
      </c>
      <c r="M133">
        <v>1</v>
      </c>
      <c r="N133">
        <v>0</v>
      </c>
      <c r="O133" t="s">
        <v>1232</v>
      </c>
      <c r="P133" t="s">
        <v>69</v>
      </c>
      <c r="Q133" t="s">
        <v>1230</v>
      </c>
      <c r="R133" t="s">
        <v>185</v>
      </c>
      <c r="S133" t="s">
        <v>93</v>
      </c>
      <c r="T133" t="b">
        <v>0</v>
      </c>
      <c r="U133">
        <v>30</v>
      </c>
      <c r="V133" t="b">
        <v>0</v>
      </c>
      <c r="W133" t="b">
        <v>0</v>
      </c>
      <c r="X133">
        <v>50</v>
      </c>
      <c r="Y133">
        <v>3</v>
      </c>
      <c r="Z133">
        <v>1666.666667</v>
      </c>
      <c r="AA133" t="s">
        <v>1231</v>
      </c>
      <c r="AB133" t="s">
        <v>1231</v>
      </c>
      <c r="AC133">
        <v>60</v>
      </c>
      <c r="AD133">
        <v>4.76</v>
      </c>
      <c r="AE133" t="b">
        <v>0</v>
      </c>
      <c r="AF133" t="b">
        <v>0</v>
      </c>
      <c r="AG133">
        <v>1260.5042020000001</v>
      </c>
      <c r="AH133">
        <f t="shared" si="2"/>
        <v>-406.16246499999988</v>
      </c>
      <c r="AI133">
        <v>3</v>
      </c>
      <c r="AJ133" t="s">
        <v>1232</v>
      </c>
      <c r="AK133" t="s">
        <v>1232</v>
      </c>
      <c r="AL133" t="b">
        <v>0</v>
      </c>
      <c r="AM133" t="b">
        <v>0</v>
      </c>
      <c r="AN133" t="b">
        <v>0</v>
      </c>
      <c r="AO133" t="b">
        <v>0</v>
      </c>
      <c r="AP133" t="b">
        <v>0</v>
      </c>
      <c r="AQ133" t="b">
        <v>0</v>
      </c>
      <c r="AR133">
        <v>20</v>
      </c>
      <c r="AS133">
        <v>1.5860000000000001</v>
      </c>
      <c r="AT133" t="b">
        <v>0</v>
      </c>
      <c r="AU133">
        <v>20</v>
      </c>
      <c r="AV133">
        <v>1.5860000000000001</v>
      </c>
      <c r="AW133" t="b">
        <v>0</v>
      </c>
      <c r="AX133">
        <v>20</v>
      </c>
      <c r="AY133">
        <v>1.5860000000000001</v>
      </c>
      <c r="AZ133" t="b">
        <v>0</v>
      </c>
      <c r="BA133" t="b">
        <v>0</v>
      </c>
      <c r="BB133" t="b">
        <v>0</v>
      </c>
      <c r="BC133" t="b">
        <v>0</v>
      </c>
      <c r="BD133" t="b">
        <v>0</v>
      </c>
      <c r="BE133" t="b">
        <v>0</v>
      </c>
      <c r="BF133" t="b">
        <v>0</v>
      </c>
      <c r="BG133" t="b">
        <v>0</v>
      </c>
      <c r="BH133" t="b">
        <v>0</v>
      </c>
      <c r="BI133" t="b">
        <v>0</v>
      </c>
      <c r="BJ133" t="b">
        <v>0</v>
      </c>
      <c r="BK133" t="b">
        <v>0</v>
      </c>
      <c r="BL133" t="b">
        <v>0</v>
      </c>
      <c r="BM133" t="b">
        <v>0</v>
      </c>
    </row>
    <row r="134" spans="1:65" x14ac:dyDescent="0.25">
      <c r="A134">
        <v>2</v>
      </c>
      <c r="B134" s="1">
        <v>44928</v>
      </c>
      <c r="C134" s="1">
        <v>44995</v>
      </c>
      <c r="D134">
        <v>42</v>
      </c>
      <c r="E134" t="s">
        <v>1103</v>
      </c>
      <c r="F134">
        <v>285</v>
      </c>
      <c r="G134" t="s">
        <v>1104</v>
      </c>
      <c r="H134" t="s">
        <v>565</v>
      </c>
      <c r="I134" t="s">
        <v>1105</v>
      </c>
      <c r="J134" t="s">
        <v>1106</v>
      </c>
      <c r="K134">
        <v>2</v>
      </c>
      <c r="L134">
        <v>2</v>
      </c>
      <c r="M134">
        <v>0</v>
      </c>
      <c r="N134">
        <v>0</v>
      </c>
      <c r="O134" t="s">
        <v>1232</v>
      </c>
      <c r="P134" t="s">
        <v>69</v>
      </c>
      <c r="Q134">
        <v>2018</v>
      </c>
      <c r="R134" t="s">
        <v>70</v>
      </c>
      <c r="S134" t="s">
        <v>93</v>
      </c>
      <c r="T134">
        <v>-1</v>
      </c>
      <c r="U134" t="b">
        <v>0</v>
      </c>
      <c r="V134" t="b">
        <v>0</v>
      </c>
      <c r="W134" t="b">
        <v>0</v>
      </c>
      <c r="X134">
        <v>100</v>
      </c>
      <c r="Y134">
        <v>0.75</v>
      </c>
      <c r="Z134">
        <v>13333.333329999999</v>
      </c>
      <c r="AA134" t="s">
        <v>1232</v>
      </c>
      <c r="AC134" t="b">
        <v>0</v>
      </c>
      <c r="AD134" t="b">
        <v>0</v>
      </c>
      <c r="AE134" t="b">
        <v>0</v>
      </c>
      <c r="AF134" t="b">
        <v>0</v>
      </c>
      <c r="AG134" t="b">
        <v>0</v>
      </c>
      <c r="AH134" t="b">
        <f t="shared" si="2"/>
        <v>0</v>
      </c>
      <c r="AI134" t="b">
        <v>0</v>
      </c>
      <c r="AJ134" t="b">
        <v>0</v>
      </c>
      <c r="AK134" t="b">
        <v>0</v>
      </c>
      <c r="AL134" t="b">
        <v>0</v>
      </c>
      <c r="AM134" t="b">
        <v>0</v>
      </c>
      <c r="AN134" t="b">
        <v>0</v>
      </c>
      <c r="AO134" t="b">
        <v>0</v>
      </c>
      <c r="AP134" t="b">
        <v>0</v>
      </c>
      <c r="AQ134" t="b">
        <v>0</v>
      </c>
      <c r="AR134" t="b">
        <v>0</v>
      </c>
      <c r="AS134" t="b">
        <v>0</v>
      </c>
      <c r="AT134" t="b">
        <v>0</v>
      </c>
      <c r="AU134" t="b">
        <v>0</v>
      </c>
      <c r="AV134" t="b">
        <v>0</v>
      </c>
      <c r="AW134" t="b">
        <v>0</v>
      </c>
      <c r="AX134" t="b">
        <v>0</v>
      </c>
      <c r="AY134" t="b">
        <v>0</v>
      </c>
      <c r="AZ134" t="b">
        <v>0</v>
      </c>
      <c r="BA134" t="b">
        <v>0</v>
      </c>
      <c r="BB134" t="b">
        <v>0</v>
      </c>
      <c r="BC134" t="b">
        <v>0</v>
      </c>
      <c r="BD134" t="b">
        <v>0</v>
      </c>
      <c r="BE134" t="b">
        <v>0</v>
      </c>
      <c r="BF134" t="b">
        <v>0</v>
      </c>
      <c r="BG134" t="b">
        <v>0</v>
      </c>
      <c r="BH134" t="b">
        <v>0</v>
      </c>
      <c r="BI134" t="b">
        <v>0</v>
      </c>
      <c r="BJ134" t="b">
        <v>0</v>
      </c>
      <c r="BK134" t="b">
        <v>0</v>
      </c>
      <c r="BL134" t="b">
        <v>0</v>
      </c>
      <c r="BM134" t="b">
        <v>0</v>
      </c>
    </row>
    <row r="135" spans="1:65" x14ac:dyDescent="0.25">
      <c r="A135">
        <v>2</v>
      </c>
      <c r="B135" s="1">
        <v>44928</v>
      </c>
      <c r="C135" s="1">
        <v>44995</v>
      </c>
      <c r="D135">
        <v>42</v>
      </c>
      <c r="E135" t="s">
        <v>1103</v>
      </c>
      <c r="F135">
        <v>286</v>
      </c>
      <c r="G135" t="s">
        <v>1107</v>
      </c>
      <c r="H135" t="s">
        <v>565</v>
      </c>
      <c r="I135" t="s">
        <v>1108</v>
      </c>
      <c r="J135" t="s">
        <v>1109</v>
      </c>
      <c r="K135">
        <v>2</v>
      </c>
      <c r="L135">
        <v>2</v>
      </c>
      <c r="M135">
        <v>0</v>
      </c>
      <c r="N135">
        <v>0</v>
      </c>
      <c r="O135" t="s">
        <v>1232</v>
      </c>
      <c r="P135" t="s">
        <v>69</v>
      </c>
      <c r="Q135">
        <v>2017</v>
      </c>
      <c r="R135" t="s">
        <v>86</v>
      </c>
      <c r="S135" t="s">
        <v>93</v>
      </c>
      <c r="T135">
        <v>75</v>
      </c>
      <c r="U135" t="b">
        <v>0</v>
      </c>
      <c r="V135">
        <v>45</v>
      </c>
      <c r="W135">
        <v>35</v>
      </c>
      <c r="X135">
        <v>80</v>
      </c>
      <c r="Y135">
        <v>15</v>
      </c>
      <c r="Z135">
        <v>533.33333330000005</v>
      </c>
      <c r="AA135" t="s">
        <v>1232</v>
      </c>
      <c r="AC135" t="b">
        <v>0</v>
      </c>
      <c r="AD135" t="b">
        <v>0</v>
      </c>
      <c r="AE135" t="b">
        <v>0</v>
      </c>
      <c r="AF135" t="b">
        <v>0</v>
      </c>
      <c r="AG135" t="b">
        <v>0</v>
      </c>
      <c r="AH135" t="b">
        <f t="shared" si="2"/>
        <v>0</v>
      </c>
      <c r="AI135" t="b">
        <v>0</v>
      </c>
      <c r="AJ135" t="b">
        <v>0</v>
      </c>
      <c r="AK135" t="b">
        <v>0</v>
      </c>
      <c r="AL135" t="b">
        <v>0</v>
      </c>
      <c r="AM135" t="b">
        <v>0</v>
      </c>
      <c r="AN135" t="b">
        <v>0</v>
      </c>
      <c r="AO135" t="b">
        <v>0</v>
      </c>
      <c r="AP135" t="b">
        <v>0</v>
      </c>
      <c r="AQ135" t="b">
        <v>0</v>
      </c>
      <c r="AR135" t="b">
        <v>0</v>
      </c>
      <c r="AS135" t="b">
        <v>0</v>
      </c>
      <c r="AT135" t="b">
        <v>0</v>
      </c>
      <c r="AU135" t="b">
        <v>0</v>
      </c>
      <c r="AV135" t="b">
        <v>0</v>
      </c>
      <c r="AW135" t="b">
        <v>0</v>
      </c>
      <c r="AX135" t="b">
        <v>0</v>
      </c>
      <c r="AY135" t="b">
        <v>0</v>
      </c>
      <c r="AZ135" t="b">
        <v>0</v>
      </c>
      <c r="BA135" t="b">
        <v>0</v>
      </c>
      <c r="BB135" t="b">
        <v>0</v>
      </c>
      <c r="BC135" t="b">
        <v>0</v>
      </c>
      <c r="BD135" t="b">
        <v>0</v>
      </c>
      <c r="BE135" t="b">
        <v>0</v>
      </c>
      <c r="BF135" t="b">
        <v>0</v>
      </c>
      <c r="BG135" t="b">
        <v>0</v>
      </c>
      <c r="BH135" t="b">
        <v>0</v>
      </c>
      <c r="BI135" t="b">
        <v>0</v>
      </c>
      <c r="BJ135" t="b">
        <v>0</v>
      </c>
      <c r="BK135" t="b">
        <v>0</v>
      </c>
      <c r="BL135" t="b">
        <v>0</v>
      </c>
      <c r="BM135" t="b">
        <v>0</v>
      </c>
    </row>
    <row r="136" spans="1:65" x14ac:dyDescent="0.25">
      <c r="A136">
        <v>2</v>
      </c>
      <c r="B136" s="1">
        <v>44928</v>
      </c>
      <c r="C136" s="1">
        <v>44995</v>
      </c>
      <c r="D136">
        <v>42</v>
      </c>
      <c r="E136" t="s">
        <v>1103</v>
      </c>
      <c r="F136">
        <v>287</v>
      </c>
      <c r="G136" t="s">
        <v>1110</v>
      </c>
      <c r="H136" t="s">
        <v>72</v>
      </c>
      <c r="I136" t="s">
        <v>1111</v>
      </c>
      <c r="J136" t="s">
        <v>1112</v>
      </c>
      <c r="K136">
        <v>2</v>
      </c>
      <c r="L136">
        <v>2</v>
      </c>
      <c r="M136">
        <v>0</v>
      </c>
      <c r="N136">
        <v>0</v>
      </c>
      <c r="O136" t="s">
        <v>1232</v>
      </c>
      <c r="P136" t="s">
        <v>69</v>
      </c>
      <c r="Q136" t="s">
        <v>1230</v>
      </c>
      <c r="R136" t="s">
        <v>86</v>
      </c>
      <c r="S136" t="s">
        <v>93</v>
      </c>
      <c r="T136">
        <v>54</v>
      </c>
      <c r="U136">
        <v>25</v>
      </c>
      <c r="V136" t="b">
        <v>0</v>
      </c>
      <c r="W136" t="b">
        <v>0</v>
      </c>
      <c r="X136">
        <v>75</v>
      </c>
      <c r="Y136">
        <v>1</v>
      </c>
      <c r="Z136">
        <v>7500</v>
      </c>
      <c r="AA136" t="s">
        <v>1232</v>
      </c>
      <c r="AC136" t="b">
        <v>0</v>
      </c>
      <c r="AD136" t="b">
        <v>0</v>
      </c>
      <c r="AE136" t="b">
        <v>0</v>
      </c>
      <c r="AF136" t="b">
        <v>0</v>
      </c>
      <c r="AG136" t="b">
        <v>0</v>
      </c>
      <c r="AH136" t="b">
        <f t="shared" si="2"/>
        <v>0</v>
      </c>
      <c r="AI136" t="b">
        <v>0</v>
      </c>
      <c r="AJ136" t="b">
        <v>0</v>
      </c>
      <c r="AK136" t="b">
        <v>0</v>
      </c>
      <c r="AL136" t="b">
        <v>0</v>
      </c>
      <c r="AM136" t="b">
        <v>0</v>
      </c>
      <c r="AN136" t="b">
        <v>0</v>
      </c>
      <c r="AO136" t="b">
        <v>0</v>
      </c>
      <c r="AP136" t="b">
        <v>0</v>
      </c>
      <c r="AQ136" t="b">
        <v>0</v>
      </c>
      <c r="AR136" t="b">
        <v>0</v>
      </c>
      <c r="AS136" t="b">
        <v>0</v>
      </c>
      <c r="AT136" t="b">
        <v>0</v>
      </c>
      <c r="AU136" t="b">
        <v>0</v>
      </c>
      <c r="AV136" t="b">
        <v>0</v>
      </c>
      <c r="AW136" t="b">
        <v>0</v>
      </c>
      <c r="AX136" t="b">
        <v>0</v>
      </c>
      <c r="AY136" t="b">
        <v>0</v>
      </c>
      <c r="AZ136" t="b">
        <v>0</v>
      </c>
      <c r="BA136" t="b">
        <v>0</v>
      </c>
      <c r="BB136" t="b">
        <v>0</v>
      </c>
      <c r="BC136" t="b">
        <v>0</v>
      </c>
      <c r="BD136" t="b">
        <v>0</v>
      </c>
      <c r="BE136" t="b">
        <v>0</v>
      </c>
      <c r="BF136" t="b">
        <v>0</v>
      </c>
      <c r="BG136" t="b">
        <v>0</v>
      </c>
      <c r="BH136" t="b">
        <v>0</v>
      </c>
      <c r="BI136" t="b">
        <v>0</v>
      </c>
      <c r="BJ136" t="b">
        <v>0</v>
      </c>
      <c r="BK136" t="b">
        <v>0</v>
      </c>
      <c r="BL136" t="b">
        <v>0</v>
      </c>
      <c r="BM136" t="b">
        <v>0</v>
      </c>
    </row>
    <row r="137" spans="1:65" x14ac:dyDescent="0.25">
      <c r="A137">
        <v>2</v>
      </c>
      <c r="B137" s="1">
        <v>44928</v>
      </c>
      <c r="C137" s="1">
        <v>44995</v>
      </c>
      <c r="D137">
        <v>42</v>
      </c>
      <c r="E137" t="s">
        <v>1103</v>
      </c>
      <c r="F137">
        <v>288</v>
      </c>
      <c r="G137" t="s">
        <v>1113</v>
      </c>
      <c r="H137" t="s">
        <v>225</v>
      </c>
      <c r="I137" t="s">
        <v>1114</v>
      </c>
      <c r="J137" t="s">
        <v>1115</v>
      </c>
      <c r="K137">
        <v>1</v>
      </c>
      <c r="L137">
        <v>1</v>
      </c>
      <c r="M137">
        <v>0</v>
      </c>
      <c r="N137">
        <v>0</v>
      </c>
      <c r="O137" t="s">
        <v>1232</v>
      </c>
      <c r="P137" t="s">
        <v>69</v>
      </c>
      <c r="Q137" t="s">
        <v>1230</v>
      </c>
      <c r="R137" t="s">
        <v>86</v>
      </c>
      <c r="S137" t="s">
        <v>93</v>
      </c>
      <c r="T137">
        <v>120</v>
      </c>
      <c r="U137">
        <v>22</v>
      </c>
      <c r="V137">
        <v>50</v>
      </c>
      <c r="W137">
        <v>8</v>
      </c>
      <c r="X137">
        <v>40</v>
      </c>
      <c r="Y137">
        <v>1</v>
      </c>
      <c r="Z137">
        <v>4000</v>
      </c>
      <c r="AA137" t="s">
        <v>1232</v>
      </c>
      <c r="AC137" t="b">
        <v>0</v>
      </c>
      <c r="AD137" t="b">
        <v>0</v>
      </c>
      <c r="AE137" t="b">
        <v>0</v>
      </c>
      <c r="AF137" t="b">
        <v>0</v>
      </c>
      <c r="AG137" t="b">
        <v>0</v>
      </c>
      <c r="AH137" t="b">
        <f t="shared" si="2"/>
        <v>0</v>
      </c>
      <c r="AI137" t="b">
        <v>0</v>
      </c>
      <c r="AJ137" t="b">
        <v>0</v>
      </c>
      <c r="AK137" t="b">
        <v>0</v>
      </c>
      <c r="AL137" t="b">
        <v>0</v>
      </c>
      <c r="AM137" t="b">
        <v>0</v>
      </c>
      <c r="AN137" t="b">
        <v>0</v>
      </c>
      <c r="AO137" t="b">
        <v>0</v>
      </c>
      <c r="AP137" t="b">
        <v>0</v>
      </c>
      <c r="AQ137" t="b">
        <v>0</v>
      </c>
      <c r="AR137" t="b">
        <v>0</v>
      </c>
      <c r="AS137" t="b">
        <v>0</v>
      </c>
      <c r="AT137" t="b">
        <v>0</v>
      </c>
      <c r="AU137" t="b">
        <v>0</v>
      </c>
      <c r="AV137" t="b">
        <v>0</v>
      </c>
      <c r="AW137" t="b">
        <v>0</v>
      </c>
      <c r="AX137" t="b">
        <v>0</v>
      </c>
      <c r="AY137" t="b">
        <v>0</v>
      </c>
      <c r="AZ137" t="b">
        <v>0</v>
      </c>
      <c r="BA137" t="b">
        <v>0</v>
      </c>
      <c r="BB137" t="b">
        <v>0</v>
      </c>
      <c r="BC137" t="b">
        <v>0</v>
      </c>
      <c r="BD137" t="b">
        <v>0</v>
      </c>
      <c r="BE137" t="b">
        <v>0</v>
      </c>
      <c r="BF137" t="b">
        <v>0</v>
      </c>
      <c r="BG137" t="b">
        <v>0</v>
      </c>
      <c r="BH137" t="b">
        <v>0</v>
      </c>
      <c r="BI137" t="b">
        <v>0</v>
      </c>
      <c r="BJ137" t="b">
        <v>0</v>
      </c>
      <c r="BK137" t="b">
        <v>0</v>
      </c>
      <c r="BL137" t="b">
        <v>0</v>
      </c>
      <c r="BM137" t="b">
        <v>0</v>
      </c>
    </row>
    <row r="138" spans="1:65" x14ac:dyDescent="0.25">
      <c r="A138">
        <v>2</v>
      </c>
      <c r="B138" s="1">
        <v>44928</v>
      </c>
      <c r="C138" s="1">
        <v>44995</v>
      </c>
      <c r="D138">
        <v>43</v>
      </c>
      <c r="E138" t="s">
        <v>1116</v>
      </c>
      <c r="F138">
        <v>289</v>
      </c>
      <c r="G138" t="s">
        <v>1117</v>
      </c>
      <c r="H138" t="s">
        <v>66</v>
      </c>
      <c r="I138" t="s">
        <v>1118</v>
      </c>
      <c r="K138">
        <v>1</v>
      </c>
      <c r="L138">
        <v>1</v>
      </c>
      <c r="M138">
        <v>0</v>
      </c>
      <c r="N138">
        <v>0</v>
      </c>
      <c r="O138" t="s">
        <v>1232</v>
      </c>
      <c r="P138" t="s">
        <v>69</v>
      </c>
      <c r="Q138" t="s">
        <v>1230</v>
      </c>
      <c r="R138" t="s">
        <v>185</v>
      </c>
      <c r="S138" t="s">
        <v>196</v>
      </c>
      <c r="T138" t="b">
        <v>0</v>
      </c>
      <c r="U138" t="b">
        <v>0</v>
      </c>
      <c r="V138" t="b">
        <v>0</v>
      </c>
      <c r="W138" t="b">
        <v>0</v>
      </c>
      <c r="X138">
        <v>75</v>
      </c>
      <c r="Y138">
        <v>5</v>
      </c>
      <c r="Z138">
        <v>1500</v>
      </c>
      <c r="AA138" t="s">
        <v>1232</v>
      </c>
      <c r="AC138" t="b">
        <v>0</v>
      </c>
      <c r="AD138" t="b">
        <v>0</v>
      </c>
      <c r="AE138" t="b">
        <v>0</v>
      </c>
      <c r="AF138" t="b">
        <v>0</v>
      </c>
      <c r="AG138" t="b">
        <v>0</v>
      </c>
      <c r="AH138" t="b">
        <f t="shared" si="2"/>
        <v>0</v>
      </c>
      <c r="AI138" t="b">
        <v>0</v>
      </c>
      <c r="AJ138" t="b">
        <v>0</v>
      </c>
      <c r="AK138" t="b">
        <v>0</v>
      </c>
      <c r="AL138" t="b">
        <v>0</v>
      </c>
      <c r="AM138" t="b">
        <v>0</v>
      </c>
      <c r="AN138" t="b">
        <v>0</v>
      </c>
      <c r="AO138" t="b">
        <v>0</v>
      </c>
      <c r="AP138" t="b">
        <v>0</v>
      </c>
      <c r="AQ138" t="b">
        <v>0</v>
      </c>
      <c r="AR138" t="b">
        <v>0</v>
      </c>
      <c r="AS138" t="b">
        <v>0</v>
      </c>
      <c r="AT138" t="b">
        <v>0</v>
      </c>
      <c r="AU138" t="b">
        <v>0</v>
      </c>
      <c r="AV138" t="b">
        <v>0</v>
      </c>
      <c r="AW138" t="b">
        <v>0</v>
      </c>
      <c r="AX138" t="b">
        <v>0</v>
      </c>
      <c r="AY138" t="b">
        <v>0</v>
      </c>
      <c r="AZ138" t="b">
        <v>0</v>
      </c>
      <c r="BA138" t="b">
        <v>0</v>
      </c>
      <c r="BB138" t="b">
        <v>0</v>
      </c>
      <c r="BC138" t="b">
        <v>0</v>
      </c>
      <c r="BD138" t="b">
        <v>0</v>
      </c>
      <c r="BE138" t="b">
        <v>0</v>
      </c>
      <c r="BF138" t="b">
        <v>0</v>
      </c>
      <c r="BG138" t="b">
        <v>0</v>
      </c>
      <c r="BH138" t="b">
        <v>0</v>
      </c>
      <c r="BI138" t="b">
        <v>0</v>
      </c>
      <c r="BJ138" t="b">
        <v>0</v>
      </c>
      <c r="BK138" t="b">
        <v>0</v>
      </c>
      <c r="BL138" t="b">
        <v>0</v>
      </c>
      <c r="BM138" t="b">
        <v>0</v>
      </c>
    </row>
    <row r="139" spans="1:65" x14ac:dyDescent="0.25">
      <c r="A139">
        <v>2</v>
      </c>
      <c r="B139" s="1">
        <v>44928</v>
      </c>
      <c r="C139" s="1">
        <v>44995</v>
      </c>
      <c r="D139">
        <v>43</v>
      </c>
      <c r="E139" t="s">
        <v>1116</v>
      </c>
      <c r="F139">
        <v>290</v>
      </c>
      <c r="G139" t="s">
        <v>1119</v>
      </c>
      <c r="H139" t="s">
        <v>225</v>
      </c>
      <c r="I139" t="s">
        <v>1120</v>
      </c>
      <c r="J139" t="s">
        <v>1121</v>
      </c>
      <c r="K139">
        <v>3</v>
      </c>
      <c r="L139">
        <v>1</v>
      </c>
      <c r="M139">
        <v>2</v>
      </c>
      <c r="N139">
        <v>0</v>
      </c>
      <c r="O139" t="s">
        <v>1231</v>
      </c>
      <c r="P139" t="s">
        <v>69</v>
      </c>
      <c r="Q139">
        <v>2021</v>
      </c>
      <c r="R139" t="s">
        <v>134</v>
      </c>
      <c r="S139" t="s">
        <v>196</v>
      </c>
      <c r="T139" t="b">
        <v>0</v>
      </c>
      <c r="U139" t="b">
        <v>0</v>
      </c>
      <c r="V139" t="b">
        <v>0</v>
      </c>
      <c r="W139" t="b">
        <v>0</v>
      </c>
      <c r="X139">
        <v>50</v>
      </c>
      <c r="Y139">
        <v>1.25</v>
      </c>
      <c r="Z139">
        <v>4000</v>
      </c>
      <c r="AA139" t="s">
        <v>1231</v>
      </c>
      <c r="AB139" t="s">
        <v>1231</v>
      </c>
      <c r="AC139">
        <v>50</v>
      </c>
      <c r="AD139">
        <v>4.16</v>
      </c>
      <c r="AE139" t="b">
        <v>0</v>
      </c>
      <c r="AF139" t="b">
        <v>0</v>
      </c>
      <c r="AG139">
        <v>1201.9230769999999</v>
      </c>
      <c r="AH139">
        <f t="shared" si="2"/>
        <v>-2798.0769230000001</v>
      </c>
      <c r="AI139">
        <v>2</v>
      </c>
      <c r="AJ139" t="s">
        <v>1232</v>
      </c>
      <c r="AK139" t="s">
        <v>1232</v>
      </c>
      <c r="AL139" t="b">
        <v>0</v>
      </c>
      <c r="AM139" t="b">
        <v>0</v>
      </c>
      <c r="AN139" t="b">
        <v>0</v>
      </c>
      <c r="AO139">
        <v>25</v>
      </c>
      <c r="AP139">
        <v>2.08</v>
      </c>
      <c r="AQ139" t="b">
        <v>0</v>
      </c>
      <c r="AR139" t="b">
        <v>0</v>
      </c>
      <c r="AS139" t="b">
        <v>0</v>
      </c>
      <c r="AT139" t="b">
        <v>0</v>
      </c>
      <c r="AU139" t="b">
        <v>0</v>
      </c>
      <c r="AV139" t="b">
        <v>0</v>
      </c>
      <c r="AW139" t="b">
        <v>0</v>
      </c>
      <c r="AX139" t="b">
        <v>0</v>
      </c>
      <c r="AY139" t="b">
        <v>0</v>
      </c>
      <c r="AZ139" t="b">
        <v>0</v>
      </c>
      <c r="BA139" t="b">
        <v>0</v>
      </c>
      <c r="BB139" t="b">
        <v>0</v>
      </c>
      <c r="BC139" t="b">
        <v>0</v>
      </c>
      <c r="BD139" t="b">
        <v>0</v>
      </c>
      <c r="BE139" t="b">
        <v>0</v>
      </c>
      <c r="BF139" t="b">
        <v>0</v>
      </c>
      <c r="BG139">
        <v>25</v>
      </c>
      <c r="BH139">
        <v>2.08</v>
      </c>
      <c r="BI139" t="b">
        <v>0</v>
      </c>
      <c r="BJ139" t="b">
        <v>0</v>
      </c>
      <c r="BK139" t="b">
        <v>0</v>
      </c>
      <c r="BL139" t="b">
        <v>0</v>
      </c>
      <c r="BM139" t="b">
        <v>0</v>
      </c>
    </row>
    <row r="140" spans="1:65" x14ac:dyDescent="0.25">
      <c r="A140">
        <v>2</v>
      </c>
      <c r="B140" s="1">
        <v>44928</v>
      </c>
      <c r="C140" s="1">
        <v>44995</v>
      </c>
      <c r="D140">
        <v>43</v>
      </c>
      <c r="E140" t="s">
        <v>1116</v>
      </c>
      <c r="F140">
        <v>291</v>
      </c>
      <c r="G140" t="s">
        <v>1122</v>
      </c>
      <c r="H140" t="s">
        <v>66</v>
      </c>
      <c r="I140" t="s">
        <v>1123</v>
      </c>
      <c r="J140" t="s">
        <v>1124</v>
      </c>
      <c r="K140">
        <v>2</v>
      </c>
      <c r="L140">
        <v>2</v>
      </c>
      <c r="M140">
        <v>0</v>
      </c>
      <c r="N140">
        <v>0</v>
      </c>
      <c r="O140" t="s">
        <v>1232</v>
      </c>
      <c r="P140" t="s">
        <v>69</v>
      </c>
      <c r="Q140" t="s">
        <v>1230</v>
      </c>
      <c r="R140" t="s">
        <v>70</v>
      </c>
      <c r="S140" t="s">
        <v>196</v>
      </c>
      <c r="T140">
        <v>720</v>
      </c>
      <c r="U140">
        <v>50</v>
      </c>
      <c r="V140" t="b">
        <v>0</v>
      </c>
      <c r="W140" t="b">
        <v>0</v>
      </c>
      <c r="X140">
        <v>60</v>
      </c>
      <c r="Y140">
        <v>1.5</v>
      </c>
      <c r="Z140">
        <v>4000</v>
      </c>
      <c r="AA140" t="s">
        <v>1231</v>
      </c>
      <c r="AB140" t="s">
        <v>1231</v>
      </c>
      <c r="AC140">
        <v>15</v>
      </c>
      <c r="AD140">
        <v>1.5</v>
      </c>
      <c r="AE140">
        <v>45</v>
      </c>
      <c r="AF140">
        <v>12</v>
      </c>
      <c r="AG140">
        <v>1000</v>
      </c>
      <c r="AH140">
        <f t="shared" si="2"/>
        <v>-3000</v>
      </c>
      <c r="AI140">
        <v>1</v>
      </c>
      <c r="AJ140" t="s">
        <v>1232</v>
      </c>
      <c r="AK140" t="s">
        <v>1232</v>
      </c>
      <c r="AL140" t="b">
        <v>0</v>
      </c>
      <c r="AM140" t="b">
        <v>0</v>
      </c>
      <c r="AN140" t="b">
        <v>0</v>
      </c>
      <c r="AO140" t="b">
        <v>0</v>
      </c>
      <c r="AP140" t="b">
        <v>0</v>
      </c>
      <c r="AQ140" t="b">
        <v>0</v>
      </c>
      <c r="AR140" t="b">
        <v>0</v>
      </c>
      <c r="AS140" t="b">
        <v>0</v>
      </c>
      <c r="AT140" t="b">
        <v>0</v>
      </c>
      <c r="AU140" t="b">
        <v>0</v>
      </c>
      <c r="AV140" t="b">
        <v>0</v>
      </c>
      <c r="AW140" t="b">
        <v>0</v>
      </c>
      <c r="AX140" t="b">
        <v>0</v>
      </c>
      <c r="AY140" t="b">
        <v>0</v>
      </c>
      <c r="AZ140" t="b">
        <v>0</v>
      </c>
      <c r="BA140" t="b">
        <v>0</v>
      </c>
      <c r="BB140" t="b">
        <v>0</v>
      </c>
      <c r="BC140" t="b">
        <v>0</v>
      </c>
      <c r="BD140" t="b">
        <v>0</v>
      </c>
      <c r="BE140" t="b">
        <v>0</v>
      </c>
      <c r="BF140" t="b">
        <v>0</v>
      </c>
      <c r="BG140">
        <v>15</v>
      </c>
      <c r="BH140">
        <v>1.5</v>
      </c>
      <c r="BI140">
        <v>45</v>
      </c>
      <c r="BJ140" t="b">
        <v>0</v>
      </c>
      <c r="BK140" t="b">
        <v>0</v>
      </c>
      <c r="BL140" t="b">
        <v>0</v>
      </c>
      <c r="BM140" t="b">
        <v>0</v>
      </c>
    </row>
    <row r="141" spans="1:65" x14ac:dyDescent="0.25">
      <c r="A141">
        <v>2</v>
      </c>
      <c r="B141" s="1">
        <v>44928</v>
      </c>
      <c r="C141" s="1">
        <v>44995</v>
      </c>
      <c r="D141">
        <v>43</v>
      </c>
      <c r="E141" t="s">
        <v>1116</v>
      </c>
      <c r="F141">
        <v>292</v>
      </c>
      <c r="G141" t="s">
        <v>1125</v>
      </c>
      <c r="H141" t="s">
        <v>286</v>
      </c>
      <c r="I141" t="s">
        <v>1126</v>
      </c>
      <c r="J141" t="s">
        <v>1127</v>
      </c>
      <c r="K141">
        <v>2</v>
      </c>
      <c r="L141">
        <v>2</v>
      </c>
      <c r="M141">
        <v>0</v>
      </c>
      <c r="N141">
        <v>0</v>
      </c>
      <c r="O141" t="s">
        <v>1232</v>
      </c>
      <c r="P141" t="s">
        <v>69</v>
      </c>
      <c r="Q141" t="s">
        <v>1230</v>
      </c>
      <c r="R141" t="s">
        <v>143</v>
      </c>
      <c r="S141" t="s">
        <v>196</v>
      </c>
      <c r="T141">
        <v>1005</v>
      </c>
      <c r="U141">
        <v>80</v>
      </c>
      <c r="V141">
        <v>80</v>
      </c>
      <c r="W141" t="b">
        <v>0</v>
      </c>
      <c r="X141">
        <v>50</v>
      </c>
      <c r="Y141">
        <v>1</v>
      </c>
      <c r="Z141">
        <v>5000</v>
      </c>
      <c r="AA141" t="s">
        <v>1232</v>
      </c>
      <c r="AC141" t="b">
        <v>0</v>
      </c>
      <c r="AD141" t="b">
        <v>0</v>
      </c>
      <c r="AE141" t="b">
        <v>0</v>
      </c>
      <c r="AF141" t="b">
        <v>0</v>
      </c>
      <c r="AG141" t="b">
        <v>0</v>
      </c>
      <c r="AH141" t="b">
        <f t="shared" si="2"/>
        <v>0</v>
      </c>
      <c r="AI141" t="b">
        <v>0</v>
      </c>
      <c r="AJ141" t="b">
        <v>0</v>
      </c>
      <c r="AK141" t="b">
        <v>0</v>
      </c>
      <c r="AL141" t="b">
        <v>0</v>
      </c>
      <c r="AM141" t="b">
        <v>0</v>
      </c>
      <c r="AN141" t="b">
        <v>0</v>
      </c>
      <c r="AO141" t="b">
        <v>0</v>
      </c>
      <c r="AP141" t="b">
        <v>0</v>
      </c>
      <c r="AQ141" t="b">
        <v>0</v>
      </c>
      <c r="AR141" t="b">
        <v>0</v>
      </c>
      <c r="AS141" t="b">
        <v>0</v>
      </c>
      <c r="AT141" t="b">
        <v>0</v>
      </c>
      <c r="AU141" t="b">
        <v>0</v>
      </c>
      <c r="AV141" t="b">
        <v>0</v>
      </c>
      <c r="AW141" t="b">
        <v>0</v>
      </c>
      <c r="AX141" t="b">
        <v>0</v>
      </c>
      <c r="AY141" t="b">
        <v>0</v>
      </c>
      <c r="AZ141" t="b">
        <v>0</v>
      </c>
      <c r="BA141" t="b">
        <v>0</v>
      </c>
      <c r="BB141" t="b">
        <v>0</v>
      </c>
      <c r="BC141" t="b">
        <v>0</v>
      </c>
      <c r="BD141" t="b">
        <v>0</v>
      </c>
      <c r="BE141" t="b">
        <v>0</v>
      </c>
      <c r="BF141" t="b">
        <v>0</v>
      </c>
      <c r="BG141" t="b">
        <v>0</v>
      </c>
      <c r="BH141" t="b">
        <v>0</v>
      </c>
      <c r="BI141" t="b">
        <v>0</v>
      </c>
      <c r="BJ141" t="b">
        <v>0</v>
      </c>
      <c r="BK141" t="b">
        <v>0</v>
      </c>
      <c r="BL141" t="b">
        <v>0</v>
      </c>
      <c r="BM141" t="b">
        <v>0</v>
      </c>
    </row>
    <row r="142" spans="1:65" x14ac:dyDescent="0.25">
      <c r="A142">
        <v>2</v>
      </c>
      <c r="B142" s="1">
        <v>44928</v>
      </c>
      <c r="C142" s="1">
        <v>44995</v>
      </c>
      <c r="D142">
        <v>44</v>
      </c>
      <c r="E142" t="s">
        <v>1128</v>
      </c>
      <c r="F142">
        <v>293</v>
      </c>
      <c r="G142" t="s">
        <v>1129</v>
      </c>
      <c r="H142" t="s">
        <v>66</v>
      </c>
      <c r="I142" t="s">
        <v>1130</v>
      </c>
      <c r="J142" t="s">
        <v>1131</v>
      </c>
      <c r="K142">
        <v>3</v>
      </c>
      <c r="L142">
        <v>1</v>
      </c>
      <c r="M142">
        <v>2</v>
      </c>
      <c r="N142">
        <v>0</v>
      </c>
      <c r="O142" t="s">
        <v>1231</v>
      </c>
      <c r="P142" t="s">
        <v>69</v>
      </c>
      <c r="Q142">
        <v>2019</v>
      </c>
      <c r="R142" t="s">
        <v>86</v>
      </c>
      <c r="S142" t="s">
        <v>196</v>
      </c>
      <c r="T142">
        <v>-1</v>
      </c>
      <c r="U142">
        <v>20</v>
      </c>
      <c r="V142">
        <v>45</v>
      </c>
      <c r="W142" t="b">
        <v>0</v>
      </c>
      <c r="X142">
        <v>50</v>
      </c>
      <c r="Y142">
        <v>2</v>
      </c>
      <c r="Z142">
        <v>2500</v>
      </c>
      <c r="AA142" t="s">
        <v>1231</v>
      </c>
      <c r="AB142" t="s">
        <v>1231</v>
      </c>
      <c r="AC142">
        <v>50</v>
      </c>
      <c r="AD142">
        <v>6.5</v>
      </c>
      <c r="AE142" t="b">
        <v>0</v>
      </c>
      <c r="AF142" t="b">
        <v>0</v>
      </c>
      <c r="AG142">
        <v>769.23076920000005</v>
      </c>
      <c r="AH142">
        <f t="shared" si="2"/>
        <v>-1730.7692308000001</v>
      </c>
      <c r="AI142">
        <v>1</v>
      </c>
      <c r="AJ142" t="s">
        <v>1232</v>
      </c>
      <c r="AK142" t="s">
        <v>1232</v>
      </c>
      <c r="AL142" t="b">
        <v>0</v>
      </c>
      <c r="AM142" t="b">
        <v>0</v>
      </c>
      <c r="AN142" t="b">
        <v>0</v>
      </c>
      <c r="AO142" t="b">
        <v>0</v>
      </c>
      <c r="AP142" t="b">
        <v>0</v>
      </c>
      <c r="AQ142" t="b">
        <v>0</v>
      </c>
      <c r="AR142" t="b">
        <v>0</v>
      </c>
      <c r="AS142" t="b">
        <v>0</v>
      </c>
      <c r="AT142" t="b">
        <v>0</v>
      </c>
      <c r="AU142">
        <v>50</v>
      </c>
      <c r="AV142">
        <v>6.5</v>
      </c>
      <c r="AW142" t="b">
        <v>0</v>
      </c>
      <c r="AX142" t="b">
        <v>0</v>
      </c>
      <c r="AY142" t="b">
        <v>0</v>
      </c>
      <c r="AZ142" t="b">
        <v>0</v>
      </c>
      <c r="BA142" t="b">
        <v>0</v>
      </c>
      <c r="BB142" t="b">
        <v>0</v>
      </c>
      <c r="BC142" t="b">
        <v>0</v>
      </c>
      <c r="BD142" t="b">
        <v>0</v>
      </c>
      <c r="BE142" t="b">
        <v>0</v>
      </c>
      <c r="BF142" t="b">
        <v>0</v>
      </c>
      <c r="BG142" t="b">
        <v>0</v>
      </c>
      <c r="BH142" t="b">
        <v>0</v>
      </c>
      <c r="BI142" t="b">
        <v>0</v>
      </c>
      <c r="BJ142" t="b">
        <v>0</v>
      </c>
      <c r="BK142" t="b">
        <v>0</v>
      </c>
      <c r="BL142" t="b">
        <v>0</v>
      </c>
      <c r="BM142" t="b">
        <v>0</v>
      </c>
    </row>
    <row r="143" spans="1:65" x14ac:dyDescent="0.25">
      <c r="A143">
        <v>2</v>
      </c>
      <c r="B143" s="1">
        <v>44928</v>
      </c>
      <c r="C143" s="1">
        <v>44995</v>
      </c>
      <c r="D143">
        <v>44</v>
      </c>
      <c r="E143" t="s">
        <v>1128</v>
      </c>
      <c r="F143">
        <v>294</v>
      </c>
      <c r="G143" t="s">
        <v>1132</v>
      </c>
      <c r="H143" t="s">
        <v>725</v>
      </c>
      <c r="I143" t="s">
        <v>1133</v>
      </c>
      <c r="J143" t="s">
        <v>1134</v>
      </c>
      <c r="K143">
        <v>3</v>
      </c>
      <c r="L143">
        <v>3</v>
      </c>
      <c r="M143">
        <v>0</v>
      </c>
      <c r="N143">
        <v>0</v>
      </c>
      <c r="O143" t="s">
        <v>1232</v>
      </c>
      <c r="P143" t="s">
        <v>69</v>
      </c>
      <c r="Q143">
        <v>2010</v>
      </c>
      <c r="R143" t="s">
        <v>143</v>
      </c>
      <c r="S143" t="s">
        <v>196</v>
      </c>
      <c r="T143" t="b">
        <v>0</v>
      </c>
      <c r="U143" t="b">
        <v>0</v>
      </c>
      <c r="V143" t="b">
        <v>0</v>
      </c>
      <c r="W143" t="b">
        <v>0</v>
      </c>
      <c r="X143">
        <v>1000</v>
      </c>
      <c r="Y143">
        <v>10</v>
      </c>
      <c r="Z143">
        <v>10000</v>
      </c>
      <c r="AA143" t="s">
        <v>1232</v>
      </c>
      <c r="AC143" t="b">
        <v>0</v>
      </c>
      <c r="AD143" t="b">
        <v>0</v>
      </c>
      <c r="AE143" t="b">
        <v>0</v>
      </c>
      <c r="AF143" t="b">
        <v>0</v>
      </c>
      <c r="AG143" t="b">
        <v>0</v>
      </c>
      <c r="AH143" t="b">
        <f t="shared" si="2"/>
        <v>0</v>
      </c>
      <c r="AI143" t="b">
        <v>0</v>
      </c>
      <c r="AJ143" t="b">
        <v>0</v>
      </c>
      <c r="AK143" t="b">
        <v>0</v>
      </c>
      <c r="AL143" t="b">
        <v>0</v>
      </c>
      <c r="AM143" t="b">
        <v>0</v>
      </c>
      <c r="AN143" t="b">
        <v>0</v>
      </c>
      <c r="AO143" t="b">
        <v>0</v>
      </c>
      <c r="AP143" t="b">
        <v>0</v>
      </c>
      <c r="AQ143" t="b">
        <v>0</v>
      </c>
      <c r="AR143" t="b">
        <v>0</v>
      </c>
      <c r="AS143" t="b">
        <v>0</v>
      </c>
      <c r="AT143" t="b">
        <v>0</v>
      </c>
      <c r="AU143" t="b">
        <v>0</v>
      </c>
      <c r="AV143" t="b">
        <v>0</v>
      </c>
      <c r="AW143" t="b">
        <v>0</v>
      </c>
      <c r="AX143" t="b">
        <v>0</v>
      </c>
      <c r="AY143" t="b">
        <v>0</v>
      </c>
      <c r="AZ143" t="b">
        <v>0</v>
      </c>
      <c r="BA143" t="b">
        <v>0</v>
      </c>
      <c r="BB143" t="b">
        <v>0</v>
      </c>
      <c r="BC143" t="b">
        <v>0</v>
      </c>
      <c r="BD143" t="b">
        <v>0</v>
      </c>
      <c r="BE143" t="b">
        <v>0</v>
      </c>
      <c r="BF143" t="b">
        <v>0</v>
      </c>
      <c r="BG143" t="b">
        <v>0</v>
      </c>
      <c r="BH143" t="b">
        <v>0</v>
      </c>
      <c r="BI143" t="b">
        <v>0</v>
      </c>
      <c r="BJ143" t="b">
        <v>0</v>
      </c>
      <c r="BK143" t="b">
        <v>0</v>
      </c>
      <c r="BL143" t="b">
        <v>0</v>
      </c>
      <c r="BM143" t="b">
        <v>0</v>
      </c>
    </row>
    <row r="144" spans="1:65" x14ac:dyDescent="0.25">
      <c r="A144">
        <v>2</v>
      </c>
      <c r="B144" s="1">
        <v>44928</v>
      </c>
      <c r="C144" s="1">
        <v>44995</v>
      </c>
      <c r="D144">
        <v>44</v>
      </c>
      <c r="E144" t="s">
        <v>1128</v>
      </c>
      <c r="F144">
        <v>295</v>
      </c>
      <c r="G144" t="s">
        <v>1135</v>
      </c>
      <c r="H144" t="s">
        <v>66</v>
      </c>
      <c r="I144" t="s">
        <v>1136</v>
      </c>
      <c r="J144" t="s">
        <v>1137</v>
      </c>
      <c r="K144">
        <v>2</v>
      </c>
      <c r="L144">
        <v>2</v>
      </c>
      <c r="M144">
        <v>0</v>
      </c>
      <c r="N144">
        <v>0</v>
      </c>
      <c r="O144" t="s">
        <v>1232</v>
      </c>
      <c r="P144" t="s">
        <v>69</v>
      </c>
      <c r="Q144" t="s">
        <v>1230</v>
      </c>
      <c r="R144" t="s">
        <v>134</v>
      </c>
      <c r="S144" t="s">
        <v>196</v>
      </c>
      <c r="T144" t="b">
        <v>0</v>
      </c>
      <c r="U144" t="b">
        <v>0</v>
      </c>
      <c r="V144" t="b">
        <v>0</v>
      </c>
      <c r="W144" t="b">
        <v>0</v>
      </c>
      <c r="X144">
        <v>75</v>
      </c>
      <c r="Y144">
        <v>5</v>
      </c>
      <c r="Z144">
        <v>1500</v>
      </c>
      <c r="AA144" t="s">
        <v>1231</v>
      </c>
      <c r="AB144" t="s">
        <v>1231</v>
      </c>
      <c r="AC144">
        <v>75</v>
      </c>
      <c r="AD144">
        <v>15</v>
      </c>
      <c r="AE144" t="b">
        <v>0</v>
      </c>
      <c r="AF144" t="b">
        <v>0</v>
      </c>
      <c r="AG144">
        <v>500</v>
      </c>
      <c r="AH144">
        <f t="shared" si="2"/>
        <v>-1000</v>
      </c>
      <c r="AI144">
        <v>1</v>
      </c>
      <c r="AJ144" t="s">
        <v>1232</v>
      </c>
      <c r="AK144" t="s">
        <v>1232</v>
      </c>
      <c r="AL144" t="b">
        <v>0</v>
      </c>
      <c r="AM144" t="b">
        <v>0</v>
      </c>
      <c r="AN144" t="b">
        <v>0</v>
      </c>
      <c r="AO144">
        <v>75</v>
      </c>
      <c r="AP144">
        <v>15</v>
      </c>
      <c r="AQ144" t="b">
        <v>0</v>
      </c>
      <c r="AR144" t="b">
        <v>0</v>
      </c>
      <c r="AS144" t="b">
        <v>0</v>
      </c>
      <c r="AT144" t="b">
        <v>0</v>
      </c>
      <c r="AU144" t="b">
        <v>0</v>
      </c>
      <c r="AV144" t="b">
        <v>0</v>
      </c>
      <c r="AW144" t="b">
        <v>0</v>
      </c>
      <c r="AX144" t="b">
        <v>0</v>
      </c>
      <c r="AY144" t="b">
        <v>0</v>
      </c>
      <c r="AZ144" t="b">
        <v>0</v>
      </c>
      <c r="BA144" t="b">
        <v>0</v>
      </c>
      <c r="BB144" t="b">
        <v>0</v>
      </c>
      <c r="BC144" t="b">
        <v>0</v>
      </c>
      <c r="BD144" t="b">
        <v>0</v>
      </c>
      <c r="BE144" t="b">
        <v>0</v>
      </c>
      <c r="BF144" t="b">
        <v>0</v>
      </c>
      <c r="BG144" t="b">
        <v>0</v>
      </c>
      <c r="BH144" t="b">
        <v>0</v>
      </c>
      <c r="BI144" t="b">
        <v>0</v>
      </c>
      <c r="BJ144" t="b">
        <v>0</v>
      </c>
      <c r="BK144" t="b">
        <v>0</v>
      </c>
      <c r="BL144" t="b">
        <v>0</v>
      </c>
      <c r="BM144" t="b">
        <v>0</v>
      </c>
    </row>
    <row r="145" spans="1:65" x14ac:dyDescent="0.25">
      <c r="A145">
        <v>2</v>
      </c>
      <c r="B145" s="1">
        <v>44928</v>
      </c>
      <c r="C145" s="1">
        <v>44995</v>
      </c>
      <c r="D145">
        <v>44</v>
      </c>
      <c r="E145" t="s">
        <v>1128</v>
      </c>
      <c r="F145">
        <v>296</v>
      </c>
      <c r="G145" t="s">
        <v>1138</v>
      </c>
      <c r="H145" t="s">
        <v>268</v>
      </c>
      <c r="I145" t="s">
        <v>1139</v>
      </c>
      <c r="J145" t="s">
        <v>1140</v>
      </c>
      <c r="K145">
        <v>1</v>
      </c>
      <c r="L145">
        <v>0</v>
      </c>
      <c r="M145">
        <v>1</v>
      </c>
      <c r="N145">
        <v>0</v>
      </c>
      <c r="O145" t="s">
        <v>1232</v>
      </c>
      <c r="P145" t="s">
        <v>69</v>
      </c>
      <c r="Q145" t="s">
        <v>1230</v>
      </c>
      <c r="R145" t="s">
        <v>134</v>
      </c>
      <c r="S145" t="s">
        <v>196</v>
      </c>
      <c r="T145">
        <v>0</v>
      </c>
      <c r="U145">
        <v>1</v>
      </c>
      <c r="V145">
        <v>60</v>
      </c>
      <c r="W145" t="b">
        <v>0</v>
      </c>
      <c r="X145">
        <v>50</v>
      </c>
      <c r="Y145">
        <v>5</v>
      </c>
      <c r="Z145">
        <v>1000</v>
      </c>
      <c r="AA145" t="s">
        <v>1232</v>
      </c>
      <c r="AC145" t="b">
        <v>0</v>
      </c>
      <c r="AD145" t="b">
        <v>0</v>
      </c>
      <c r="AE145" t="b">
        <v>0</v>
      </c>
      <c r="AF145" t="b">
        <v>0</v>
      </c>
      <c r="AG145" t="b">
        <v>0</v>
      </c>
      <c r="AH145" t="b">
        <f t="shared" ref="AH145:AH169" si="3">IF(AB:AB="Yes",(AG145-Z145))</f>
        <v>0</v>
      </c>
      <c r="AI145" t="b">
        <v>0</v>
      </c>
      <c r="AJ145" t="b">
        <v>0</v>
      </c>
      <c r="AK145" t="b">
        <v>0</v>
      </c>
      <c r="AL145" t="b">
        <v>0</v>
      </c>
      <c r="AM145" t="b">
        <v>0</v>
      </c>
      <c r="AN145" t="b">
        <v>0</v>
      </c>
      <c r="AO145" t="b">
        <v>0</v>
      </c>
      <c r="AP145" t="b">
        <v>0</v>
      </c>
      <c r="AQ145" t="b">
        <v>0</v>
      </c>
      <c r="AR145" t="b">
        <v>0</v>
      </c>
      <c r="AS145" t="b">
        <v>0</v>
      </c>
      <c r="AT145" t="b">
        <v>0</v>
      </c>
      <c r="AU145" t="b">
        <v>0</v>
      </c>
      <c r="AV145" t="b">
        <v>0</v>
      </c>
      <c r="AW145" t="b">
        <v>0</v>
      </c>
      <c r="AX145" t="b">
        <v>0</v>
      </c>
      <c r="AY145" t="b">
        <v>0</v>
      </c>
      <c r="AZ145" t="b">
        <v>0</v>
      </c>
      <c r="BA145" t="b">
        <v>0</v>
      </c>
      <c r="BB145" t="b">
        <v>0</v>
      </c>
      <c r="BC145" t="b">
        <v>0</v>
      </c>
      <c r="BD145" t="b">
        <v>0</v>
      </c>
      <c r="BE145" t="b">
        <v>0</v>
      </c>
      <c r="BF145" t="b">
        <v>0</v>
      </c>
      <c r="BG145" t="b">
        <v>0</v>
      </c>
      <c r="BH145" t="b">
        <v>0</v>
      </c>
      <c r="BI145" t="b">
        <v>0</v>
      </c>
      <c r="BJ145" t="b">
        <v>0</v>
      </c>
      <c r="BK145" t="b">
        <v>0</v>
      </c>
      <c r="BL145" t="b">
        <v>0</v>
      </c>
      <c r="BM145" t="b">
        <v>0</v>
      </c>
    </row>
    <row r="146" spans="1:65" x14ac:dyDescent="0.25">
      <c r="A146">
        <v>2</v>
      </c>
      <c r="B146" s="1">
        <v>44928</v>
      </c>
      <c r="C146" s="1">
        <v>44995</v>
      </c>
      <c r="D146">
        <v>45</v>
      </c>
      <c r="E146" t="s">
        <v>1141</v>
      </c>
      <c r="F146">
        <v>297</v>
      </c>
      <c r="G146" t="s">
        <v>1142</v>
      </c>
      <c r="H146" t="s">
        <v>66</v>
      </c>
      <c r="I146" t="s">
        <v>1143</v>
      </c>
      <c r="J146" t="s">
        <v>1144</v>
      </c>
      <c r="K146">
        <v>2</v>
      </c>
      <c r="L146">
        <v>1</v>
      </c>
      <c r="M146">
        <v>1</v>
      </c>
      <c r="N146">
        <v>0</v>
      </c>
      <c r="O146" t="s">
        <v>1232</v>
      </c>
      <c r="P146" t="s">
        <v>69</v>
      </c>
      <c r="Q146" t="s">
        <v>1230</v>
      </c>
      <c r="R146" t="s">
        <v>1145</v>
      </c>
      <c r="S146" t="s">
        <v>191</v>
      </c>
      <c r="T146">
        <v>13</v>
      </c>
      <c r="U146" t="b">
        <v>0</v>
      </c>
      <c r="V146" t="b">
        <v>0</v>
      </c>
      <c r="W146" t="b">
        <v>0</v>
      </c>
      <c r="X146">
        <v>100</v>
      </c>
      <c r="Y146">
        <v>2</v>
      </c>
      <c r="Z146">
        <v>5000</v>
      </c>
      <c r="AA146" t="s">
        <v>1231</v>
      </c>
      <c r="AB146" t="s">
        <v>1231</v>
      </c>
      <c r="AC146">
        <v>50</v>
      </c>
      <c r="AD146">
        <v>10</v>
      </c>
      <c r="AE146">
        <v>50</v>
      </c>
      <c r="AF146">
        <v>12</v>
      </c>
      <c r="AG146">
        <v>500</v>
      </c>
      <c r="AH146">
        <f t="shared" si="3"/>
        <v>-4500</v>
      </c>
      <c r="AI146">
        <v>1</v>
      </c>
      <c r="AJ146" t="s">
        <v>1232</v>
      </c>
      <c r="AK146" t="s">
        <v>1232</v>
      </c>
      <c r="AL146" t="b">
        <v>0</v>
      </c>
      <c r="AM146" t="b">
        <v>0</v>
      </c>
      <c r="AN146" t="b">
        <v>0</v>
      </c>
      <c r="AO146" t="b">
        <v>0</v>
      </c>
      <c r="AP146" t="b">
        <v>0</v>
      </c>
      <c r="AQ146" t="b">
        <v>0</v>
      </c>
      <c r="AR146" t="b">
        <v>0</v>
      </c>
      <c r="AS146" t="b">
        <v>0</v>
      </c>
      <c r="AT146" t="b">
        <v>0</v>
      </c>
      <c r="AU146">
        <v>50</v>
      </c>
      <c r="AV146">
        <v>10</v>
      </c>
      <c r="AW146">
        <v>50</v>
      </c>
      <c r="AX146" t="b">
        <v>0</v>
      </c>
      <c r="AY146" t="b">
        <v>0</v>
      </c>
      <c r="AZ146" t="b">
        <v>0</v>
      </c>
      <c r="BA146" t="b">
        <v>0</v>
      </c>
      <c r="BB146" t="b">
        <v>0</v>
      </c>
      <c r="BC146" t="b">
        <v>0</v>
      </c>
      <c r="BD146" t="b">
        <v>0</v>
      </c>
      <c r="BE146" t="b">
        <v>0</v>
      </c>
      <c r="BF146" t="b">
        <v>0</v>
      </c>
      <c r="BG146" t="b">
        <v>0</v>
      </c>
      <c r="BH146" t="b">
        <v>0</v>
      </c>
      <c r="BI146" t="b">
        <v>0</v>
      </c>
      <c r="BJ146" t="b">
        <v>0</v>
      </c>
      <c r="BK146" t="b">
        <v>0</v>
      </c>
      <c r="BL146" t="b">
        <v>0</v>
      </c>
      <c r="BM146" t="b">
        <v>0</v>
      </c>
    </row>
    <row r="147" spans="1:65" x14ac:dyDescent="0.25">
      <c r="A147">
        <v>2</v>
      </c>
      <c r="B147" s="1">
        <v>44928</v>
      </c>
      <c r="C147" s="1">
        <v>44995</v>
      </c>
      <c r="D147">
        <v>45</v>
      </c>
      <c r="E147" t="s">
        <v>1141</v>
      </c>
      <c r="F147">
        <v>298</v>
      </c>
      <c r="G147" t="s">
        <v>1147</v>
      </c>
      <c r="H147" t="s">
        <v>173</v>
      </c>
      <c r="I147" t="s">
        <v>1148</v>
      </c>
      <c r="J147" t="s">
        <v>1149</v>
      </c>
      <c r="K147">
        <v>3</v>
      </c>
      <c r="L147">
        <v>3</v>
      </c>
      <c r="M147">
        <v>0</v>
      </c>
      <c r="N147">
        <v>0</v>
      </c>
      <c r="O147" t="s">
        <v>1232</v>
      </c>
      <c r="P147" t="s">
        <v>69</v>
      </c>
      <c r="Q147" t="s">
        <v>1230</v>
      </c>
      <c r="R147" t="s">
        <v>1150</v>
      </c>
      <c r="S147" t="s">
        <v>191</v>
      </c>
      <c r="T147" t="b">
        <v>0</v>
      </c>
      <c r="U147">
        <v>0</v>
      </c>
      <c r="V147" t="b">
        <v>0</v>
      </c>
      <c r="W147" t="b">
        <v>0</v>
      </c>
      <c r="X147">
        <v>50</v>
      </c>
      <c r="Y147">
        <v>1</v>
      </c>
      <c r="Z147">
        <v>5000</v>
      </c>
      <c r="AA147" t="s">
        <v>1231</v>
      </c>
      <c r="AB147" t="s">
        <v>1231</v>
      </c>
      <c r="AC147">
        <v>20</v>
      </c>
      <c r="AD147">
        <v>1</v>
      </c>
      <c r="AE147">
        <v>30</v>
      </c>
      <c r="AF147">
        <v>10</v>
      </c>
      <c r="AG147">
        <v>2000</v>
      </c>
      <c r="AH147">
        <f t="shared" si="3"/>
        <v>-3000</v>
      </c>
      <c r="AI147">
        <v>1</v>
      </c>
      <c r="AJ147" t="s">
        <v>1232</v>
      </c>
      <c r="AK147" t="s">
        <v>1231</v>
      </c>
      <c r="AL147" t="b">
        <v>0</v>
      </c>
      <c r="AM147" t="b">
        <v>0</v>
      </c>
      <c r="AN147" t="b">
        <v>0</v>
      </c>
      <c r="AO147">
        <v>20</v>
      </c>
      <c r="AP147">
        <v>1</v>
      </c>
      <c r="AQ147">
        <v>30</v>
      </c>
      <c r="AR147" t="b">
        <v>0</v>
      </c>
      <c r="AS147" t="b">
        <v>0</v>
      </c>
      <c r="AT147" t="b">
        <v>0</v>
      </c>
      <c r="AU147" t="b">
        <v>0</v>
      </c>
      <c r="AV147" t="b">
        <v>0</v>
      </c>
      <c r="AW147" t="b">
        <v>0</v>
      </c>
      <c r="AX147" t="b">
        <v>0</v>
      </c>
      <c r="AY147" t="b">
        <v>0</v>
      </c>
      <c r="AZ147" t="b">
        <v>0</v>
      </c>
      <c r="BA147" t="b">
        <v>0</v>
      </c>
      <c r="BB147" t="b">
        <v>0</v>
      </c>
      <c r="BC147" t="b">
        <v>0</v>
      </c>
      <c r="BD147" t="b">
        <v>0</v>
      </c>
      <c r="BE147" t="b">
        <v>0</v>
      </c>
      <c r="BF147" t="b">
        <v>0</v>
      </c>
      <c r="BG147" t="b">
        <v>0</v>
      </c>
      <c r="BH147" t="b">
        <v>0</v>
      </c>
      <c r="BI147" t="b">
        <v>0</v>
      </c>
      <c r="BJ147" t="b">
        <v>0</v>
      </c>
      <c r="BK147" t="b">
        <v>0</v>
      </c>
      <c r="BL147" t="b">
        <v>0</v>
      </c>
      <c r="BM147" t="b">
        <v>0</v>
      </c>
    </row>
    <row r="148" spans="1:65" x14ac:dyDescent="0.25">
      <c r="A148">
        <v>2</v>
      </c>
      <c r="B148" s="1">
        <v>44928</v>
      </c>
      <c r="C148" s="1">
        <v>44995</v>
      </c>
      <c r="D148">
        <v>45</v>
      </c>
      <c r="E148" t="s">
        <v>1141</v>
      </c>
      <c r="F148">
        <v>299</v>
      </c>
      <c r="G148" t="s">
        <v>1152</v>
      </c>
      <c r="H148" t="s">
        <v>79</v>
      </c>
      <c r="I148" t="s">
        <v>1153</v>
      </c>
      <c r="J148" t="s">
        <v>1154</v>
      </c>
      <c r="K148">
        <v>2</v>
      </c>
      <c r="L148">
        <v>2</v>
      </c>
      <c r="M148">
        <v>0</v>
      </c>
      <c r="N148">
        <v>0</v>
      </c>
      <c r="O148" t="s">
        <v>1232</v>
      </c>
      <c r="P148" t="s">
        <v>69</v>
      </c>
      <c r="Q148">
        <v>2019</v>
      </c>
      <c r="R148" t="s">
        <v>134</v>
      </c>
      <c r="S148" t="s">
        <v>191</v>
      </c>
      <c r="T148" t="b">
        <v>0</v>
      </c>
      <c r="U148">
        <v>7.5</v>
      </c>
      <c r="V148" t="b">
        <v>0</v>
      </c>
      <c r="W148" t="b">
        <v>0</v>
      </c>
      <c r="X148">
        <v>50</v>
      </c>
      <c r="Y148">
        <v>5</v>
      </c>
      <c r="Z148">
        <v>1000</v>
      </c>
      <c r="AA148" t="s">
        <v>1231</v>
      </c>
      <c r="AB148" t="s">
        <v>1231</v>
      </c>
      <c r="AC148">
        <v>50</v>
      </c>
      <c r="AD148">
        <v>10</v>
      </c>
      <c r="AE148" t="b">
        <v>0</v>
      </c>
      <c r="AF148" t="b">
        <v>0</v>
      </c>
      <c r="AG148">
        <v>500</v>
      </c>
      <c r="AH148">
        <f t="shared" si="3"/>
        <v>-500</v>
      </c>
      <c r="AI148">
        <v>1</v>
      </c>
      <c r="AJ148" t="s">
        <v>894</v>
      </c>
      <c r="AK148" t="s">
        <v>1232</v>
      </c>
      <c r="AL148" t="b">
        <v>0</v>
      </c>
      <c r="AM148" t="b">
        <v>0</v>
      </c>
      <c r="AN148" t="b">
        <v>0</v>
      </c>
      <c r="AO148" t="b">
        <v>0</v>
      </c>
      <c r="AP148" t="b">
        <v>0</v>
      </c>
      <c r="AQ148" t="b">
        <v>0</v>
      </c>
      <c r="AR148" t="b">
        <v>0</v>
      </c>
      <c r="AS148" t="b">
        <v>0</v>
      </c>
      <c r="AT148" t="b">
        <v>0</v>
      </c>
      <c r="AU148" t="b">
        <v>0</v>
      </c>
      <c r="AV148" t="b">
        <v>0</v>
      </c>
      <c r="AW148" t="b">
        <v>0</v>
      </c>
      <c r="AX148" t="b">
        <v>0</v>
      </c>
      <c r="AY148" t="b">
        <v>0</v>
      </c>
      <c r="AZ148" t="b">
        <v>0</v>
      </c>
      <c r="BA148">
        <v>50</v>
      </c>
      <c r="BB148">
        <v>10</v>
      </c>
      <c r="BC148" t="b">
        <v>0</v>
      </c>
      <c r="BD148" t="b">
        <v>0</v>
      </c>
      <c r="BE148" t="b">
        <v>0</v>
      </c>
      <c r="BF148" t="b">
        <v>0</v>
      </c>
      <c r="BG148" t="b">
        <v>0</v>
      </c>
      <c r="BH148" t="b">
        <v>0</v>
      </c>
      <c r="BI148" t="b">
        <v>0</v>
      </c>
      <c r="BJ148" t="b">
        <v>0</v>
      </c>
      <c r="BK148" t="b">
        <v>0</v>
      </c>
      <c r="BL148" t="b">
        <v>0</v>
      </c>
      <c r="BM148" t="b">
        <v>0</v>
      </c>
    </row>
    <row r="149" spans="1:65" x14ac:dyDescent="0.25">
      <c r="A149">
        <v>2</v>
      </c>
      <c r="B149" s="1">
        <v>44928</v>
      </c>
      <c r="C149" s="1">
        <v>44995</v>
      </c>
      <c r="D149">
        <v>46</v>
      </c>
      <c r="E149" t="s">
        <v>1155</v>
      </c>
      <c r="F149">
        <v>300</v>
      </c>
      <c r="G149" t="s">
        <v>1156</v>
      </c>
      <c r="H149" t="s">
        <v>448</v>
      </c>
      <c r="I149" t="s">
        <v>1157</v>
      </c>
      <c r="J149" t="s">
        <v>1158</v>
      </c>
      <c r="K149">
        <v>2</v>
      </c>
      <c r="L149">
        <v>2</v>
      </c>
      <c r="M149">
        <v>0</v>
      </c>
      <c r="N149">
        <v>0</v>
      </c>
      <c r="O149" t="s">
        <v>1232</v>
      </c>
      <c r="P149" t="s">
        <v>69</v>
      </c>
      <c r="Q149" t="s">
        <v>1230</v>
      </c>
      <c r="R149" t="s">
        <v>134</v>
      </c>
      <c r="S149" t="s">
        <v>191</v>
      </c>
      <c r="T149">
        <v>31</v>
      </c>
      <c r="U149" t="b">
        <v>0</v>
      </c>
      <c r="V149" t="b">
        <v>0</v>
      </c>
      <c r="W149" t="b">
        <v>0</v>
      </c>
      <c r="X149">
        <v>60</v>
      </c>
      <c r="Y149">
        <v>2</v>
      </c>
      <c r="Z149">
        <v>3000</v>
      </c>
      <c r="AA149" t="s">
        <v>1232</v>
      </c>
      <c r="AC149" t="b">
        <v>0</v>
      </c>
      <c r="AD149" t="b">
        <v>0</v>
      </c>
      <c r="AE149" t="b">
        <v>0</v>
      </c>
      <c r="AF149" t="b">
        <v>0</v>
      </c>
      <c r="AG149" t="b">
        <v>0</v>
      </c>
      <c r="AH149" t="b">
        <f t="shared" si="3"/>
        <v>0</v>
      </c>
      <c r="AI149" t="b">
        <v>0</v>
      </c>
      <c r="AJ149" t="b">
        <v>0</v>
      </c>
      <c r="AK149" t="b">
        <v>0</v>
      </c>
      <c r="AL149" t="b">
        <v>0</v>
      </c>
      <c r="AM149" t="b">
        <v>0</v>
      </c>
      <c r="AN149" t="b">
        <v>0</v>
      </c>
      <c r="AO149" t="b">
        <v>0</v>
      </c>
      <c r="AP149" t="b">
        <v>0</v>
      </c>
      <c r="AQ149" t="b">
        <v>0</v>
      </c>
      <c r="AR149" t="b">
        <v>0</v>
      </c>
      <c r="AS149" t="b">
        <v>0</v>
      </c>
      <c r="AT149" t="b">
        <v>0</v>
      </c>
      <c r="AU149" t="b">
        <v>0</v>
      </c>
      <c r="AV149" t="b">
        <v>0</v>
      </c>
      <c r="AW149" t="b">
        <v>0</v>
      </c>
      <c r="AX149" t="b">
        <v>0</v>
      </c>
      <c r="AY149" t="b">
        <v>0</v>
      </c>
      <c r="AZ149" t="b">
        <v>0</v>
      </c>
      <c r="BA149" t="b">
        <v>0</v>
      </c>
      <c r="BB149" t="b">
        <v>0</v>
      </c>
      <c r="BC149" t="b">
        <v>0</v>
      </c>
      <c r="BD149" t="b">
        <v>0</v>
      </c>
      <c r="BE149" t="b">
        <v>0</v>
      </c>
      <c r="BF149" t="b">
        <v>0</v>
      </c>
      <c r="BG149" t="b">
        <v>0</v>
      </c>
      <c r="BH149" t="b">
        <v>0</v>
      </c>
      <c r="BI149" t="b">
        <v>0</v>
      </c>
      <c r="BJ149" t="b">
        <v>0</v>
      </c>
      <c r="BK149" t="b">
        <v>0</v>
      </c>
      <c r="BL149" t="b">
        <v>0</v>
      </c>
      <c r="BM149" t="b">
        <v>0</v>
      </c>
    </row>
    <row r="150" spans="1:65" x14ac:dyDescent="0.25">
      <c r="A150">
        <v>2</v>
      </c>
      <c r="B150" s="1">
        <v>44928</v>
      </c>
      <c r="C150" s="1">
        <v>44995</v>
      </c>
      <c r="D150">
        <v>46</v>
      </c>
      <c r="E150" t="s">
        <v>1155</v>
      </c>
      <c r="F150">
        <v>301</v>
      </c>
      <c r="G150" t="s">
        <v>1159</v>
      </c>
      <c r="H150" t="s">
        <v>286</v>
      </c>
      <c r="I150" t="s">
        <v>1160</v>
      </c>
      <c r="J150" t="s">
        <v>1161</v>
      </c>
      <c r="K150">
        <v>1</v>
      </c>
      <c r="L150">
        <v>1</v>
      </c>
      <c r="M150">
        <v>0</v>
      </c>
      <c r="N150">
        <v>0</v>
      </c>
      <c r="O150" t="s">
        <v>1232</v>
      </c>
      <c r="P150" t="s">
        <v>69</v>
      </c>
      <c r="Q150" t="s">
        <v>1230</v>
      </c>
      <c r="R150" t="s">
        <v>134</v>
      </c>
      <c r="S150" t="s">
        <v>144</v>
      </c>
      <c r="T150" t="b">
        <v>0</v>
      </c>
      <c r="U150" t="b">
        <v>0</v>
      </c>
      <c r="V150" t="b">
        <v>0</v>
      </c>
      <c r="W150" t="b">
        <v>0</v>
      </c>
      <c r="X150">
        <v>75</v>
      </c>
      <c r="Y150">
        <v>2</v>
      </c>
      <c r="Z150">
        <v>3750</v>
      </c>
      <c r="AA150" t="s">
        <v>1231</v>
      </c>
      <c r="AB150" t="s">
        <v>1231</v>
      </c>
      <c r="AC150">
        <v>75</v>
      </c>
      <c r="AD150">
        <v>3.75</v>
      </c>
      <c r="AE150" t="b">
        <v>0</v>
      </c>
      <c r="AF150" t="b">
        <v>0</v>
      </c>
      <c r="AG150">
        <v>2000</v>
      </c>
      <c r="AH150">
        <f t="shared" si="3"/>
        <v>-1750</v>
      </c>
      <c r="AI150">
        <v>3</v>
      </c>
      <c r="AJ150" t="s">
        <v>1232</v>
      </c>
      <c r="AK150" t="s">
        <v>1232</v>
      </c>
      <c r="AL150" t="b">
        <v>0</v>
      </c>
      <c r="AM150" t="b">
        <v>0</v>
      </c>
      <c r="AN150" t="b">
        <v>0</v>
      </c>
      <c r="AO150">
        <v>25</v>
      </c>
      <c r="AP150">
        <v>1.25</v>
      </c>
      <c r="AQ150" t="b">
        <v>0</v>
      </c>
      <c r="AR150" t="b">
        <v>0</v>
      </c>
      <c r="AS150" t="b">
        <v>0</v>
      </c>
      <c r="AT150" t="b">
        <v>0</v>
      </c>
      <c r="AU150">
        <v>25</v>
      </c>
      <c r="AV150">
        <v>1.25</v>
      </c>
      <c r="AW150" t="b">
        <v>0</v>
      </c>
      <c r="AX150">
        <v>25</v>
      </c>
      <c r="AY150">
        <v>1.25</v>
      </c>
      <c r="AZ150" t="b">
        <v>0</v>
      </c>
      <c r="BA150" t="b">
        <v>0</v>
      </c>
      <c r="BB150" t="b">
        <v>0</v>
      </c>
      <c r="BC150" t="b">
        <v>0</v>
      </c>
      <c r="BD150" t="b">
        <v>0</v>
      </c>
      <c r="BE150" t="b">
        <v>0</v>
      </c>
      <c r="BF150" t="b">
        <v>0</v>
      </c>
      <c r="BG150" t="b">
        <v>0</v>
      </c>
      <c r="BH150" t="b">
        <v>0</v>
      </c>
      <c r="BI150" t="b">
        <v>0</v>
      </c>
      <c r="BJ150" t="b">
        <v>0</v>
      </c>
      <c r="BK150" t="b">
        <v>0</v>
      </c>
      <c r="BL150" t="b">
        <v>0</v>
      </c>
      <c r="BM150" t="b">
        <v>0</v>
      </c>
    </row>
    <row r="151" spans="1:65" x14ac:dyDescent="0.25">
      <c r="A151">
        <v>2</v>
      </c>
      <c r="B151" s="1">
        <v>44928</v>
      </c>
      <c r="C151" s="1">
        <v>44995</v>
      </c>
      <c r="D151">
        <v>46</v>
      </c>
      <c r="E151" t="s">
        <v>1155</v>
      </c>
      <c r="F151">
        <v>302</v>
      </c>
      <c r="G151" t="s">
        <v>1162</v>
      </c>
      <c r="H151" t="s">
        <v>286</v>
      </c>
      <c r="I151" t="s">
        <v>1163</v>
      </c>
      <c r="J151" t="s">
        <v>1164</v>
      </c>
      <c r="K151">
        <v>4</v>
      </c>
      <c r="L151">
        <v>4</v>
      </c>
      <c r="M151">
        <v>0</v>
      </c>
      <c r="N151">
        <v>0</v>
      </c>
      <c r="O151" t="s">
        <v>1232</v>
      </c>
      <c r="P151" t="s">
        <v>69</v>
      </c>
      <c r="Q151">
        <v>2017</v>
      </c>
      <c r="R151" t="s">
        <v>436</v>
      </c>
      <c r="S151" t="s">
        <v>144</v>
      </c>
      <c r="T151" t="b">
        <v>0</v>
      </c>
      <c r="U151">
        <v>15</v>
      </c>
      <c r="V151" t="b">
        <v>0</v>
      </c>
      <c r="W151" t="b">
        <v>0</v>
      </c>
      <c r="X151">
        <v>50</v>
      </c>
      <c r="Y151">
        <v>1.5</v>
      </c>
      <c r="Z151">
        <v>3333.333333</v>
      </c>
      <c r="AA151" t="s">
        <v>1232</v>
      </c>
      <c r="AC151" t="b">
        <v>0</v>
      </c>
      <c r="AD151" t="b">
        <v>0</v>
      </c>
      <c r="AE151" t="b">
        <v>0</v>
      </c>
      <c r="AF151" t="b">
        <v>0</v>
      </c>
      <c r="AG151" t="b">
        <v>0</v>
      </c>
      <c r="AH151" t="b">
        <f t="shared" si="3"/>
        <v>0</v>
      </c>
      <c r="AI151" t="b">
        <v>0</v>
      </c>
      <c r="AJ151" t="b">
        <v>0</v>
      </c>
      <c r="AK151" t="b">
        <v>0</v>
      </c>
      <c r="AL151" t="b">
        <v>0</v>
      </c>
      <c r="AM151" t="b">
        <v>0</v>
      </c>
      <c r="AN151" t="b">
        <v>0</v>
      </c>
      <c r="AO151" t="b">
        <v>0</v>
      </c>
      <c r="AP151" t="b">
        <v>0</v>
      </c>
      <c r="AQ151" t="b">
        <v>0</v>
      </c>
      <c r="AR151" t="b">
        <v>0</v>
      </c>
      <c r="AS151" t="b">
        <v>0</v>
      </c>
      <c r="AT151" t="b">
        <v>0</v>
      </c>
      <c r="AU151" t="b">
        <v>0</v>
      </c>
      <c r="AV151" t="b">
        <v>0</v>
      </c>
      <c r="AW151" t="b">
        <v>0</v>
      </c>
      <c r="AX151" t="b">
        <v>0</v>
      </c>
      <c r="AY151" t="b">
        <v>0</v>
      </c>
      <c r="AZ151" t="b">
        <v>0</v>
      </c>
      <c r="BA151" t="b">
        <v>0</v>
      </c>
      <c r="BB151" t="b">
        <v>0</v>
      </c>
      <c r="BC151" t="b">
        <v>0</v>
      </c>
      <c r="BD151" t="b">
        <v>0</v>
      </c>
      <c r="BE151" t="b">
        <v>0</v>
      </c>
      <c r="BF151" t="b">
        <v>0</v>
      </c>
      <c r="BG151" t="b">
        <v>0</v>
      </c>
      <c r="BH151" t="b">
        <v>0</v>
      </c>
      <c r="BI151" t="b">
        <v>0</v>
      </c>
      <c r="BJ151" t="b">
        <v>0</v>
      </c>
      <c r="BK151" t="b">
        <v>0</v>
      </c>
      <c r="BL151" t="b">
        <v>0</v>
      </c>
      <c r="BM151" t="b">
        <v>0</v>
      </c>
    </row>
    <row r="152" spans="1:65" x14ac:dyDescent="0.25">
      <c r="A152">
        <v>2</v>
      </c>
      <c r="B152" s="1">
        <v>44928</v>
      </c>
      <c r="C152" s="1">
        <v>44995</v>
      </c>
      <c r="D152">
        <v>46</v>
      </c>
      <c r="E152" t="s">
        <v>1155</v>
      </c>
      <c r="F152">
        <v>303</v>
      </c>
      <c r="G152" t="s">
        <v>1165</v>
      </c>
      <c r="H152" t="s">
        <v>66</v>
      </c>
      <c r="I152" t="s">
        <v>1166</v>
      </c>
      <c r="J152" t="s">
        <v>1167</v>
      </c>
      <c r="K152">
        <v>2</v>
      </c>
      <c r="L152">
        <v>2</v>
      </c>
      <c r="M152">
        <v>0</v>
      </c>
      <c r="N152">
        <v>0</v>
      </c>
      <c r="O152" t="s">
        <v>1232</v>
      </c>
      <c r="P152" t="s">
        <v>75</v>
      </c>
      <c r="Q152">
        <v>2018</v>
      </c>
      <c r="R152" t="s">
        <v>134</v>
      </c>
      <c r="S152" t="s">
        <v>144</v>
      </c>
      <c r="T152">
        <v>-1</v>
      </c>
      <c r="U152" t="b">
        <v>0</v>
      </c>
      <c r="V152">
        <v>56</v>
      </c>
      <c r="W152" t="b">
        <v>0</v>
      </c>
      <c r="X152">
        <v>75</v>
      </c>
      <c r="Y152">
        <v>2.1</v>
      </c>
      <c r="Z152">
        <v>3571.4285709999999</v>
      </c>
      <c r="AA152" t="s">
        <v>1232</v>
      </c>
      <c r="AC152" t="b">
        <v>0</v>
      </c>
      <c r="AD152" t="b">
        <v>0</v>
      </c>
      <c r="AE152" t="b">
        <v>0</v>
      </c>
      <c r="AF152" t="b">
        <v>0</v>
      </c>
      <c r="AG152" t="b">
        <v>0</v>
      </c>
      <c r="AH152" t="b">
        <f t="shared" si="3"/>
        <v>0</v>
      </c>
      <c r="AI152" t="b">
        <v>0</v>
      </c>
      <c r="AJ152" t="b">
        <v>0</v>
      </c>
      <c r="AK152" t="b">
        <v>0</v>
      </c>
      <c r="AL152" t="b">
        <v>0</v>
      </c>
      <c r="AM152" t="b">
        <v>0</v>
      </c>
      <c r="AN152" t="b">
        <v>0</v>
      </c>
      <c r="AO152" t="b">
        <v>0</v>
      </c>
      <c r="AP152" t="b">
        <v>0</v>
      </c>
      <c r="AQ152" t="b">
        <v>0</v>
      </c>
      <c r="AR152" t="b">
        <v>0</v>
      </c>
      <c r="AS152" t="b">
        <v>0</v>
      </c>
      <c r="AT152" t="b">
        <v>0</v>
      </c>
      <c r="AU152" t="b">
        <v>0</v>
      </c>
      <c r="AV152" t="b">
        <v>0</v>
      </c>
      <c r="AW152" t="b">
        <v>0</v>
      </c>
      <c r="AX152" t="b">
        <v>0</v>
      </c>
      <c r="AY152" t="b">
        <v>0</v>
      </c>
      <c r="AZ152" t="b">
        <v>0</v>
      </c>
      <c r="BA152" t="b">
        <v>0</v>
      </c>
      <c r="BB152" t="b">
        <v>0</v>
      </c>
      <c r="BC152" t="b">
        <v>0</v>
      </c>
      <c r="BD152" t="b">
        <v>0</v>
      </c>
      <c r="BE152" t="b">
        <v>0</v>
      </c>
      <c r="BF152" t="b">
        <v>0</v>
      </c>
      <c r="BG152" t="b">
        <v>0</v>
      </c>
      <c r="BH152" t="b">
        <v>0</v>
      </c>
      <c r="BI152" t="b">
        <v>0</v>
      </c>
      <c r="BJ152" t="b">
        <v>0</v>
      </c>
      <c r="BK152" t="b">
        <v>0</v>
      </c>
      <c r="BL152" t="b">
        <v>0</v>
      </c>
      <c r="BM152" t="b">
        <v>0</v>
      </c>
    </row>
    <row r="153" spans="1:65" x14ac:dyDescent="0.25">
      <c r="A153">
        <v>2</v>
      </c>
      <c r="B153" s="1">
        <v>44928</v>
      </c>
      <c r="C153" s="1">
        <v>44995</v>
      </c>
      <c r="D153">
        <v>47</v>
      </c>
      <c r="E153" t="s">
        <v>1168</v>
      </c>
      <c r="F153">
        <v>304</v>
      </c>
      <c r="G153" t="s">
        <v>1169</v>
      </c>
      <c r="H153" t="s">
        <v>286</v>
      </c>
      <c r="I153" t="s">
        <v>1170</v>
      </c>
      <c r="J153" t="s">
        <v>1171</v>
      </c>
      <c r="K153">
        <v>5</v>
      </c>
      <c r="L153">
        <v>5</v>
      </c>
      <c r="M153">
        <v>0</v>
      </c>
      <c r="N153">
        <v>0</v>
      </c>
      <c r="O153" t="s">
        <v>1232</v>
      </c>
      <c r="P153" t="s">
        <v>75</v>
      </c>
      <c r="Q153">
        <v>2016</v>
      </c>
      <c r="R153" t="s">
        <v>1172</v>
      </c>
      <c r="S153" t="s">
        <v>144</v>
      </c>
      <c r="T153" t="b">
        <v>0</v>
      </c>
      <c r="U153">
        <v>42</v>
      </c>
      <c r="V153" t="b">
        <v>0</v>
      </c>
      <c r="W153" t="b">
        <v>0</v>
      </c>
      <c r="X153">
        <v>100</v>
      </c>
      <c r="Y153">
        <v>1.66</v>
      </c>
      <c r="Z153">
        <v>6024.0963860000002</v>
      </c>
      <c r="AA153" t="s">
        <v>1232</v>
      </c>
      <c r="AC153" t="b">
        <v>0</v>
      </c>
      <c r="AD153" t="b">
        <v>0</v>
      </c>
      <c r="AE153" t="b">
        <v>0</v>
      </c>
      <c r="AF153" t="b">
        <v>0</v>
      </c>
      <c r="AG153" t="b">
        <v>0</v>
      </c>
      <c r="AH153" t="b">
        <f t="shared" si="3"/>
        <v>0</v>
      </c>
      <c r="AI153" t="b">
        <v>0</v>
      </c>
      <c r="AJ153" t="b">
        <v>0</v>
      </c>
      <c r="AK153" t="b">
        <v>0</v>
      </c>
      <c r="AL153" t="b">
        <v>0</v>
      </c>
      <c r="AM153" t="b">
        <v>0</v>
      </c>
      <c r="AN153" t="b">
        <v>0</v>
      </c>
      <c r="AO153" t="b">
        <v>0</v>
      </c>
      <c r="AP153" t="b">
        <v>0</v>
      </c>
      <c r="AQ153" t="b">
        <v>0</v>
      </c>
      <c r="AR153" t="b">
        <v>0</v>
      </c>
      <c r="AS153" t="b">
        <v>0</v>
      </c>
      <c r="AT153" t="b">
        <v>0</v>
      </c>
      <c r="AU153" t="b">
        <v>0</v>
      </c>
      <c r="AV153" t="b">
        <v>0</v>
      </c>
      <c r="AW153" t="b">
        <v>0</v>
      </c>
      <c r="AX153" t="b">
        <v>0</v>
      </c>
      <c r="AY153" t="b">
        <v>0</v>
      </c>
      <c r="AZ153" t="b">
        <v>0</v>
      </c>
      <c r="BA153" t="b">
        <v>0</v>
      </c>
      <c r="BB153" t="b">
        <v>0</v>
      </c>
      <c r="BC153" t="b">
        <v>0</v>
      </c>
      <c r="BD153" t="b">
        <v>0</v>
      </c>
      <c r="BE153" t="b">
        <v>0</v>
      </c>
      <c r="BF153" t="b">
        <v>0</v>
      </c>
      <c r="BG153" t="b">
        <v>0</v>
      </c>
      <c r="BH153" t="b">
        <v>0</v>
      </c>
      <c r="BI153" t="b">
        <v>0</v>
      </c>
      <c r="BJ153" t="b">
        <v>0</v>
      </c>
      <c r="BK153" t="b">
        <v>0</v>
      </c>
      <c r="BL153" t="b">
        <v>0</v>
      </c>
      <c r="BM153" t="b">
        <v>0</v>
      </c>
    </row>
    <row r="154" spans="1:65" x14ac:dyDescent="0.25">
      <c r="A154">
        <v>2</v>
      </c>
      <c r="B154" s="1">
        <v>44928</v>
      </c>
      <c r="C154" s="1">
        <v>44995</v>
      </c>
      <c r="D154">
        <v>47</v>
      </c>
      <c r="E154" t="s">
        <v>1168</v>
      </c>
      <c r="F154">
        <v>305</v>
      </c>
      <c r="G154" t="s">
        <v>1174</v>
      </c>
      <c r="H154" t="s">
        <v>286</v>
      </c>
      <c r="I154" t="s">
        <v>1175</v>
      </c>
      <c r="J154" t="s">
        <v>1176</v>
      </c>
      <c r="K154">
        <v>2</v>
      </c>
      <c r="L154">
        <v>0</v>
      </c>
      <c r="M154">
        <v>2</v>
      </c>
      <c r="N154">
        <v>0</v>
      </c>
      <c r="O154" t="s">
        <v>1232</v>
      </c>
      <c r="P154" t="s">
        <v>69</v>
      </c>
      <c r="Q154" t="s">
        <v>1230</v>
      </c>
      <c r="R154" t="s">
        <v>86</v>
      </c>
      <c r="S154" t="s">
        <v>144</v>
      </c>
      <c r="T154" t="b">
        <v>0</v>
      </c>
      <c r="U154" t="b">
        <v>0</v>
      </c>
      <c r="V154" t="b">
        <v>0</v>
      </c>
      <c r="W154" t="b">
        <v>0</v>
      </c>
      <c r="X154">
        <v>50</v>
      </c>
      <c r="Y154">
        <v>3</v>
      </c>
      <c r="Z154">
        <v>1666.666667</v>
      </c>
      <c r="AA154" t="s">
        <v>1231</v>
      </c>
      <c r="AB154" t="s">
        <v>1231</v>
      </c>
      <c r="AC154">
        <v>50</v>
      </c>
      <c r="AD154">
        <v>5</v>
      </c>
      <c r="AE154" t="b">
        <v>0</v>
      </c>
      <c r="AF154" t="b">
        <v>0</v>
      </c>
      <c r="AG154">
        <v>1000</v>
      </c>
      <c r="AH154">
        <f t="shared" si="3"/>
        <v>-666.66666699999996</v>
      </c>
      <c r="AI154">
        <v>1</v>
      </c>
      <c r="AJ154" t="s">
        <v>1232</v>
      </c>
      <c r="AK154" t="s">
        <v>1232</v>
      </c>
      <c r="AL154" t="b">
        <v>0</v>
      </c>
      <c r="AM154" t="b">
        <v>0</v>
      </c>
      <c r="AN154" t="b">
        <v>0</v>
      </c>
      <c r="AO154">
        <v>50</v>
      </c>
      <c r="AP154">
        <v>5</v>
      </c>
      <c r="AQ154" t="b">
        <v>0</v>
      </c>
      <c r="AR154" t="b">
        <v>0</v>
      </c>
      <c r="AS154" t="b">
        <v>0</v>
      </c>
      <c r="AT154" t="b">
        <v>0</v>
      </c>
      <c r="AU154" t="b">
        <v>0</v>
      </c>
      <c r="AV154" t="b">
        <v>0</v>
      </c>
      <c r="AW154" t="b">
        <v>0</v>
      </c>
      <c r="AX154" t="b">
        <v>0</v>
      </c>
      <c r="AY154" t="b">
        <v>0</v>
      </c>
      <c r="AZ154" t="b">
        <v>0</v>
      </c>
      <c r="BA154" t="b">
        <v>0</v>
      </c>
      <c r="BB154" t="b">
        <v>0</v>
      </c>
      <c r="BC154" t="b">
        <v>0</v>
      </c>
      <c r="BD154" t="b">
        <v>0</v>
      </c>
      <c r="BE154" t="b">
        <v>0</v>
      </c>
      <c r="BF154" t="b">
        <v>0</v>
      </c>
      <c r="BG154" t="b">
        <v>0</v>
      </c>
      <c r="BH154" t="b">
        <v>0</v>
      </c>
      <c r="BI154" t="b">
        <v>0</v>
      </c>
      <c r="BJ154" t="b">
        <v>0</v>
      </c>
      <c r="BK154" t="b">
        <v>0</v>
      </c>
      <c r="BL154" t="b">
        <v>0</v>
      </c>
      <c r="BM154" t="b">
        <v>0</v>
      </c>
    </row>
    <row r="155" spans="1:65" x14ac:dyDescent="0.25">
      <c r="A155">
        <v>2</v>
      </c>
      <c r="B155" s="1">
        <v>44928</v>
      </c>
      <c r="C155" s="1">
        <v>44995</v>
      </c>
      <c r="D155">
        <v>47</v>
      </c>
      <c r="E155" t="s">
        <v>1168</v>
      </c>
      <c r="F155">
        <v>306</v>
      </c>
      <c r="G155" t="s">
        <v>1177</v>
      </c>
      <c r="H155" t="s">
        <v>725</v>
      </c>
      <c r="I155" t="s">
        <v>1178</v>
      </c>
      <c r="J155" t="s">
        <v>1179</v>
      </c>
      <c r="K155">
        <v>2</v>
      </c>
      <c r="L155">
        <v>1</v>
      </c>
      <c r="M155">
        <v>1</v>
      </c>
      <c r="N155">
        <v>0</v>
      </c>
      <c r="O155" t="s">
        <v>1232</v>
      </c>
      <c r="P155" t="s">
        <v>69</v>
      </c>
      <c r="Q155" t="s">
        <v>1230</v>
      </c>
      <c r="R155" t="s">
        <v>1180</v>
      </c>
      <c r="S155" t="s">
        <v>144</v>
      </c>
      <c r="T155">
        <v>140</v>
      </c>
      <c r="U155" t="b">
        <v>0</v>
      </c>
      <c r="V155" t="b">
        <v>0</v>
      </c>
      <c r="W155" t="b">
        <v>0</v>
      </c>
      <c r="X155">
        <v>50</v>
      </c>
      <c r="Y155">
        <v>8</v>
      </c>
      <c r="Z155">
        <v>625</v>
      </c>
      <c r="AA155" t="s">
        <v>1232</v>
      </c>
      <c r="AC155" t="b">
        <v>0</v>
      </c>
      <c r="AD155" t="b">
        <v>0</v>
      </c>
      <c r="AE155" t="b">
        <v>0</v>
      </c>
      <c r="AF155" t="b">
        <v>0</v>
      </c>
      <c r="AG155" t="b">
        <v>0</v>
      </c>
      <c r="AH155" t="b">
        <f t="shared" si="3"/>
        <v>0</v>
      </c>
      <c r="AI155" t="b">
        <v>0</v>
      </c>
      <c r="AJ155" t="b">
        <v>0</v>
      </c>
      <c r="AK155" t="b">
        <v>0</v>
      </c>
      <c r="AL155" t="b">
        <v>0</v>
      </c>
      <c r="AM155" t="b">
        <v>0</v>
      </c>
      <c r="AN155" t="b">
        <v>0</v>
      </c>
      <c r="AO155" t="b">
        <v>0</v>
      </c>
      <c r="AP155" t="b">
        <v>0</v>
      </c>
      <c r="AQ155" t="b">
        <v>0</v>
      </c>
      <c r="AR155" t="b">
        <v>0</v>
      </c>
      <c r="AS155" t="b">
        <v>0</v>
      </c>
      <c r="AT155" t="b">
        <v>0</v>
      </c>
      <c r="AU155" t="b">
        <v>0</v>
      </c>
      <c r="AV155" t="b">
        <v>0</v>
      </c>
      <c r="AW155" t="b">
        <v>0</v>
      </c>
      <c r="AX155" t="b">
        <v>0</v>
      </c>
      <c r="AY155" t="b">
        <v>0</v>
      </c>
      <c r="AZ155" t="b">
        <v>0</v>
      </c>
      <c r="BA155" t="b">
        <v>0</v>
      </c>
      <c r="BB155" t="b">
        <v>0</v>
      </c>
      <c r="BC155" t="b">
        <v>0</v>
      </c>
      <c r="BD155" t="b">
        <v>0</v>
      </c>
      <c r="BE155" t="b">
        <v>0</v>
      </c>
      <c r="BF155" t="b">
        <v>0</v>
      </c>
      <c r="BG155" t="b">
        <v>0</v>
      </c>
      <c r="BH155" t="b">
        <v>0</v>
      </c>
      <c r="BI155" t="b">
        <v>0</v>
      </c>
      <c r="BJ155" t="b">
        <v>0</v>
      </c>
      <c r="BK155" t="b">
        <v>0</v>
      </c>
      <c r="BL155" t="b">
        <v>0</v>
      </c>
      <c r="BM155" t="b">
        <v>0</v>
      </c>
    </row>
    <row r="156" spans="1:65" x14ac:dyDescent="0.25">
      <c r="A156">
        <v>2</v>
      </c>
      <c r="B156" s="1">
        <v>44928</v>
      </c>
      <c r="C156" s="1">
        <v>44995</v>
      </c>
      <c r="D156">
        <v>48</v>
      </c>
      <c r="E156" t="s">
        <v>1181</v>
      </c>
      <c r="F156">
        <v>307</v>
      </c>
      <c r="G156" t="s">
        <v>1182</v>
      </c>
      <c r="H156" t="s">
        <v>79</v>
      </c>
      <c r="I156" t="s">
        <v>1183</v>
      </c>
      <c r="J156" t="s">
        <v>1184</v>
      </c>
      <c r="K156">
        <v>2</v>
      </c>
      <c r="L156">
        <v>1</v>
      </c>
      <c r="M156">
        <v>1</v>
      </c>
      <c r="N156">
        <v>0</v>
      </c>
      <c r="O156" t="s">
        <v>1231</v>
      </c>
      <c r="P156" t="s">
        <v>69</v>
      </c>
      <c r="Q156">
        <v>2014</v>
      </c>
      <c r="R156" t="s">
        <v>86</v>
      </c>
      <c r="S156" t="s">
        <v>1269</v>
      </c>
      <c r="T156">
        <v>5100</v>
      </c>
      <c r="U156" t="b">
        <v>0</v>
      </c>
      <c r="V156" t="b">
        <v>0</v>
      </c>
      <c r="W156" t="b">
        <v>0</v>
      </c>
      <c r="X156">
        <v>150</v>
      </c>
      <c r="Y156">
        <v>0.5</v>
      </c>
      <c r="Z156">
        <v>30000</v>
      </c>
      <c r="AA156" t="s">
        <v>1231</v>
      </c>
      <c r="AB156" t="s">
        <v>1231</v>
      </c>
      <c r="AC156">
        <v>100</v>
      </c>
      <c r="AD156">
        <v>1</v>
      </c>
      <c r="AE156">
        <v>50</v>
      </c>
      <c r="AF156">
        <v>12</v>
      </c>
      <c r="AG156">
        <v>10000</v>
      </c>
      <c r="AH156">
        <f t="shared" si="3"/>
        <v>-20000</v>
      </c>
      <c r="AI156">
        <v>3</v>
      </c>
      <c r="AJ156" t="s">
        <v>1232</v>
      </c>
      <c r="AK156" t="s">
        <v>1232</v>
      </c>
      <c r="AL156" t="b">
        <v>0</v>
      </c>
      <c r="AM156" t="b">
        <v>0</v>
      </c>
      <c r="AN156" t="b">
        <v>0</v>
      </c>
      <c r="AO156">
        <v>33.33</v>
      </c>
      <c r="AP156">
        <v>0.33300000000000002</v>
      </c>
      <c r="AQ156">
        <v>16.66</v>
      </c>
      <c r="AR156" t="b">
        <v>0</v>
      </c>
      <c r="AS156" t="b">
        <v>0</v>
      </c>
      <c r="AT156" t="b">
        <v>0</v>
      </c>
      <c r="AU156">
        <v>33.33</v>
      </c>
      <c r="AV156">
        <v>0.33300000000000002</v>
      </c>
      <c r="AW156">
        <v>16.66</v>
      </c>
      <c r="AX156">
        <v>33.33</v>
      </c>
      <c r="AY156">
        <v>0.33300000000000002</v>
      </c>
      <c r="AZ156">
        <v>16.66</v>
      </c>
      <c r="BA156" t="b">
        <v>0</v>
      </c>
      <c r="BB156" t="b">
        <v>0</v>
      </c>
      <c r="BC156" t="b">
        <v>0</v>
      </c>
      <c r="BD156" t="b">
        <v>0</v>
      </c>
      <c r="BE156" t="b">
        <v>0</v>
      </c>
      <c r="BF156" t="b">
        <v>0</v>
      </c>
      <c r="BG156" t="b">
        <v>0</v>
      </c>
      <c r="BH156" t="b">
        <v>0</v>
      </c>
      <c r="BI156" t="b">
        <v>0</v>
      </c>
      <c r="BJ156" t="b">
        <v>0</v>
      </c>
      <c r="BK156" t="b">
        <v>0</v>
      </c>
      <c r="BL156" t="b">
        <v>0</v>
      </c>
      <c r="BM156" t="b">
        <v>0</v>
      </c>
    </row>
    <row r="157" spans="1:65" x14ac:dyDescent="0.25">
      <c r="A157">
        <v>2</v>
      </c>
      <c r="B157" s="1">
        <v>44928</v>
      </c>
      <c r="C157" s="1">
        <v>44995</v>
      </c>
      <c r="D157">
        <v>48</v>
      </c>
      <c r="E157" t="s">
        <v>1181</v>
      </c>
      <c r="F157">
        <v>308</v>
      </c>
      <c r="G157" t="s">
        <v>1185</v>
      </c>
      <c r="H157" t="s">
        <v>225</v>
      </c>
      <c r="I157" t="s">
        <v>1186</v>
      </c>
      <c r="K157">
        <v>1</v>
      </c>
      <c r="L157">
        <v>1</v>
      </c>
      <c r="M157">
        <v>0</v>
      </c>
      <c r="N157">
        <v>0</v>
      </c>
      <c r="O157" t="s">
        <v>1232</v>
      </c>
      <c r="P157" t="s">
        <v>69</v>
      </c>
      <c r="Q157" t="s">
        <v>1230</v>
      </c>
      <c r="R157" t="s">
        <v>1187</v>
      </c>
      <c r="S157" t="s">
        <v>345</v>
      </c>
      <c r="T157" t="b">
        <v>0</v>
      </c>
      <c r="U157" t="b">
        <v>0</v>
      </c>
      <c r="V157" t="b">
        <v>0</v>
      </c>
      <c r="W157" t="b">
        <v>0</v>
      </c>
      <c r="X157">
        <v>25</v>
      </c>
      <c r="Y157">
        <v>15</v>
      </c>
      <c r="Z157">
        <v>166.66666670000001</v>
      </c>
      <c r="AA157" t="s">
        <v>1232</v>
      </c>
      <c r="AC157" t="b">
        <v>0</v>
      </c>
      <c r="AD157" t="b">
        <v>0</v>
      </c>
      <c r="AE157" t="b">
        <v>0</v>
      </c>
      <c r="AF157" t="b">
        <v>0</v>
      </c>
      <c r="AG157" t="b">
        <v>0</v>
      </c>
      <c r="AH157" t="b">
        <f t="shared" si="3"/>
        <v>0</v>
      </c>
      <c r="AI157" t="b">
        <v>0</v>
      </c>
      <c r="AJ157" t="b">
        <v>0</v>
      </c>
      <c r="AK157" t="b">
        <v>0</v>
      </c>
      <c r="AL157" t="b">
        <v>0</v>
      </c>
      <c r="AM157" t="b">
        <v>0</v>
      </c>
      <c r="AN157" t="b">
        <v>0</v>
      </c>
      <c r="AO157" t="b">
        <v>0</v>
      </c>
      <c r="AP157" t="b">
        <v>0</v>
      </c>
      <c r="AQ157" t="b">
        <v>0</v>
      </c>
      <c r="AR157" t="b">
        <v>0</v>
      </c>
      <c r="AS157" t="b">
        <v>0</v>
      </c>
      <c r="AT157" t="b">
        <v>0</v>
      </c>
      <c r="AU157" t="b">
        <v>0</v>
      </c>
      <c r="AV157" t="b">
        <v>0</v>
      </c>
      <c r="AW157" t="b">
        <v>0</v>
      </c>
      <c r="AX157" t="b">
        <v>0</v>
      </c>
      <c r="AY157" t="b">
        <v>0</v>
      </c>
      <c r="AZ157" t="b">
        <v>0</v>
      </c>
      <c r="BA157" t="b">
        <v>0</v>
      </c>
      <c r="BB157" t="b">
        <v>0</v>
      </c>
      <c r="BC157" t="b">
        <v>0</v>
      </c>
      <c r="BD157" t="b">
        <v>0</v>
      </c>
      <c r="BE157" t="b">
        <v>0</v>
      </c>
      <c r="BF157" t="b">
        <v>0</v>
      </c>
      <c r="BG157" t="b">
        <v>0</v>
      </c>
      <c r="BH157" t="b">
        <v>0</v>
      </c>
      <c r="BI157" t="b">
        <v>0</v>
      </c>
      <c r="BJ157" t="b">
        <v>0</v>
      </c>
      <c r="BK157" t="b">
        <v>0</v>
      </c>
      <c r="BL157" t="b">
        <v>0</v>
      </c>
      <c r="BM157" t="b">
        <v>0</v>
      </c>
    </row>
    <row r="158" spans="1:65" x14ac:dyDescent="0.25">
      <c r="A158">
        <v>2</v>
      </c>
      <c r="B158" s="1">
        <v>44928</v>
      </c>
      <c r="C158" s="1">
        <v>44995</v>
      </c>
      <c r="D158">
        <v>48</v>
      </c>
      <c r="E158" t="s">
        <v>1181</v>
      </c>
      <c r="F158">
        <v>309</v>
      </c>
      <c r="G158" t="s">
        <v>1189</v>
      </c>
      <c r="H158" t="s">
        <v>725</v>
      </c>
      <c r="I158" t="s">
        <v>1190</v>
      </c>
      <c r="J158" t="s">
        <v>1191</v>
      </c>
      <c r="K158">
        <v>2</v>
      </c>
      <c r="L158">
        <v>1</v>
      </c>
      <c r="M158">
        <v>1</v>
      </c>
      <c r="N158">
        <v>0</v>
      </c>
      <c r="O158" t="s">
        <v>1231</v>
      </c>
      <c r="P158" t="s">
        <v>69</v>
      </c>
      <c r="Q158" t="s">
        <v>1230</v>
      </c>
      <c r="R158" t="s">
        <v>76</v>
      </c>
      <c r="S158" t="s">
        <v>345</v>
      </c>
      <c r="T158" t="b">
        <v>0</v>
      </c>
      <c r="U158">
        <v>2</v>
      </c>
      <c r="V158" t="b">
        <v>0</v>
      </c>
      <c r="W158" t="b">
        <v>0</v>
      </c>
      <c r="X158">
        <v>35</v>
      </c>
      <c r="Y158">
        <v>5</v>
      </c>
      <c r="Z158">
        <v>700</v>
      </c>
      <c r="AA158" t="s">
        <v>1232</v>
      </c>
      <c r="AC158" t="b">
        <v>0</v>
      </c>
      <c r="AD158" t="b">
        <v>0</v>
      </c>
      <c r="AE158" t="b">
        <v>0</v>
      </c>
      <c r="AF158" t="b">
        <v>0</v>
      </c>
      <c r="AG158" t="b">
        <v>0</v>
      </c>
      <c r="AH158" t="b">
        <f t="shared" si="3"/>
        <v>0</v>
      </c>
      <c r="AI158" t="b">
        <v>0</v>
      </c>
      <c r="AJ158" t="b">
        <v>0</v>
      </c>
      <c r="AK158" t="b">
        <v>0</v>
      </c>
      <c r="AL158" t="b">
        <v>0</v>
      </c>
      <c r="AM158" t="b">
        <v>0</v>
      </c>
      <c r="AN158" t="b">
        <v>0</v>
      </c>
      <c r="AO158" t="b">
        <v>0</v>
      </c>
      <c r="AP158" t="b">
        <v>0</v>
      </c>
      <c r="AQ158" t="b">
        <v>0</v>
      </c>
      <c r="AR158" t="b">
        <v>0</v>
      </c>
      <c r="AS158" t="b">
        <v>0</v>
      </c>
      <c r="AT158" t="b">
        <v>0</v>
      </c>
      <c r="AU158" t="b">
        <v>0</v>
      </c>
      <c r="AV158" t="b">
        <v>0</v>
      </c>
      <c r="AW158" t="b">
        <v>0</v>
      </c>
      <c r="AX158" t="b">
        <v>0</v>
      </c>
      <c r="AY158" t="b">
        <v>0</v>
      </c>
      <c r="AZ158" t="b">
        <v>0</v>
      </c>
      <c r="BA158" t="b">
        <v>0</v>
      </c>
      <c r="BB158" t="b">
        <v>0</v>
      </c>
      <c r="BC158" t="b">
        <v>0</v>
      </c>
      <c r="BD158" t="b">
        <v>0</v>
      </c>
      <c r="BE158" t="b">
        <v>0</v>
      </c>
      <c r="BF158" t="b">
        <v>0</v>
      </c>
      <c r="BG158" t="b">
        <v>0</v>
      </c>
      <c r="BH158" t="b">
        <v>0</v>
      </c>
      <c r="BI158" t="b">
        <v>0</v>
      </c>
      <c r="BJ158" t="b">
        <v>0</v>
      </c>
      <c r="BK158" t="b">
        <v>0</v>
      </c>
      <c r="BL158" t="b">
        <v>0</v>
      </c>
      <c r="BM158" t="b">
        <v>0</v>
      </c>
    </row>
    <row r="159" spans="1:65" x14ac:dyDescent="0.25">
      <c r="A159">
        <v>2</v>
      </c>
      <c r="B159" s="1">
        <v>44928</v>
      </c>
      <c r="C159" s="1">
        <v>44995</v>
      </c>
      <c r="D159">
        <v>48</v>
      </c>
      <c r="E159" t="s">
        <v>1181</v>
      </c>
      <c r="F159">
        <v>310</v>
      </c>
      <c r="G159" t="s">
        <v>1192</v>
      </c>
      <c r="H159" t="s">
        <v>66</v>
      </c>
      <c r="I159" t="s">
        <v>275</v>
      </c>
      <c r="J159" t="s">
        <v>1193</v>
      </c>
      <c r="K159">
        <v>2</v>
      </c>
      <c r="L159">
        <v>2</v>
      </c>
      <c r="M159">
        <v>0</v>
      </c>
      <c r="N159">
        <v>0</v>
      </c>
      <c r="O159" t="s">
        <v>1232</v>
      </c>
      <c r="P159" t="s">
        <v>69</v>
      </c>
      <c r="Q159">
        <v>2020</v>
      </c>
      <c r="R159" t="s">
        <v>86</v>
      </c>
      <c r="S159" t="s">
        <v>345</v>
      </c>
      <c r="T159">
        <v>-1</v>
      </c>
      <c r="U159">
        <v>145</v>
      </c>
      <c r="V159">
        <v>65</v>
      </c>
      <c r="W159" t="b">
        <v>0</v>
      </c>
      <c r="X159">
        <v>100</v>
      </c>
      <c r="Y159">
        <v>1</v>
      </c>
      <c r="Z159">
        <v>10000</v>
      </c>
      <c r="AA159" t="s">
        <v>1231</v>
      </c>
      <c r="AB159" t="s">
        <v>1231</v>
      </c>
      <c r="AC159">
        <v>50</v>
      </c>
      <c r="AD159">
        <v>1</v>
      </c>
      <c r="AE159">
        <v>50</v>
      </c>
      <c r="AF159">
        <v>10</v>
      </c>
      <c r="AG159">
        <v>5000</v>
      </c>
      <c r="AH159">
        <f t="shared" si="3"/>
        <v>-5000</v>
      </c>
      <c r="AI159">
        <v>1</v>
      </c>
      <c r="AJ159" t="s">
        <v>1232</v>
      </c>
      <c r="AK159" t="s">
        <v>1232</v>
      </c>
      <c r="AL159" t="b">
        <v>0</v>
      </c>
      <c r="AM159" t="b">
        <v>0</v>
      </c>
      <c r="AN159" t="b">
        <v>0</v>
      </c>
      <c r="AO159" t="b">
        <v>0</v>
      </c>
      <c r="AP159" t="b">
        <v>0</v>
      </c>
      <c r="AQ159" t="b">
        <v>0</v>
      </c>
      <c r="AR159" t="b">
        <v>0</v>
      </c>
      <c r="AS159" t="b">
        <v>0</v>
      </c>
      <c r="AT159" t="b">
        <v>0</v>
      </c>
      <c r="AU159" t="b">
        <v>0</v>
      </c>
      <c r="AV159" t="b">
        <v>0</v>
      </c>
      <c r="AW159" t="b">
        <v>0</v>
      </c>
      <c r="AX159" t="b">
        <v>0</v>
      </c>
      <c r="AY159" t="b">
        <v>0</v>
      </c>
      <c r="AZ159" t="b">
        <v>0</v>
      </c>
      <c r="BA159">
        <v>50</v>
      </c>
      <c r="BB159">
        <v>1</v>
      </c>
      <c r="BC159">
        <v>50</v>
      </c>
      <c r="BD159" t="b">
        <v>0</v>
      </c>
      <c r="BE159" t="b">
        <v>0</v>
      </c>
      <c r="BF159" t="b">
        <v>0</v>
      </c>
      <c r="BG159" t="b">
        <v>0</v>
      </c>
      <c r="BH159" t="b">
        <v>0</v>
      </c>
      <c r="BI159" t="b">
        <v>0</v>
      </c>
      <c r="BJ159" t="b">
        <v>0</v>
      </c>
      <c r="BK159" t="b">
        <v>0</v>
      </c>
      <c r="BL159" t="b">
        <v>0</v>
      </c>
      <c r="BM159" t="b">
        <v>0</v>
      </c>
    </row>
    <row r="160" spans="1:65" x14ac:dyDescent="0.25">
      <c r="A160">
        <v>2</v>
      </c>
      <c r="B160" s="1">
        <v>44928</v>
      </c>
      <c r="C160" s="1">
        <v>44995</v>
      </c>
      <c r="D160">
        <v>49</v>
      </c>
      <c r="E160" t="s">
        <v>1194</v>
      </c>
      <c r="F160">
        <v>311</v>
      </c>
      <c r="G160" t="s">
        <v>1195</v>
      </c>
      <c r="H160" t="s">
        <v>79</v>
      </c>
      <c r="I160" t="s">
        <v>1196</v>
      </c>
      <c r="J160" t="s">
        <v>1197</v>
      </c>
      <c r="K160">
        <v>1</v>
      </c>
      <c r="L160">
        <v>0</v>
      </c>
      <c r="M160">
        <v>1</v>
      </c>
      <c r="N160">
        <v>0</v>
      </c>
      <c r="O160" t="s">
        <v>1232</v>
      </c>
      <c r="P160" t="s">
        <v>75</v>
      </c>
      <c r="Q160">
        <v>2021</v>
      </c>
      <c r="R160" t="s">
        <v>1198</v>
      </c>
      <c r="S160" t="s">
        <v>345</v>
      </c>
      <c r="T160" t="b">
        <v>0</v>
      </c>
      <c r="U160">
        <v>4.2</v>
      </c>
      <c r="V160" t="b">
        <v>0</v>
      </c>
      <c r="W160" t="b">
        <v>0</v>
      </c>
      <c r="X160">
        <v>20</v>
      </c>
      <c r="Y160">
        <v>10</v>
      </c>
      <c r="Z160">
        <v>200</v>
      </c>
      <c r="AA160" t="s">
        <v>1231</v>
      </c>
      <c r="AB160" t="s">
        <v>1231</v>
      </c>
      <c r="AC160">
        <v>20</v>
      </c>
      <c r="AD160">
        <v>20</v>
      </c>
      <c r="AE160" t="b">
        <v>0</v>
      </c>
      <c r="AF160" t="b">
        <v>0</v>
      </c>
      <c r="AG160">
        <v>100</v>
      </c>
      <c r="AH160">
        <f t="shared" si="3"/>
        <v>-100</v>
      </c>
      <c r="AI160">
        <v>4</v>
      </c>
      <c r="AJ160" t="s">
        <v>1232</v>
      </c>
      <c r="AK160" t="s">
        <v>1232</v>
      </c>
      <c r="AL160" t="b">
        <v>0</v>
      </c>
      <c r="AM160" t="b">
        <v>0</v>
      </c>
      <c r="AN160" t="b">
        <v>0</v>
      </c>
      <c r="AO160">
        <v>5</v>
      </c>
      <c r="AP160">
        <v>5</v>
      </c>
      <c r="AQ160" t="b">
        <v>0</v>
      </c>
      <c r="AR160">
        <v>5</v>
      </c>
      <c r="AS160">
        <v>5</v>
      </c>
      <c r="AT160" t="b">
        <v>0</v>
      </c>
      <c r="AU160">
        <v>5</v>
      </c>
      <c r="AV160">
        <v>5</v>
      </c>
      <c r="AW160" t="b">
        <v>0</v>
      </c>
      <c r="AX160" t="b">
        <v>0</v>
      </c>
      <c r="AY160" t="b">
        <v>0</v>
      </c>
      <c r="AZ160" t="b">
        <v>0</v>
      </c>
      <c r="BA160" t="b">
        <v>0</v>
      </c>
      <c r="BB160" t="b">
        <v>0</v>
      </c>
      <c r="BC160" t="b">
        <v>0</v>
      </c>
      <c r="BD160" t="b">
        <v>0</v>
      </c>
      <c r="BE160" t="b">
        <v>0</v>
      </c>
      <c r="BF160" t="b">
        <v>0</v>
      </c>
      <c r="BG160">
        <v>5</v>
      </c>
      <c r="BH160">
        <v>5</v>
      </c>
      <c r="BI160" t="b">
        <v>0</v>
      </c>
      <c r="BJ160" t="b">
        <v>0</v>
      </c>
      <c r="BK160" t="b">
        <v>0</v>
      </c>
      <c r="BL160" t="b">
        <v>0</v>
      </c>
      <c r="BM160" t="b">
        <v>0</v>
      </c>
    </row>
    <row r="161" spans="1:65" x14ac:dyDescent="0.25">
      <c r="A161">
        <v>2</v>
      </c>
      <c r="B161" s="1">
        <v>44928</v>
      </c>
      <c r="C161" s="1">
        <v>44995</v>
      </c>
      <c r="D161">
        <v>49</v>
      </c>
      <c r="E161" t="s">
        <v>1194</v>
      </c>
      <c r="F161">
        <v>312</v>
      </c>
      <c r="G161" t="s">
        <v>1199</v>
      </c>
      <c r="H161" t="s">
        <v>173</v>
      </c>
      <c r="I161" t="s">
        <v>1200</v>
      </c>
      <c r="J161" t="s">
        <v>1201</v>
      </c>
      <c r="K161">
        <v>1</v>
      </c>
      <c r="L161">
        <v>0</v>
      </c>
      <c r="M161">
        <v>1</v>
      </c>
      <c r="N161">
        <v>0</v>
      </c>
      <c r="O161" t="s">
        <v>1232</v>
      </c>
      <c r="P161" t="s">
        <v>75</v>
      </c>
      <c r="Q161">
        <v>2022</v>
      </c>
      <c r="R161" t="s">
        <v>472</v>
      </c>
      <c r="S161" t="s">
        <v>1270</v>
      </c>
      <c r="T161" t="b">
        <v>0</v>
      </c>
      <c r="U161" t="b">
        <v>0</v>
      </c>
      <c r="V161" t="b">
        <v>0</v>
      </c>
      <c r="W161" t="b">
        <v>0</v>
      </c>
      <c r="X161">
        <v>100</v>
      </c>
      <c r="Y161">
        <v>10</v>
      </c>
      <c r="Z161">
        <v>1000</v>
      </c>
      <c r="AA161" t="s">
        <v>1231</v>
      </c>
      <c r="AB161" t="s">
        <v>1231</v>
      </c>
      <c r="AC161">
        <v>100</v>
      </c>
      <c r="AD161">
        <v>10</v>
      </c>
      <c r="AE161" t="b">
        <v>0</v>
      </c>
      <c r="AF161" t="b">
        <v>0</v>
      </c>
      <c r="AG161">
        <v>1000</v>
      </c>
      <c r="AH161">
        <f t="shared" si="3"/>
        <v>0</v>
      </c>
      <c r="AI161">
        <v>5</v>
      </c>
      <c r="AJ161" t="s">
        <v>1232</v>
      </c>
      <c r="AK161" t="s">
        <v>1231</v>
      </c>
      <c r="AL161" t="b">
        <v>0</v>
      </c>
      <c r="AM161" t="b">
        <v>0</v>
      </c>
      <c r="AN161" t="b">
        <v>0</v>
      </c>
      <c r="AO161">
        <v>20</v>
      </c>
      <c r="AP161">
        <v>2</v>
      </c>
      <c r="AQ161" t="b">
        <v>0</v>
      </c>
      <c r="AR161">
        <v>20</v>
      </c>
      <c r="AS161">
        <v>2</v>
      </c>
      <c r="AT161" t="b">
        <v>0</v>
      </c>
      <c r="AU161" t="b">
        <v>0</v>
      </c>
      <c r="AV161" t="b">
        <v>0</v>
      </c>
      <c r="AW161" t="b">
        <v>0</v>
      </c>
      <c r="AX161">
        <v>20</v>
      </c>
      <c r="AY161">
        <v>2</v>
      </c>
      <c r="AZ161" t="b">
        <v>0</v>
      </c>
      <c r="BA161">
        <v>20</v>
      </c>
      <c r="BB161">
        <v>2</v>
      </c>
      <c r="BC161" t="b">
        <v>0</v>
      </c>
      <c r="BD161" t="b">
        <v>0</v>
      </c>
      <c r="BE161" t="b">
        <v>0</v>
      </c>
      <c r="BF161" t="b">
        <v>0</v>
      </c>
      <c r="BG161">
        <v>20</v>
      </c>
      <c r="BH161">
        <v>2</v>
      </c>
      <c r="BI161" t="b">
        <v>0</v>
      </c>
      <c r="BJ161" t="b">
        <v>0</v>
      </c>
      <c r="BK161" t="b">
        <v>0</v>
      </c>
      <c r="BL161" t="b">
        <v>0</v>
      </c>
      <c r="BM161" t="b">
        <v>0</v>
      </c>
    </row>
    <row r="162" spans="1:65" x14ac:dyDescent="0.25">
      <c r="A162">
        <v>2</v>
      </c>
      <c r="B162" s="1">
        <v>44928</v>
      </c>
      <c r="C162" s="1">
        <v>44995</v>
      </c>
      <c r="D162">
        <v>49</v>
      </c>
      <c r="E162" t="s">
        <v>1194</v>
      </c>
      <c r="F162">
        <v>313</v>
      </c>
      <c r="G162" t="s">
        <v>1202</v>
      </c>
      <c r="H162" t="s">
        <v>66</v>
      </c>
      <c r="I162" t="s">
        <v>1203</v>
      </c>
      <c r="J162" t="s">
        <v>1204</v>
      </c>
      <c r="K162">
        <v>3</v>
      </c>
      <c r="L162">
        <v>3</v>
      </c>
      <c r="M162">
        <v>0</v>
      </c>
      <c r="N162">
        <v>0</v>
      </c>
      <c r="O162" t="s">
        <v>1232</v>
      </c>
      <c r="P162" t="s">
        <v>69</v>
      </c>
      <c r="Q162">
        <v>2021</v>
      </c>
      <c r="R162" t="s">
        <v>134</v>
      </c>
      <c r="S162" t="s">
        <v>186</v>
      </c>
      <c r="T162">
        <v>-1</v>
      </c>
      <c r="U162" t="b">
        <v>0</v>
      </c>
      <c r="V162" t="b">
        <v>0</v>
      </c>
      <c r="W162" t="b">
        <v>0</v>
      </c>
      <c r="X162">
        <v>50</v>
      </c>
      <c r="Y162">
        <v>1</v>
      </c>
      <c r="Z162">
        <v>5000</v>
      </c>
      <c r="AA162" t="s">
        <v>1232</v>
      </c>
      <c r="AC162" t="b">
        <v>0</v>
      </c>
      <c r="AD162" t="b">
        <v>0</v>
      </c>
      <c r="AE162" t="b">
        <v>0</v>
      </c>
      <c r="AF162" t="b">
        <v>0</v>
      </c>
      <c r="AG162" t="b">
        <v>0</v>
      </c>
      <c r="AH162" t="b">
        <f t="shared" si="3"/>
        <v>0</v>
      </c>
      <c r="AI162" t="b">
        <v>0</v>
      </c>
      <c r="AJ162" t="b">
        <v>0</v>
      </c>
      <c r="AK162" t="b">
        <v>0</v>
      </c>
      <c r="AL162" t="b">
        <v>0</v>
      </c>
      <c r="AM162" t="b">
        <v>0</v>
      </c>
      <c r="AN162" t="b">
        <v>0</v>
      </c>
      <c r="AO162" t="b">
        <v>0</v>
      </c>
      <c r="AP162" t="b">
        <v>0</v>
      </c>
      <c r="AQ162" t="b">
        <v>0</v>
      </c>
      <c r="AR162" t="b">
        <v>0</v>
      </c>
      <c r="AS162" t="b">
        <v>0</v>
      </c>
      <c r="AT162" t="b">
        <v>0</v>
      </c>
      <c r="AU162" t="b">
        <v>0</v>
      </c>
      <c r="AV162" t="b">
        <v>0</v>
      </c>
      <c r="AW162" t="b">
        <v>0</v>
      </c>
      <c r="AX162" t="b">
        <v>0</v>
      </c>
      <c r="AY162" t="b">
        <v>0</v>
      </c>
      <c r="AZ162" t="b">
        <v>0</v>
      </c>
      <c r="BA162" t="b">
        <v>0</v>
      </c>
      <c r="BB162" t="b">
        <v>0</v>
      </c>
      <c r="BC162" t="b">
        <v>0</v>
      </c>
      <c r="BD162" t="b">
        <v>0</v>
      </c>
      <c r="BE162" t="b">
        <v>0</v>
      </c>
      <c r="BF162" t="b">
        <v>0</v>
      </c>
      <c r="BG162" t="b">
        <v>0</v>
      </c>
      <c r="BH162" t="b">
        <v>0</v>
      </c>
      <c r="BI162" t="b">
        <v>0</v>
      </c>
      <c r="BJ162" t="b">
        <v>0</v>
      </c>
      <c r="BK162" t="b">
        <v>0</v>
      </c>
      <c r="BL162" t="b">
        <v>0</v>
      </c>
      <c r="BM162" t="b">
        <v>0</v>
      </c>
    </row>
    <row r="163" spans="1:65" x14ac:dyDescent="0.25">
      <c r="A163">
        <v>2</v>
      </c>
      <c r="B163" s="1">
        <v>44928</v>
      </c>
      <c r="C163" s="1">
        <v>44995</v>
      </c>
      <c r="D163">
        <v>49</v>
      </c>
      <c r="E163" t="s">
        <v>1194</v>
      </c>
      <c r="F163">
        <v>314</v>
      </c>
      <c r="G163" t="s">
        <v>1205</v>
      </c>
      <c r="H163" t="s">
        <v>79</v>
      </c>
      <c r="I163" t="s">
        <v>1206</v>
      </c>
      <c r="J163" t="s">
        <v>1207</v>
      </c>
      <c r="K163">
        <v>3</v>
      </c>
      <c r="L163">
        <v>2</v>
      </c>
      <c r="M163">
        <v>1</v>
      </c>
      <c r="N163">
        <v>0</v>
      </c>
      <c r="O163" t="s">
        <v>1232</v>
      </c>
      <c r="P163" t="s">
        <v>69</v>
      </c>
      <c r="Q163">
        <v>2018</v>
      </c>
      <c r="R163" t="s">
        <v>76</v>
      </c>
      <c r="S163" t="s">
        <v>186</v>
      </c>
      <c r="T163" t="b">
        <v>0</v>
      </c>
      <c r="U163" t="b">
        <v>0</v>
      </c>
      <c r="V163" t="b">
        <v>0</v>
      </c>
      <c r="W163" t="b">
        <v>0</v>
      </c>
      <c r="X163">
        <v>75</v>
      </c>
      <c r="Y163">
        <v>3</v>
      </c>
      <c r="Z163">
        <v>2500</v>
      </c>
      <c r="AA163" t="s">
        <v>1231</v>
      </c>
      <c r="AB163" t="s">
        <v>1231</v>
      </c>
      <c r="AC163">
        <v>10</v>
      </c>
      <c r="AD163">
        <v>1</v>
      </c>
      <c r="AE163">
        <v>65</v>
      </c>
      <c r="AF163">
        <v>18</v>
      </c>
      <c r="AG163">
        <v>1000</v>
      </c>
      <c r="AH163">
        <f t="shared" si="3"/>
        <v>-1500</v>
      </c>
      <c r="AI163">
        <v>1</v>
      </c>
      <c r="AJ163" t="s">
        <v>1232</v>
      </c>
      <c r="AK163" t="s">
        <v>1232</v>
      </c>
      <c r="AL163" t="b">
        <v>0</v>
      </c>
      <c r="AM163" t="b">
        <v>0</v>
      </c>
      <c r="AN163" t="b">
        <v>0</v>
      </c>
      <c r="AO163" t="b">
        <v>0</v>
      </c>
      <c r="AP163" t="b">
        <v>0</v>
      </c>
      <c r="AQ163" t="b">
        <v>0</v>
      </c>
      <c r="AR163" t="b">
        <v>0</v>
      </c>
      <c r="AS163" t="b">
        <v>0</v>
      </c>
      <c r="AT163" t="b">
        <v>0</v>
      </c>
      <c r="AU163" t="b">
        <v>0</v>
      </c>
      <c r="AV163" t="b">
        <v>0</v>
      </c>
      <c r="AW163" t="b">
        <v>0</v>
      </c>
      <c r="AX163" t="b">
        <v>0</v>
      </c>
      <c r="AY163" t="b">
        <v>0</v>
      </c>
      <c r="AZ163" t="b">
        <v>0</v>
      </c>
      <c r="BA163" t="b">
        <v>0</v>
      </c>
      <c r="BB163" t="b">
        <v>0</v>
      </c>
      <c r="BC163" t="b">
        <v>0</v>
      </c>
      <c r="BD163" t="b">
        <v>0</v>
      </c>
      <c r="BE163" t="b">
        <v>0</v>
      </c>
      <c r="BF163" t="b">
        <v>0</v>
      </c>
      <c r="BG163">
        <v>10</v>
      </c>
      <c r="BH163">
        <v>1</v>
      </c>
      <c r="BI163">
        <v>65</v>
      </c>
      <c r="BJ163" t="b">
        <v>0</v>
      </c>
      <c r="BK163" t="b">
        <v>0</v>
      </c>
      <c r="BL163" t="b">
        <v>0</v>
      </c>
      <c r="BM163" t="b">
        <v>0</v>
      </c>
    </row>
    <row r="164" spans="1:65" x14ac:dyDescent="0.25">
      <c r="A164">
        <v>2</v>
      </c>
      <c r="B164" s="1">
        <v>44928</v>
      </c>
      <c r="C164" s="1">
        <v>44995</v>
      </c>
      <c r="D164">
        <v>50</v>
      </c>
      <c r="E164" t="s">
        <v>1208</v>
      </c>
      <c r="F164">
        <v>315</v>
      </c>
      <c r="G164" t="s">
        <v>1209</v>
      </c>
      <c r="H164" t="s">
        <v>79</v>
      </c>
      <c r="I164" t="s">
        <v>1210</v>
      </c>
      <c r="J164" t="s">
        <v>1211</v>
      </c>
      <c r="K164">
        <v>1</v>
      </c>
      <c r="L164">
        <v>0</v>
      </c>
      <c r="M164">
        <v>1</v>
      </c>
      <c r="N164">
        <v>0</v>
      </c>
      <c r="O164" t="s">
        <v>1232</v>
      </c>
      <c r="P164" t="s">
        <v>69</v>
      </c>
      <c r="Q164">
        <v>2017</v>
      </c>
      <c r="R164" t="s">
        <v>134</v>
      </c>
      <c r="S164" t="s">
        <v>186</v>
      </c>
      <c r="T164">
        <v>670</v>
      </c>
      <c r="U164">
        <v>80</v>
      </c>
      <c r="V164" t="b">
        <v>0</v>
      </c>
      <c r="W164">
        <v>30</v>
      </c>
      <c r="X164">
        <v>100</v>
      </c>
      <c r="Y164">
        <v>2</v>
      </c>
      <c r="Z164">
        <v>5000</v>
      </c>
      <c r="AA164" t="s">
        <v>1231</v>
      </c>
      <c r="AB164" t="s">
        <v>1231</v>
      </c>
      <c r="AC164">
        <v>100</v>
      </c>
      <c r="AD164">
        <v>2</v>
      </c>
      <c r="AE164" t="b">
        <v>0</v>
      </c>
      <c r="AF164" t="b">
        <v>0</v>
      </c>
      <c r="AG164">
        <v>5000</v>
      </c>
      <c r="AH164">
        <f t="shared" si="3"/>
        <v>0</v>
      </c>
      <c r="AI164">
        <v>1</v>
      </c>
      <c r="AJ164" t="s">
        <v>1232</v>
      </c>
      <c r="AK164" t="s">
        <v>1232</v>
      </c>
      <c r="AL164" t="b">
        <v>0</v>
      </c>
      <c r="AM164" t="b">
        <v>0</v>
      </c>
      <c r="AN164" t="b">
        <v>0</v>
      </c>
      <c r="AO164" t="b">
        <v>0</v>
      </c>
      <c r="AP164" t="b">
        <v>0</v>
      </c>
      <c r="AQ164" t="b">
        <v>0</v>
      </c>
      <c r="AR164" t="b">
        <v>0</v>
      </c>
      <c r="AS164" t="b">
        <v>0</v>
      </c>
      <c r="AT164" t="b">
        <v>0</v>
      </c>
      <c r="AU164" t="b">
        <v>0</v>
      </c>
      <c r="AV164" t="b">
        <v>0</v>
      </c>
      <c r="AW164" t="b">
        <v>0</v>
      </c>
      <c r="AX164" t="b">
        <v>0</v>
      </c>
      <c r="AY164" t="b">
        <v>0</v>
      </c>
      <c r="AZ164" t="b">
        <v>0</v>
      </c>
      <c r="BA164" t="b">
        <v>0</v>
      </c>
      <c r="BB164" t="b">
        <v>0</v>
      </c>
      <c r="BC164" t="b">
        <v>0</v>
      </c>
      <c r="BD164" t="b">
        <v>0</v>
      </c>
      <c r="BE164" t="b">
        <v>0</v>
      </c>
      <c r="BF164" t="b">
        <v>0</v>
      </c>
      <c r="BG164">
        <v>100</v>
      </c>
      <c r="BH164">
        <v>2</v>
      </c>
      <c r="BI164" t="b">
        <v>0</v>
      </c>
      <c r="BJ164" t="b">
        <v>0</v>
      </c>
      <c r="BK164" t="b">
        <v>0</v>
      </c>
      <c r="BL164" t="b">
        <v>0</v>
      </c>
      <c r="BM164" t="b">
        <v>0</v>
      </c>
    </row>
    <row r="165" spans="1:65" x14ac:dyDescent="0.25">
      <c r="A165">
        <v>2</v>
      </c>
      <c r="B165" s="1">
        <v>44928</v>
      </c>
      <c r="C165" s="1">
        <v>44995</v>
      </c>
      <c r="D165">
        <v>50</v>
      </c>
      <c r="E165" t="s">
        <v>1208</v>
      </c>
      <c r="F165">
        <v>316</v>
      </c>
      <c r="G165" t="s">
        <v>1212</v>
      </c>
      <c r="H165" t="s">
        <v>72</v>
      </c>
      <c r="I165" t="s">
        <v>1213</v>
      </c>
      <c r="J165" t="s">
        <v>1214</v>
      </c>
      <c r="K165">
        <v>1</v>
      </c>
      <c r="L165">
        <v>1</v>
      </c>
      <c r="M165">
        <v>0</v>
      </c>
      <c r="N165">
        <v>0</v>
      </c>
      <c r="O165" t="s">
        <v>1232</v>
      </c>
      <c r="P165" t="s">
        <v>69</v>
      </c>
      <c r="Q165" t="s">
        <v>1230</v>
      </c>
      <c r="R165" t="s">
        <v>76</v>
      </c>
      <c r="S165" t="s">
        <v>186</v>
      </c>
      <c r="T165">
        <v>-1</v>
      </c>
      <c r="U165" t="b">
        <v>0</v>
      </c>
      <c r="V165" t="b">
        <v>0</v>
      </c>
      <c r="W165" t="b">
        <v>0</v>
      </c>
      <c r="X165">
        <v>200</v>
      </c>
      <c r="Y165">
        <v>1</v>
      </c>
      <c r="Z165">
        <v>20000</v>
      </c>
      <c r="AA165" t="s">
        <v>1232</v>
      </c>
      <c r="AC165" t="b">
        <v>0</v>
      </c>
      <c r="AD165" t="b">
        <v>0</v>
      </c>
      <c r="AE165" t="b">
        <v>0</v>
      </c>
      <c r="AF165" t="b">
        <v>0</v>
      </c>
      <c r="AG165" t="b">
        <v>0</v>
      </c>
      <c r="AH165" t="b">
        <f t="shared" si="3"/>
        <v>0</v>
      </c>
      <c r="AI165" t="b">
        <v>0</v>
      </c>
      <c r="AJ165" t="b">
        <v>0</v>
      </c>
      <c r="AK165" t="b">
        <v>0</v>
      </c>
      <c r="AL165" t="b">
        <v>0</v>
      </c>
      <c r="AM165" t="b">
        <v>0</v>
      </c>
      <c r="AN165" t="b">
        <v>0</v>
      </c>
      <c r="AO165" t="b">
        <v>0</v>
      </c>
      <c r="AP165" t="b">
        <v>0</v>
      </c>
      <c r="AQ165" t="b">
        <v>0</v>
      </c>
      <c r="AR165" t="b">
        <v>0</v>
      </c>
      <c r="AS165" t="b">
        <v>0</v>
      </c>
      <c r="AT165" t="b">
        <v>0</v>
      </c>
      <c r="AU165" t="b">
        <v>0</v>
      </c>
      <c r="AV165" t="b">
        <v>0</v>
      </c>
      <c r="AW165" t="b">
        <v>0</v>
      </c>
      <c r="AX165" t="b">
        <v>0</v>
      </c>
      <c r="AY165" t="b">
        <v>0</v>
      </c>
      <c r="AZ165" t="b">
        <v>0</v>
      </c>
      <c r="BA165" t="b">
        <v>0</v>
      </c>
      <c r="BB165" t="b">
        <v>0</v>
      </c>
      <c r="BC165" t="b">
        <v>0</v>
      </c>
      <c r="BD165" t="b">
        <v>0</v>
      </c>
      <c r="BE165" t="b">
        <v>0</v>
      </c>
      <c r="BF165" t="b">
        <v>0</v>
      </c>
      <c r="BG165" t="b">
        <v>0</v>
      </c>
      <c r="BH165" t="b">
        <v>0</v>
      </c>
      <c r="BI165" t="b">
        <v>0</v>
      </c>
      <c r="BJ165" t="b">
        <v>0</v>
      </c>
      <c r="BK165" t="b">
        <v>0</v>
      </c>
      <c r="BL165" t="b">
        <v>0</v>
      </c>
      <c r="BM165" t="b">
        <v>0</v>
      </c>
    </row>
    <row r="166" spans="1:65" x14ac:dyDescent="0.25">
      <c r="A166">
        <v>2</v>
      </c>
      <c r="B166" s="1">
        <v>44928</v>
      </c>
      <c r="C166" s="1">
        <v>44995</v>
      </c>
      <c r="D166">
        <v>51</v>
      </c>
      <c r="E166" t="s">
        <v>526</v>
      </c>
      <c r="F166">
        <v>317</v>
      </c>
      <c r="G166" t="s">
        <v>1215</v>
      </c>
      <c r="H166" t="s">
        <v>66</v>
      </c>
      <c r="I166" t="s">
        <v>1216</v>
      </c>
      <c r="J166" t="s">
        <v>1217</v>
      </c>
      <c r="K166">
        <v>2</v>
      </c>
      <c r="L166">
        <v>1</v>
      </c>
      <c r="M166">
        <v>1</v>
      </c>
      <c r="N166">
        <v>0</v>
      </c>
      <c r="O166" t="s">
        <v>1232</v>
      </c>
      <c r="P166" t="s">
        <v>69</v>
      </c>
      <c r="Q166" t="s">
        <v>1230</v>
      </c>
      <c r="R166" t="s">
        <v>86</v>
      </c>
      <c r="S166" t="s">
        <v>186</v>
      </c>
      <c r="T166">
        <v>-1</v>
      </c>
      <c r="U166">
        <v>270</v>
      </c>
      <c r="V166" t="b">
        <v>0</v>
      </c>
      <c r="W166" t="b">
        <v>0</v>
      </c>
      <c r="X166">
        <v>90</v>
      </c>
      <c r="Y166">
        <v>0.5</v>
      </c>
      <c r="Z166">
        <v>18000</v>
      </c>
      <c r="AA166" t="s">
        <v>1231</v>
      </c>
      <c r="AB166" t="s">
        <v>1232</v>
      </c>
      <c r="AC166" t="b">
        <v>0</v>
      </c>
      <c r="AD166" t="b">
        <v>0</v>
      </c>
      <c r="AE166" t="b">
        <v>0</v>
      </c>
      <c r="AF166" t="b">
        <v>0</v>
      </c>
      <c r="AG166" t="b">
        <v>0</v>
      </c>
      <c r="AH166" t="b">
        <f t="shared" si="3"/>
        <v>0</v>
      </c>
      <c r="AI166" t="b">
        <v>0</v>
      </c>
      <c r="AJ166" t="b">
        <v>0</v>
      </c>
      <c r="AK166" t="b">
        <v>0</v>
      </c>
      <c r="AL166" t="b">
        <v>0</v>
      </c>
      <c r="AM166" t="b">
        <v>0</v>
      </c>
      <c r="AN166" t="b">
        <v>0</v>
      </c>
      <c r="AO166" t="b">
        <v>0</v>
      </c>
      <c r="AP166" t="b">
        <v>0</v>
      </c>
      <c r="AQ166" t="b">
        <v>0</v>
      </c>
      <c r="AR166" t="b">
        <v>0</v>
      </c>
      <c r="AS166" t="b">
        <v>0</v>
      </c>
      <c r="AT166" t="b">
        <v>0</v>
      </c>
      <c r="AU166" t="b">
        <v>0</v>
      </c>
      <c r="AV166" t="b">
        <v>0</v>
      </c>
      <c r="AW166" t="b">
        <v>0</v>
      </c>
      <c r="AX166" t="b">
        <v>0</v>
      </c>
      <c r="AY166" t="b">
        <v>0</v>
      </c>
      <c r="AZ166" t="b">
        <v>0</v>
      </c>
      <c r="BA166" t="b">
        <v>0</v>
      </c>
      <c r="BB166" t="b">
        <v>0</v>
      </c>
      <c r="BC166" t="b">
        <v>0</v>
      </c>
      <c r="BD166" t="b">
        <v>0</v>
      </c>
      <c r="BE166" t="b">
        <v>0</v>
      </c>
      <c r="BF166" t="b">
        <v>0</v>
      </c>
      <c r="BG166" t="b">
        <v>0</v>
      </c>
      <c r="BH166" t="b">
        <v>0</v>
      </c>
      <c r="BI166" t="b">
        <v>0</v>
      </c>
      <c r="BJ166" t="b">
        <v>0</v>
      </c>
      <c r="BK166" t="b">
        <v>0</v>
      </c>
      <c r="BL166" t="b">
        <v>0</v>
      </c>
      <c r="BM166" t="b">
        <v>0</v>
      </c>
    </row>
    <row r="167" spans="1:65" x14ac:dyDescent="0.25">
      <c r="A167">
        <v>2</v>
      </c>
      <c r="B167" s="1">
        <v>44928</v>
      </c>
      <c r="C167" s="1">
        <v>44995</v>
      </c>
      <c r="D167">
        <v>51</v>
      </c>
      <c r="E167" t="s">
        <v>526</v>
      </c>
      <c r="F167">
        <v>318</v>
      </c>
      <c r="G167" t="s">
        <v>1218</v>
      </c>
      <c r="H167" t="s">
        <v>79</v>
      </c>
      <c r="I167" t="s">
        <v>1219</v>
      </c>
      <c r="J167" t="s">
        <v>1220</v>
      </c>
      <c r="K167">
        <v>2</v>
      </c>
      <c r="L167">
        <v>1</v>
      </c>
      <c r="M167">
        <v>1</v>
      </c>
      <c r="N167">
        <v>0</v>
      </c>
      <c r="O167" t="s">
        <v>1231</v>
      </c>
      <c r="P167" t="s">
        <v>69</v>
      </c>
      <c r="Q167" t="s">
        <v>1230</v>
      </c>
      <c r="R167" t="s">
        <v>134</v>
      </c>
      <c r="S167" t="s">
        <v>186</v>
      </c>
      <c r="T167">
        <v>-1</v>
      </c>
      <c r="U167" t="b">
        <v>0</v>
      </c>
      <c r="V167" t="b">
        <v>0</v>
      </c>
      <c r="W167" t="b">
        <v>0</v>
      </c>
      <c r="X167">
        <v>150</v>
      </c>
      <c r="Y167">
        <v>0.5</v>
      </c>
      <c r="Z167">
        <v>30000</v>
      </c>
      <c r="AA167" t="s">
        <v>1231</v>
      </c>
      <c r="AB167" t="s">
        <v>1231</v>
      </c>
      <c r="AC167">
        <v>81</v>
      </c>
      <c r="AD167">
        <v>1</v>
      </c>
      <c r="AE167">
        <v>69</v>
      </c>
      <c r="AF167">
        <v>12</v>
      </c>
      <c r="AG167">
        <v>8100</v>
      </c>
      <c r="AH167">
        <f t="shared" si="3"/>
        <v>-21900</v>
      </c>
      <c r="AI167">
        <v>2</v>
      </c>
      <c r="AJ167" t="s">
        <v>1232</v>
      </c>
      <c r="AK167" t="s">
        <v>1232</v>
      </c>
      <c r="AL167" t="b">
        <v>0</v>
      </c>
      <c r="AM167" t="b">
        <v>0</v>
      </c>
      <c r="AN167" t="b">
        <v>0</v>
      </c>
      <c r="AO167" t="b">
        <v>0</v>
      </c>
      <c r="AP167" t="b">
        <v>0</v>
      </c>
      <c r="AQ167" t="b">
        <v>0</v>
      </c>
      <c r="AR167" t="b">
        <v>0</v>
      </c>
      <c r="AS167" t="b">
        <v>0</v>
      </c>
      <c r="AT167" t="b">
        <v>0</v>
      </c>
      <c r="AU167" t="b">
        <v>0</v>
      </c>
      <c r="AV167" t="b">
        <v>0</v>
      </c>
      <c r="AW167" t="b">
        <v>0</v>
      </c>
      <c r="AX167">
        <v>40.5</v>
      </c>
      <c r="AY167">
        <v>0.5</v>
      </c>
      <c r="AZ167">
        <v>34.5</v>
      </c>
      <c r="BA167" t="b">
        <v>0</v>
      </c>
      <c r="BB167" t="b">
        <v>0</v>
      </c>
      <c r="BC167" t="b">
        <v>0</v>
      </c>
      <c r="BD167" t="b">
        <v>0</v>
      </c>
      <c r="BE167" t="b">
        <v>0</v>
      </c>
      <c r="BF167" t="b">
        <v>0</v>
      </c>
      <c r="BG167" t="b">
        <v>0</v>
      </c>
      <c r="BH167" t="b">
        <v>0</v>
      </c>
      <c r="BI167" t="b">
        <v>0</v>
      </c>
      <c r="BJ167">
        <v>40.5</v>
      </c>
      <c r="BK167">
        <v>0.5</v>
      </c>
      <c r="BL167">
        <v>34.5</v>
      </c>
      <c r="BM167" t="s">
        <v>1221</v>
      </c>
    </row>
    <row r="168" spans="1:65" x14ac:dyDescent="0.25">
      <c r="A168">
        <v>2</v>
      </c>
      <c r="B168" s="1">
        <v>44928</v>
      </c>
      <c r="C168" s="1">
        <v>44995</v>
      </c>
      <c r="D168">
        <v>51</v>
      </c>
      <c r="E168" t="s">
        <v>526</v>
      </c>
      <c r="F168">
        <v>319</v>
      </c>
      <c r="G168" t="s">
        <v>1222</v>
      </c>
      <c r="H168" t="s">
        <v>565</v>
      </c>
      <c r="I168" t="s">
        <v>1223</v>
      </c>
      <c r="J168" t="s">
        <v>1224</v>
      </c>
      <c r="K168">
        <v>2</v>
      </c>
      <c r="L168">
        <v>1</v>
      </c>
      <c r="M168">
        <v>1</v>
      </c>
      <c r="N168">
        <v>0</v>
      </c>
      <c r="O168" t="s">
        <v>1231</v>
      </c>
      <c r="P168" t="s">
        <v>69</v>
      </c>
      <c r="Q168">
        <v>2017</v>
      </c>
      <c r="R168" t="s">
        <v>1225</v>
      </c>
      <c r="S168" t="s">
        <v>186</v>
      </c>
      <c r="T168" t="b">
        <v>0</v>
      </c>
      <c r="U168" t="b">
        <v>0</v>
      </c>
      <c r="V168">
        <v>50</v>
      </c>
      <c r="W168">
        <v>18</v>
      </c>
      <c r="X168">
        <v>75</v>
      </c>
      <c r="Y168">
        <v>2.5</v>
      </c>
      <c r="Z168">
        <v>3000</v>
      </c>
      <c r="AA168" t="s">
        <v>1231</v>
      </c>
      <c r="AB168" t="s">
        <v>1231</v>
      </c>
      <c r="AC168">
        <v>50</v>
      </c>
      <c r="AD168">
        <v>5</v>
      </c>
      <c r="AE168">
        <v>25</v>
      </c>
      <c r="AF168">
        <v>10</v>
      </c>
      <c r="AG168">
        <v>1000</v>
      </c>
      <c r="AH168">
        <f t="shared" si="3"/>
        <v>-2000</v>
      </c>
      <c r="AI168">
        <v>2</v>
      </c>
      <c r="AJ168" t="s">
        <v>1232</v>
      </c>
      <c r="AK168" t="s">
        <v>1232</v>
      </c>
      <c r="AL168" t="b">
        <v>0</v>
      </c>
      <c r="AM168" t="b">
        <v>0</v>
      </c>
      <c r="AN168" t="b">
        <v>0</v>
      </c>
      <c r="AO168" t="b">
        <v>0</v>
      </c>
      <c r="AP168" t="b">
        <v>0</v>
      </c>
      <c r="AQ168" t="b">
        <v>0</v>
      </c>
      <c r="AR168" t="b">
        <v>0</v>
      </c>
      <c r="AS168" t="b">
        <v>0</v>
      </c>
      <c r="AT168" t="b">
        <v>0</v>
      </c>
      <c r="AU168">
        <v>25</v>
      </c>
      <c r="AV168">
        <v>2.5</v>
      </c>
      <c r="AW168">
        <v>12.5</v>
      </c>
      <c r="AX168" t="b">
        <v>0</v>
      </c>
      <c r="AY168" t="b">
        <v>0</v>
      </c>
      <c r="AZ168" t="b">
        <v>0</v>
      </c>
      <c r="BA168" t="b">
        <v>0</v>
      </c>
      <c r="BB168" t="b">
        <v>0</v>
      </c>
      <c r="BC168" t="b">
        <v>0</v>
      </c>
      <c r="BD168" t="b">
        <v>0</v>
      </c>
      <c r="BE168" t="b">
        <v>0</v>
      </c>
      <c r="BF168" t="b">
        <v>0</v>
      </c>
      <c r="BG168" t="b">
        <v>0</v>
      </c>
      <c r="BH168" t="b">
        <v>0</v>
      </c>
      <c r="BI168" t="b">
        <v>0</v>
      </c>
      <c r="BJ168">
        <v>25</v>
      </c>
      <c r="BK168">
        <v>2.5</v>
      </c>
      <c r="BL168">
        <v>12.5</v>
      </c>
      <c r="BM168" t="s">
        <v>1221</v>
      </c>
    </row>
    <row r="169" spans="1:65" x14ac:dyDescent="0.25">
      <c r="A169">
        <v>2</v>
      </c>
      <c r="B169" s="1">
        <v>44928</v>
      </c>
      <c r="C169" s="1">
        <v>44995</v>
      </c>
      <c r="D169">
        <v>51</v>
      </c>
      <c r="E169" t="s">
        <v>526</v>
      </c>
      <c r="F169">
        <v>320</v>
      </c>
      <c r="G169" t="s">
        <v>1227</v>
      </c>
      <c r="H169" t="s">
        <v>79</v>
      </c>
      <c r="I169" t="s">
        <v>1228</v>
      </c>
      <c r="J169" t="s">
        <v>1229</v>
      </c>
      <c r="K169">
        <v>2</v>
      </c>
      <c r="L169">
        <v>1</v>
      </c>
      <c r="M169">
        <v>1</v>
      </c>
      <c r="N169">
        <v>0</v>
      </c>
      <c r="O169" t="s">
        <v>1232</v>
      </c>
      <c r="P169" t="s">
        <v>69</v>
      </c>
      <c r="Q169" t="s">
        <v>1230</v>
      </c>
      <c r="R169" t="s">
        <v>70</v>
      </c>
      <c r="S169" t="s">
        <v>186</v>
      </c>
      <c r="T169">
        <v>1400</v>
      </c>
      <c r="U169">
        <v>46</v>
      </c>
      <c r="V169" t="b">
        <v>0</v>
      </c>
      <c r="W169">
        <v>18</v>
      </c>
      <c r="X169">
        <v>80</v>
      </c>
      <c r="Y169">
        <v>2</v>
      </c>
      <c r="Z169">
        <v>4000</v>
      </c>
      <c r="AA169" t="s">
        <v>1231</v>
      </c>
      <c r="AB169" t="s">
        <v>1231</v>
      </c>
      <c r="AC169">
        <v>80</v>
      </c>
      <c r="AD169">
        <v>10</v>
      </c>
      <c r="AG169">
        <v>800</v>
      </c>
      <c r="AH169">
        <f t="shared" si="3"/>
        <v>-3200</v>
      </c>
      <c r="AI169">
        <v>1</v>
      </c>
      <c r="AJ169" t="s">
        <v>1232</v>
      </c>
      <c r="AK169" t="s">
        <v>1232</v>
      </c>
      <c r="BG169">
        <v>80</v>
      </c>
      <c r="BH169">
        <v>10</v>
      </c>
    </row>
    <row r="171" spans="1:65" x14ac:dyDescent="0.25">
      <c r="A171" s="5" t="s">
        <v>1252</v>
      </c>
      <c r="B171" s="5" t="s">
        <v>1260</v>
      </c>
      <c r="E171" s="5" t="s">
        <v>7</v>
      </c>
      <c r="F171" s="5" t="s">
        <v>1290</v>
      </c>
    </row>
    <row r="172" spans="1:65" x14ac:dyDescent="0.25">
      <c r="A172" t="s">
        <v>1226</v>
      </c>
      <c r="B172" s="8">
        <f t="shared" ref="B172:B194" si="4">COUNTIF(S$2:S$169,A172)</f>
        <v>1</v>
      </c>
      <c r="E172" s="5" t="s">
        <v>286</v>
      </c>
      <c r="F172" s="5">
        <f>COUNTIF($H$2:$H$169,E172)</f>
        <v>15</v>
      </c>
    </row>
    <row r="173" spans="1:65" x14ac:dyDescent="0.25">
      <c r="A173" t="s">
        <v>122</v>
      </c>
      <c r="B173" s="5">
        <f t="shared" si="4"/>
        <v>1</v>
      </c>
      <c r="E173" s="5" t="s">
        <v>66</v>
      </c>
      <c r="F173" s="5">
        <f t="shared" ref="F173:F186" si="5">COUNTIF($H$2:$H$169,E173)</f>
        <v>41</v>
      </c>
    </row>
    <row r="174" spans="1:65" x14ac:dyDescent="0.25">
      <c r="A174" t="s">
        <v>940</v>
      </c>
      <c r="B174" s="5">
        <f t="shared" si="4"/>
        <v>1</v>
      </c>
      <c r="E174" s="5" t="s">
        <v>79</v>
      </c>
      <c r="F174" s="5">
        <f t="shared" si="5"/>
        <v>31</v>
      </c>
    </row>
    <row r="175" spans="1:65" x14ac:dyDescent="0.25">
      <c r="A175" t="s">
        <v>70</v>
      </c>
      <c r="B175" s="5">
        <f t="shared" si="4"/>
        <v>24</v>
      </c>
      <c r="E175" s="5" t="s">
        <v>253</v>
      </c>
      <c r="F175" s="5">
        <f t="shared" si="5"/>
        <v>1</v>
      </c>
    </row>
    <row r="176" spans="1:65" x14ac:dyDescent="0.25">
      <c r="A176" t="s">
        <v>436</v>
      </c>
      <c r="B176" s="5">
        <f t="shared" si="4"/>
        <v>2</v>
      </c>
      <c r="E176" s="5" t="s">
        <v>585</v>
      </c>
      <c r="F176" s="5">
        <f t="shared" si="5"/>
        <v>1</v>
      </c>
    </row>
    <row r="177" spans="1:6" x14ac:dyDescent="0.25">
      <c r="A177" t="s">
        <v>77</v>
      </c>
      <c r="B177" s="5">
        <f t="shared" si="4"/>
        <v>15</v>
      </c>
      <c r="E177" s="5" t="s">
        <v>72</v>
      </c>
      <c r="F177" s="5">
        <f t="shared" si="5"/>
        <v>8</v>
      </c>
    </row>
    <row r="178" spans="1:6" x14ac:dyDescent="0.25">
      <c r="A178" t="s">
        <v>345</v>
      </c>
      <c r="B178" s="5">
        <f t="shared" si="4"/>
        <v>4</v>
      </c>
      <c r="E178" s="5" t="s">
        <v>182</v>
      </c>
      <c r="F178" s="5">
        <f t="shared" si="5"/>
        <v>17</v>
      </c>
    </row>
    <row r="179" spans="1:6" x14ac:dyDescent="0.25">
      <c r="A179" t="s">
        <v>156</v>
      </c>
      <c r="B179" s="5">
        <f t="shared" si="4"/>
        <v>9</v>
      </c>
      <c r="E179" s="5" t="s">
        <v>565</v>
      </c>
      <c r="F179" s="5">
        <f t="shared" si="5"/>
        <v>6</v>
      </c>
    </row>
    <row r="180" spans="1:6" x14ac:dyDescent="0.25">
      <c r="A180" t="s">
        <v>236</v>
      </c>
      <c r="B180" s="5">
        <f t="shared" si="4"/>
        <v>3</v>
      </c>
      <c r="E180" s="5" t="s">
        <v>286</v>
      </c>
      <c r="F180" s="5">
        <f t="shared" si="5"/>
        <v>15</v>
      </c>
    </row>
    <row r="181" spans="1:6" x14ac:dyDescent="0.25">
      <c r="A181" t="s">
        <v>694</v>
      </c>
      <c r="B181" s="5">
        <f t="shared" si="4"/>
        <v>1</v>
      </c>
      <c r="E181" s="5" t="s">
        <v>225</v>
      </c>
      <c r="F181" s="5">
        <f t="shared" si="5"/>
        <v>14</v>
      </c>
    </row>
    <row r="182" spans="1:6" x14ac:dyDescent="0.25">
      <c r="A182" t="s">
        <v>340</v>
      </c>
      <c r="B182" s="5">
        <f t="shared" si="4"/>
        <v>1</v>
      </c>
      <c r="E182" s="5" t="s">
        <v>173</v>
      </c>
      <c r="F182" s="5">
        <f t="shared" si="5"/>
        <v>14</v>
      </c>
    </row>
    <row r="183" spans="1:6" x14ac:dyDescent="0.25">
      <c r="A183" t="s">
        <v>713</v>
      </c>
      <c r="B183" s="5">
        <f t="shared" si="4"/>
        <v>1</v>
      </c>
      <c r="E183" s="5" t="s">
        <v>725</v>
      </c>
      <c r="F183" s="5">
        <f t="shared" si="5"/>
        <v>13</v>
      </c>
    </row>
    <row r="184" spans="1:6" x14ac:dyDescent="0.25">
      <c r="A184" t="s">
        <v>87</v>
      </c>
      <c r="B184" s="5">
        <f t="shared" si="4"/>
        <v>21</v>
      </c>
      <c r="E184" s="5" t="s">
        <v>448</v>
      </c>
      <c r="F184" s="5">
        <f t="shared" si="5"/>
        <v>5</v>
      </c>
    </row>
    <row r="185" spans="1:6" x14ac:dyDescent="0.25">
      <c r="A185" t="s">
        <v>171</v>
      </c>
      <c r="B185" s="5">
        <f t="shared" si="4"/>
        <v>0</v>
      </c>
      <c r="E185" s="5" t="s">
        <v>95</v>
      </c>
      <c r="F185" s="5">
        <f t="shared" si="5"/>
        <v>1</v>
      </c>
    </row>
    <row r="186" spans="1:6" x14ac:dyDescent="0.25">
      <c r="A186" t="s">
        <v>236</v>
      </c>
      <c r="B186" s="5">
        <f t="shared" si="4"/>
        <v>3</v>
      </c>
      <c r="E186" s="5" t="s">
        <v>268</v>
      </c>
      <c r="F186" s="5">
        <f t="shared" si="5"/>
        <v>1</v>
      </c>
    </row>
    <row r="187" spans="1:6" x14ac:dyDescent="0.25">
      <c r="A187" t="s">
        <v>99</v>
      </c>
      <c r="B187" s="5">
        <f t="shared" si="4"/>
        <v>43</v>
      </c>
    </row>
    <row r="188" spans="1:6" x14ac:dyDescent="0.25">
      <c r="A188" t="s">
        <v>93</v>
      </c>
      <c r="B188" s="5">
        <f t="shared" si="4"/>
        <v>5</v>
      </c>
    </row>
    <row r="189" spans="1:6" x14ac:dyDescent="0.25">
      <c r="A189" t="s">
        <v>196</v>
      </c>
      <c r="B189" s="5">
        <f t="shared" si="4"/>
        <v>8</v>
      </c>
    </row>
    <row r="190" spans="1:6" x14ac:dyDescent="0.25">
      <c r="A190" t="s">
        <v>191</v>
      </c>
      <c r="B190" s="5">
        <f t="shared" si="4"/>
        <v>4</v>
      </c>
    </row>
    <row r="191" spans="1:6" x14ac:dyDescent="0.25">
      <c r="A191" t="s">
        <v>144</v>
      </c>
      <c r="B191" s="5">
        <f t="shared" si="4"/>
        <v>6</v>
      </c>
    </row>
    <row r="192" spans="1:6" x14ac:dyDescent="0.25">
      <c r="A192" t="s">
        <v>345</v>
      </c>
      <c r="B192" s="5">
        <f t="shared" si="4"/>
        <v>4</v>
      </c>
    </row>
    <row r="193" spans="1:2" x14ac:dyDescent="0.25">
      <c r="A193" t="s">
        <v>390</v>
      </c>
      <c r="B193" s="5">
        <f t="shared" si="4"/>
        <v>0</v>
      </c>
    </row>
    <row r="194" spans="1:2" x14ac:dyDescent="0.25">
      <c r="A194" t="s">
        <v>186</v>
      </c>
      <c r="B194" s="5">
        <f t="shared" si="4"/>
        <v>8</v>
      </c>
    </row>
    <row r="254" spans="8:8" hidden="1" x14ac:dyDescent="0.25">
      <c r="H254" t="s">
        <v>79</v>
      </c>
    </row>
    <row r="256" spans="8:8" hidden="1" x14ac:dyDescent="0.25">
      <c r="H256" t="s">
        <v>66</v>
      </c>
    </row>
    <row r="257" spans="8:8" hidden="1" x14ac:dyDescent="0.25">
      <c r="H257" t="s">
        <v>66</v>
      </c>
    </row>
    <row r="259" spans="8:8" hidden="1" x14ac:dyDescent="0.25">
      <c r="H259" t="s">
        <v>79</v>
      </c>
    </row>
    <row r="261" spans="8:8" hidden="1" x14ac:dyDescent="0.25">
      <c r="H261" t="s">
        <v>66</v>
      </c>
    </row>
    <row r="263" spans="8:8" hidden="1" x14ac:dyDescent="0.25">
      <c r="H263" t="s">
        <v>79</v>
      </c>
    </row>
    <row r="264" spans="8:8" hidden="1" x14ac:dyDescent="0.25">
      <c r="H264" t="s">
        <v>79</v>
      </c>
    </row>
    <row r="265" spans="8:8" hidden="1" x14ac:dyDescent="0.25">
      <c r="H265" t="s">
        <v>79</v>
      </c>
    </row>
    <row r="268" spans="8:8" hidden="1" x14ac:dyDescent="0.25">
      <c r="H268" t="s">
        <v>66</v>
      </c>
    </row>
    <row r="270" spans="8:8" hidden="1" x14ac:dyDescent="0.25">
      <c r="H270" t="s">
        <v>66</v>
      </c>
    </row>
    <row r="272" spans="8:8" hidden="1" x14ac:dyDescent="0.25">
      <c r="H272" t="s">
        <v>225</v>
      </c>
    </row>
    <row r="273" spans="8:8" hidden="1" x14ac:dyDescent="0.25">
      <c r="H273" t="s">
        <v>79</v>
      </c>
    </row>
    <row r="274" spans="8:8" hidden="1" x14ac:dyDescent="0.25">
      <c r="H274" t="s">
        <v>79</v>
      </c>
    </row>
    <row r="275" spans="8:8" hidden="1" x14ac:dyDescent="0.25">
      <c r="H275" t="s">
        <v>79</v>
      </c>
    </row>
    <row r="277" spans="8:8" hidden="1" x14ac:dyDescent="0.25">
      <c r="H277" t="s">
        <v>79</v>
      </c>
    </row>
    <row r="278" spans="8:8" hidden="1" x14ac:dyDescent="0.25">
      <c r="H278" t="s">
        <v>225</v>
      </c>
    </row>
    <row r="280" spans="8:8" hidden="1" x14ac:dyDescent="0.25">
      <c r="H280" t="s">
        <v>448</v>
      </c>
    </row>
    <row r="281" spans="8:8" hidden="1" x14ac:dyDescent="0.25">
      <c r="H281" t="s">
        <v>225</v>
      </c>
    </row>
    <row r="282" spans="8:8" hidden="1" x14ac:dyDescent="0.25">
      <c r="H282" t="s">
        <v>182</v>
      </c>
    </row>
    <row r="283" spans="8:8" hidden="1" x14ac:dyDescent="0.25">
      <c r="H283" t="s">
        <v>79</v>
      </c>
    </row>
    <row r="284" spans="8:8" hidden="1" x14ac:dyDescent="0.25">
      <c r="H284" t="s">
        <v>173</v>
      </c>
    </row>
    <row r="285" spans="8:8" hidden="1" x14ac:dyDescent="0.25">
      <c r="H285" t="s">
        <v>182</v>
      </c>
    </row>
    <row r="286" spans="8:8" hidden="1" x14ac:dyDescent="0.25">
      <c r="H286" t="s">
        <v>182</v>
      </c>
    </row>
    <row r="287" spans="8:8" hidden="1" x14ac:dyDescent="0.25">
      <c r="H287" t="s">
        <v>79</v>
      </c>
    </row>
    <row r="288" spans="8:8" hidden="1" x14ac:dyDescent="0.25">
      <c r="H288" t="s">
        <v>66</v>
      </c>
    </row>
    <row r="289" spans="8:8" hidden="1" x14ac:dyDescent="0.25">
      <c r="H289" t="s">
        <v>182</v>
      </c>
    </row>
    <row r="290" spans="8:8" hidden="1" x14ac:dyDescent="0.25">
      <c r="H290" t="s">
        <v>66</v>
      </c>
    </row>
    <row r="291" spans="8:8" hidden="1" x14ac:dyDescent="0.25">
      <c r="H291" t="s">
        <v>725</v>
      </c>
    </row>
    <row r="292" spans="8:8" hidden="1" x14ac:dyDescent="0.25">
      <c r="H292" t="s">
        <v>66</v>
      </c>
    </row>
    <row r="293" spans="8:8" hidden="1" x14ac:dyDescent="0.25">
      <c r="H293" t="s">
        <v>286</v>
      </c>
    </row>
    <row r="294" spans="8:8" hidden="1" x14ac:dyDescent="0.25">
      <c r="H294" t="s">
        <v>173</v>
      </c>
    </row>
    <row r="295" spans="8:8" hidden="1" x14ac:dyDescent="0.25">
      <c r="H295" t="s">
        <v>66</v>
      </c>
    </row>
    <row r="296" spans="8:8" hidden="1" x14ac:dyDescent="0.25">
      <c r="H296" t="s">
        <v>182</v>
      </c>
    </row>
    <row r="297" spans="8:8" hidden="1" x14ac:dyDescent="0.25">
      <c r="H297" t="s">
        <v>286</v>
      </c>
    </row>
    <row r="298" spans="8:8" hidden="1" x14ac:dyDescent="0.25">
      <c r="H298" t="s">
        <v>79</v>
      </c>
    </row>
    <row r="299" spans="8:8" hidden="1" x14ac:dyDescent="0.25">
      <c r="H299" t="s">
        <v>79</v>
      </c>
    </row>
    <row r="300" spans="8:8" hidden="1" x14ac:dyDescent="0.25">
      <c r="H300" t="s">
        <v>725</v>
      </c>
    </row>
    <row r="301" spans="8:8" hidden="1" x14ac:dyDescent="0.25">
      <c r="H301" t="s">
        <v>66</v>
      </c>
    </row>
    <row r="302" spans="8:8" hidden="1" x14ac:dyDescent="0.25">
      <c r="H302" t="s">
        <v>182</v>
      </c>
    </row>
    <row r="303" spans="8:8" hidden="1" x14ac:dyDescent="0.25">
      <c r="H303" t="s">
        <v>66</v>
      </c>
    </row>
    <row r="304" spans="8:8" hidden="1" x14ac:dyDescent="0.25">
      <c r="H304" t="s">
        <v>79</v>
      </c>
    </row>
    <row r="305" spans="8:8" hidden="1" x14ac:dyDescent="0.25">
      <c r="H305" t="s">
        <v>72</v>
      </c>
    </row>
    <row r="306" spans="8:8" hidden="1" x14ac:dyDescent="0.25">
      <c r="H306" t="s">
        <v>66</v>
      </c>
    </row>
    <row r="307" spans="8:8" hidden="1" x14ac:dyDescent="0.25">
      <c r="H307" t="s">
        <v>225</v>
      </c>
    </row>
    <row r="308" spans="8:8" hidden="1" x14ac:dyDescent="0.25">
      <c r="H308" t="s">
        <v>79</v>
      </c>
    </row>
    <row r="309" spans="8:8" hidden="1" x14ac:dyDescent="0.25">
      <c r="H309" t="s">
        <v>286</v>
      </c>
    </row>
    <row r="310" spans="8:8" hidden="1" x14ac:dyDescent="0.25">
      <c r="H310" t="s">
        <v>79</v>
      </c>
    </row>
    <row r="311" spans="8:8" hidden="1" x14ac:dyDescent="0.25">
      <c r="H311" t="s">
        <v>66</v>
      </c>
    </row>
    <row r="312" spans="8:8" hidden="1" x14ac:dyDescent="0.25">
      <c r="H312" t="s">
        <v>182</v>
      </c>
    </row>
    <row r="313" spans="8:8" hidden="1" x14ac:dyDescent="0.25">
      <c r="H313" t="s">
        <v>286</v>
      </c>
    </row>
    <row r="314" spans="8:8" hidden="1" x14ac:dyDescent="0.25">
      <c r="H314" t="s">
        <v>286</v>
      </c>
    </row>
    <row r="315" spans="8:8" hidden="1" x14ac:dyDescent="0.25">
      <c r="H315" t="s">
        <v>286</v>
      </c>
    </row>
    <row r="316" spans="8:8" hidden="1" x14ac:dyDescent="0.25">
      <c r="H316" t="s">
        <v>79</v>
      </c>
    </row>
    <row r="317" spans="8:8" hidden="1" x14ac:dyDescent="0.25">
      <c r="H317" t="s">
        <v>66</v>
      </c>
    </row>
    <row r="318" spans="8:8" hidden="1" x14ac:dyDescent="0.25">
      <c r="H318" t="s">
        <v>182</v>
      </c>
    </row>
    <row r="319" spans="8:8" hidden="1" x14ac:dyDescent="0.25">
      <c r="H319" t="s">
        <v>725</v>
      </c>
    </row>
    <row r="320" spans="8:8" hidden="1" x14ac:dyDescent="0.25">
      <c r="H320" t="s">
        <v>225</v>
      </c>
    </row>
    <row r="321" spans="8:8" hidden="1" x14ac:dyDescent="0.25">
      <c r="H321" t="s">
        <v>173</v>
      </c>
    </row>
    <row r="322" spans="8:8" hidden="1" x14ac:dyDescent="0.25">
      <c r="H322" t="s">
        <v>72</v>
      </c>
    </row>
    <row r="323" spans="8:8" hidden="1" x14ac:dyDescent="0.25">
      <c r="H323" t="s">
        <v>66</v>
      </c>
    </row>
    <row r="324" spans="8:8" hidden="1" x14ac:dyDescent="0.25">
      <c r="H324" t="s">
        <v>79</v>
      </c>
    </row>
    <row r="325" spans="8:8" hidden="1" x14ac:dyDescent="0.25">
      <c r="H325" t="s">
        <v>286</v>
      </c>
    </row>
    <row r="326" spans="8:8" hidden="1" x14ac:dyDescent="0.25">
      <c r="H326" t="s">
        <v>66</v>
      </c>
    </row>
    <row r="327" spans="8:8" hidden="1" x14ac:dyDescent="0.25">
      <c r="H327" t="s">
        <v>79</v>
      </c>
    </row>
    <row r="328" spans="8:8" hidden="1" x14ac:dyDescent="0.25">
      <c r="H328" t="s">
        <v>79</v>
      </c>
    </row>
    <row r="329" spans="8:8" hidden="1" x14ac:dyDescent="0.25">
      <c r="H329" t="s">
        <v>225</v>
      </c>
    </row>
    <row r="330" spans="8:8" hidden="1" x14ac:dyDescent="0.25">
      <c r="H330" t="s">
        <v>66</v>
      </c>
    </row>
    <row r="331" spans="8:8" hidden="1" x14ac:dyDescent="0.25">
      <c r="H331" t="s">
        <v>66</v>
      </c>
    </row>
    <row r="332" spans="8:8" hidden="1" x14ac:dyDescent="0.25">
      <c r="H332" t="s">
        <v>725</v>
      </c>
    </row>
    <row r="333" spans="8:8" hidden="1" x14ac:dyDescent="0.25">
      <c r="H333" t="s">
        <v>725</v>
      </c>
    </row>
    <row r="334" spans="8:8" hidden="1" x14ac:dyDescent="0.25">
      <c r="H334" t="s">
        <v>448</v>
      </c>
    </row>
    <row r="335" spans="8:8" hidden="1" x14ac:dyDescent="0.25">
      <c r="H335" t="s">
        <v>66</v>
      </c>
    </row>
    <row r="336" spans="8:8" hidden="1" x14ac:dyDescent="0.25">
      <c r="H336" t="s">
        <v>182</v>
      </c>
    </row>
    <row r="337" spans="8:8" hidden="1" x14ac:dyDescent="0.25">
      <c r="H337" t="s">
        <v>225</v>
      </c>
    </row>
    <row r="338" spans="8:8" hidden="1" x14ac:dyDescent="0.25">
      <c r="H338" t="s">
        <v>182</v>
      </c>
    </row>
    <row r="339" spans="8:8" hidden="1" x14ac:dyDescent="0.25">
      <c r="H339" t="s">
        <v>173</v>
      </c>
    </row>
    <row r="340" spans="8:8" hidden="1" x14ac:dyDescent="0.25">
      <c r="H340" t="s">
        <v>66</v>
      </c>
    </row>
    <row r="341" spans="8:8" hidden="1" x14ac:dyDescent="0.25">
      <c r="H341" t="s">
        <v>66</v>
      </c>
    </row>
    <row r="342" spans="8:8" hidden="1" x14ac:dyDescent="0.25">
      <c r="H342" t="s">
        <v>72</v>
      </c>
    </row>
    <row r="343" spans="8:8" hidden="1" x14ac:dyDescent="0.25">
      <c r="H343" t="s">
        <v>725</v>
      </c>
    </row>
    <row r="344" spans="8:8" hidden="1" x14ac:dyDescent="0.25">
      <c r="H344" t="s">
        <v>182</v>
      </c>
    </row>
    <row r="345" spans="8:8" hidden="1" x14ac:dyDescent="0.25">
      <c r="H345" t="s">
        <v>173</v>
      </c>
    </row>
    <row r="346" spans="8:8" hidden="1" x14ac:dyDescent="0.25">
      <c r="H346" t="s">
        <v>182</v>
      </c>
    </row>
    <row r="347" spans="8:8" hidden="1" x14ac:dyDescent="0.25">
      <c r="H347" t="s">
        <v>79</v>
      </c>
    </row>
    <row r="348" spans="8:8" hidden="1" x14ac:dyDescent="0.25">
      <c r="H348" t="s">
        <v>725</v>
      </c>
    </row>
    <row r="349" spans="8:8" hidden="1" x14ac:dyDescent="0.25">
      <c r="H349" t="s">
        <v>182</v>
      </c>
    </row>
    <row r="350" spans="8:8" hidden="1" x14ac:dyDescent="0.25">
      <c r="H350" t="s">
        <v>225</v>
      </c>
    </row>
    <row r="351" spans="8:8" hidden="1" x14ac:dyDescent="0.25">
      <c r="H351" t="s">
        <v>173</v>
      </c>
    </row>
    <row r="352" spans="8:8" hidden="1" x14ac:dyDescent="0.25">
      <c r="H352" t="s">
        <v>66</v>
      </c>
    </row>
    <row r="353" spans="8:8" hidden="1" x14ac:dyDescent="0.25">
      <c r="H353" t="s">
        <v>79</v>
      </c>
    </row>
    <row r="354" spans="8:8" hidden="1" x14ac:dyDescent="0.25">
      <c r="H354" t="s">
        <v>725</v>
      </c>
    </row>
    <row r="355" spans="8:8" hidden="1" x14ac:dyDescent="0.25">
      <c r="H355" t="s">
        <v>79</v>
      </c>
    </row>
    <row r="356" spans="8:8" hidden="1" x14ac:dyDescent="0.25">
      <c r="H356" t="s">
        <v>173</v>
      </c>
    </row>
    <row r="357" spans="8:8" hidden="1" x14ac:dyDescent="0.25">
      <c r="H357" t="s">
        <v>173</v>
      </c>
    </row>
    <row r="358" spans="8:8" hidden="1" x14ac:dyDescent="0.25">
      <c r="H358" t="s">
        <v>66</v>
      </c>
    </row>
    <row r="359" spans="8:8" hidden="1" x14ac:dyDescent="0.25">
      <c r="H359" t="s">
        <v>448</v>
      </c>
    </row>
    <row r="360" spans="8:8" hidden="1" x14ac:dyDescent="0.25">
      <c r="H360" t="s">
        <v>182</v>
      </c>
    </row>
    <row r="361" spans="8:8" hidden="1" x14ac:dyDescent="0.25">
      <c r="H361" t="s">
        <v>173</v>
      </c>
    </row>
    <row r="362" spans="8:8" hidden="1" x14ac:dyDescent="0.25">
      <c r="H362" t="s">
        <v>66</v>
      </c>
    </row>
    <row r="363" spans="8:8" hidden="1" x14ac:dyDescent="0.25">
      <c r="H363" t="s">
        <v>225</v>
      </c>
    </row>
    <row r="364" spans="8:8" hidden="1" x14ac:dyDescent="0.25">
      <c r="H364" t="s">
        <v>66</v>
      </c>
    </row>
    <row r="365" spans="8:8" hidden="1" x14ac:dyDescent="0.25">
      <c r="H365" t="s">
        <v>72</v>
      </c>
    </row>
    <row r="366" spans="8:8" hidden="1" x14ac:dyDescent="0.25">
      <c r="H366" t="s">
        <v>565</v>
      </c>
    </row>
    <row r="367" spans="8:8" hidden="1" x14ac:dyDescent="0.25">
      <c r="H367" t="s">
        <v>182</v>
      </c>
    </row>
    <row r="368" spans="8:8" hidden="1" x14ac:dyDescent="0.25">
      <c r="H368" t="s">
        <v>565</v>
      </c>
    </row>
    <row r="369" spans="8:8" hidden="1" x14ac:dyDescent="0.25">
      <c r="H369" t="s">
        <v>66</v>
      </c>
    </row>
    <row r="370" spans="8:8" hidden="1" x14ac:dyDescent="0.25">
      <c r="H370" t="s">
        <v>286</v>
      </c>
    </row>
    <row r="371" spans="8:8" hidden="1" x14ac:dyDescent="0.25">
      <c r="H371" t="s">
        <v>72</v>
      </c>
    </row>
    <row r="372" spans="8:8" hidden="1" x14ac:dyDescent="0.25">
      <c r="H372" t="s">
        <v>66</v>
      </c>
    </row>
    <row r="373" spans="8:8" hidden="1" x14ac:dyDescent="0.25">
      <c r="H373" t="s">
        <v>173</v>
      </c>
    </row>
    <row r="374" spans="8:8" hidden="1" x14ac:dyDescent="0.25">
      <c r="H374" t="s">
        <v>66</v>
      </c>
    </row>
    <row r="375" spans="8:8" hidden="1" x14ac:dyDescent="0.25">
      <c r="H375" t="s">
        <v>725</v>
      </c>
    </row>
    <row r="376" spans="8:8" hidden="1" x14ac:dyDescent="0.25">
      <c r="H376" t="s">
        <v>225</v>
      </c>
    </row>
    <row r="377" spans="8:8" hidden="1" x14ac:dyDescent="0.25">
      <c r="H377" t="s">
        <v>66</v>
      </c>
    </row>
    <row r="379" spans="8:8" hidden="1" x14ac:dyDescent="0.25">
      <c r="H379" t="s">
        <v>66</v>
      </c>
    </row>
    <row r="380" spans="8:8" hidden="1" x14ac:dyDescent="0.25">
      <c r="H380" t="s">
        <v>173</v>
      </c>
    </row>
    <row r="381" spans="8:8" hidden="1" x14ac:dyDescent="0.25">
      <c r="H381" t="s">
        <v>182</v>
      </c>
    </row>
    <row r="382" spans="8:8" hidden="1" x14ac:dyDescent="0.25">
      <c r="H382" t="s">
        <v>66</v>
      </c>
    </row>
    <row r="383" spans="8:8" hidden="1" x14ac:dyDescent="0.25">
      <c r="H383" t="s">
        <v>565</v>
      </c>
    </row>
    <row r="384" spans="8:8" hidden="1" x14ac:dyDescent="0.25">
      <c r="H384" t="s">
        <v>565</v>
      </c>
    </row>
    <row r="385" spans="8:8" hidden="1" x14ac:dyDescent="0.25">
      <c r="H385" t="s">
        <v>72</v>
      </c>
    </row>
    <row r="386" spans="8:8" hidden="1" x14ac:dyDescent="0.25">
      <c r="H386" t="s">
        <v>225</v>
      </c>
    </row>
    <row r="387" spans="8:8" hidden="1" x14ac:dyDescent="0.25">
      <c r="H387" t="s">
        <v>66</v>
      </c>
    </row>
    <row r="388" spans="8:8" hidden="1" x14ac:dyDescent="0.25">
      <c r="H388" t="s">
        <v>225</v>
      </c>
    </row>
    <row r="389" spans="8:8" hidden="1" x14ac:dyDescent="0.25">
      <c r="H389" t="s">
        <v>66</v>
      </c>
    </row>
    <row r="390" spans="8:8" hidden="1" x14ac:dyDescent="0.25">
      <c r="H390" t="s">
        <v>286</v>
      </c>
    </row>
    <row r="391" spans="8:8" hidden="1" x14ac:dyDescent="0.25">
      <c r="H391" t="s">
        <v>66</v>
      </c>
    </row>
    <row r="392" spans="8:8" hidden="1" x14ac:dyDescent="0.25">
      <c r="H392" t="s">
        <v>725</v>
      </c>
    </row>
    <row r="393" spans="8:8" hidden="1" x14ac:dyDescent="0.25">
      <c r="H393" t="s">
        <v>66</v>
      </c>
    </row>
    <row r="395" spans="8:8" hidden="1" x14ac:dyDescent="0.25">
      <c r="H395" t="s">
        <v>66</v>
      </c>
    </row>
    <row r="396" spans="8:8" hidden="1" x14ac:dyDescent="0.25">
      <c r="H396" t="s">
        <v>173</v>
      </c>
    </row>
    <row r="397" spans="8:8" hidden="1" x14ac:dyDescent="0.25">
      <c r="H397" t="s">
        <v>79</v>
      </c>
    </row>
    <row r="398" spans="8:8" hidden="1" x14ac:dyDescent="0.25">
      <c r="H398" t="s">
        <v>448</v>
      </c>
    </row>
    <row r="399" spans="8:8" hidden="1" x14ac:dyDescent="0.25">
      <c r="H399" t="s">
        <v>286</v>
      </c>
    </row>
    <row r="400" spans="8:8" hidden="1" x14ac:dyDescent="0.25">
      <c r="H400" t="s">
        <v>286</v>
      </c>
    </row>
    <row r="401" spans="8:8" hidden="1" x14ac:dyDescent="0.25">
      <c r="H401" t="s">
        <v>66</v>
      </c>
    </row>
    <row r="402" spans="8:8" hidden="1" x14ac:dyDescent="0.25">
      <c r="H402" t="s">
        <v>286</v>
      </c>
    </row>
    <row r="403" spans="8:8" hidden="1" x14ac:dyDescent="0.25">
      <c r="H403" t="s">
        <v>286</v>
      </c>
    </row>
    <row r="404" spans="8:8" hidden="1" x14ac:dyDescent="0.25">
      <c r="H404" t="s">
        <v>725</v>
      </c>
    </row>
    <row r="405" spans="8:8" hidden="1" x14ac:dyDescent="0.25">
      <c r="H405" t="s">
        <v>79</v>
      </c>
    </row>
    <row r="406" spans="8:8" hidden="1" x14ac:dyDescent="0.25">
      <c r="H406" t="s">
        <v>225</v>
      </c>
    </row>
    <row r="407" spans="8:8" hidden="1" x14ac:dyDescent="0.25">
      <c r="H407" t="s">
        <v>725</v>
      </c>
    </row>
    <row r="408" spans="8:8" hidden="1" x14ac:dyDescent="0.25">
      <c r="H408" t="s">
        <v>66</v>
      </c>
    </row>
    <row r="409" spans="8:8" hidden="1" x14ac:dyDescent="0.25">
      <c r="H409" t="s">
        <v>79</v>
      </c>
    </row>
    <row r="410" spans="8:8" hidden="1" x14ac:dyDescent="0.25">
      <c r="H410" t="s">
        <v>173</v>
      </c>
    </row>
    <row r="411" spans="8:8" hidden="1" x14ac:dyDescent="0.25">
      <c r="H411" t="s">
        <v>66</v>
      </c>
    </row>
    <row r="412" spans="8:8" hidden="1" x14ac:dyDescent="0.25">
      <c r="H412" t="s">
        <v>79</v>
      </c>
    </row>
    <row r="413" spans="8:8" hidden="1" x14ac:dyDescent="0.25">
      <c r="H413" t="s">
        <v>79</v>
      </c>
    </row>
    <row r="414" spans="8:8" hidden="1" x14ac:dyDescent="0.25">
      <c r="H414" t="s">
        <v>72</v>
      </c>
    </row>
    <row r="415" spans="8:8" hidden="1" x14ac:dyDescent="0.25">
      <c r="H415" t="s">
        <v>66</v>
      </c>
    </row>
    <row r="416" spans="8:8" hidden="1" x14ac:dyDescent="0.25">
      <c r="H416" t="s">
        <v>79</v>
      </c>
    </row>
    <row r="417" spans="8:8" hidden="1" x14ac:dyDescent="0.25">
      <c r="H417" t="s">
        <v>565</v>
      </c>
    </row>
    <row r="418" spans="8:8" hidden="1" x14ac:dyDescent="0.25">
      <c r="H418" t="s">
        <v>79</v>
      </c>
    </row>
    <row r="1048576" spans="19:19" x14ac:dyDescent="0.25">
      <c r="S1048576">
        <f>COUNT(S172:S1048575)</f>
        <v>0</v>
      </c>
    </row>
  </sheetData>
  <sortState ref="A2:BL1048576">
    <sortCondition ref="F1"/>
  </sortState>
  <conditionalFormatting sqref="B172:B19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{311D5E01-4EB0-424E-82A6-2252D4C3FBAE}</x14:id>
        </ext>
      </extLst>
    </cfRule>
  </conditionalFormatting>
  <conditionalFormatting sqref="F172:F18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{E447605F-35C5-4F86-A47E-A64815889B37}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1D5E01-4EB0-424E-82A6-2252D4C3F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B172:B194</xm:sqref>
        </x14:conditionalFormatting>
        <x14:conditionalFormatting xmlns:xm="http://schemas.microsoft.com/office/excel/2006/main">
          <x14:cfRule type="dataBar" id="{E447605F-35C5-4F86-A47E-A64815889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F172:F186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topLeftCell="A43" zoomScale="95" zoomScaleNormal="95" workbookViewId="0">
      <selection activeCell="E5" sqref="E5"/>
    </sheetView>
  </sheetViews>
  <sheetFormatPr defaultRowHeight="15" x14ac:dyDescent="0.25"/>
  <cols>
    <col min="1" max="1" width="30" style="2" bestFit="1" customWidth="1"/>
    <col min="2" max="2" width="25.140625" bestFit="1" customWidth="1"/>
    <col min="3" max="4" width="12.7109375" bestFit="1" customWidth="1"/>
    <col min="7" max="7" width="26" bestFit="1" customWidth="1"/>
    <col min="8" max="8" width="21.5703125" bestFit="1" customWidth="1"/>
    <col min="9" max="10" width="13.28515625" bestFit="1" customWidth="1"/>
    <col min="13" max="13" width="27.5703125" bestFit="1" customWidth="1"/>
    <col min="14" max="14" width="15" bestFit="1" customWidth="1"/>
    <col min="15" max="15" width="15.42578125" bestFit="1" customWidth="1"/>
  </cols>
  <sheetData>
    <row r="1" spans="1:15" ht="15" customHeight="1" x14ac:dyDescent="0.25">
      <c r="A1" s="33" t="s">
        <v>1356</v>
      </c>
      <c r="B1" s="34"/>
      <c r="C1" s="34"/>
      <c r="D1" s="34"/>
      <c r="E1" s="34"/>
      <c r="F1" s="34"/>
      <c r="G1" s="34"/>
      <c r="H1" s="34"/>
      <c r="I1" s="34"/>
      <c r="J1" s="34"/>
      <c r="K1" s="35"/>
      <c r="L1" s="35"/>
      <c r="M1" s="35"/>
      <c r="N1" s="35"/>
      <c r="O1" s="35"/>
    </row>
    <row r="2" spans="1:15" ht="15" customHeight="1" x14ac:dyDescent="0.25">
      <c r="A2" s="33"/>
      <c r="B2" s="34"/>
      <c r="C2" s="34"/>
      <c r="D2" s="34"/>
      <c r="E2" s="34"/>
      <c r="F2" s="34"/>
      <c r="G2" s="34"/>
      <c r="H2" s="34"/>
      <c r="I2" s="34"/>
      <c r="J2" s="34"/>
      <c r="K2" s="35"/>
      <c r="L2" s="35"/>
      <c r="M2" s="35"/>
      <c r="N2" s="35"/>
      <c r="O2" s="35"/>
    </row>
    <row r="3" spans="1:15" x14ac:dyDescent="0.25">
      <c r="A3" s="21"/>
      <c r="B3" s="18"/>
      <c r="C3" s="19" t="s">
        <v>1235</v>
      </c>
      <c r="D3" s="19" t="s">
        <v>1234</v>
      </c>
      <c r="G3" s="36" t="s">
        <v>1288</v>
      </c>
      <c r="H3" s="37" t="s">
        <v>1289</v>
      </c>
      <c r="I3" s="38" t="s">
        <v>1233</v>
      </c>
      <c r="J3" s="39" t="s">
        <v>1234</v>
      </c>
    </row>
    <row r="4" spans="1:15" x14ac:dyDescent="0.25">
      <c r="A4" s="22" t="s">
        <v>1236</v>
      </c>
      <c r="B4" s="23"/>
      <c r="C4" s="23">
        <f>MAX('Season 1'!D:D)</f>
        <v>36</v>
      </c>
      <c r="D4" s="23">
        <f>MAX('Season 2'!D:D)</f>
        <v>51</v>
      </c>
      <c r="G4" s="20" t="s">
        <v>1274</v>
      </c>
      <c r="H4" s="5" t="s">
        <v>1283</v>
      </c>
      <c r="I4" s="5">
        <f>COUNT('Season 1'!AL:AL)</f>
        <v>21</v>
      </c>
      <c r="J4" s="7">
        <f>COUNT('Season 2'!AL:AL)</f>
        <v>0</v>
      </c>
    </row>
    <row r="5" spans="1:15" x14ac:dyDescent="0.25">
      <c r="A5" s="25" t="s">
        <v>1237</v>
      </c>
      <c r="B5" s="26"/>
      <c r="C5" s="26">
        <f>COUNTIF('Season 1'!D:D,0)</f>
        <v>30</v>
      </c>
      <c r="D5" s="26">
        <f>COUNTIF('Season 2'!D:D,0)</f>
        <v>0</v>
      </c>
      <c r="G5" s="12"/>
      <c r="H5" s="5" t="s">
        <v>1284</v>
      </c>
      <c r="I5" s="5">
        <f>SUM('Season 1'!AL:AL)</f>
        <v>539.32999999999993</v>
      </c>
      <c r="J5" s="7">
        <f>SUM('Season 2'!AL:AL)</f>
        <v>0</v>
      </c>
    </row>
    <row r="6" spans="1:15" x14ac:dyDescent="0.25">
      <c r="A6" s="29" t="s">
        <v>1255</v>
      </c>
      <c r="B6" s="28" t="s">
        <v>1241</v>
      </c>
      <c r="C6" s="23">
        <f>SUM('Season 1'!K:K)</f>
        <v>314</v>
      </c>
      <c r="D6" s="23">
        <f>SUM('Season 2'!K:K)</f>
        <v>351</v>
      </c>
      <c r="G6" s="12"/>
      <c r="H6" s="5" t="s">
        <v>1285</v>
      </c>
      <c r="I6" s="5">
        <f>SUM('Season 1'!AN:AN)</f>
        <v>114</v>
      </c>
      <c r="J6" s="7">
        <f>SUM('Season 2'!AN:AN)</f>
        <v>0</v>
      </c>
    </row>
    <row r="7" spans="1:15" x14ac:dyDescent="0.25">
      <c r="A7" s="30"/>
      <c r="B7" s="23" t="s">
        <v>1248</v>
      </c>
      <c r="C7" s="23">
        <f>SUM('Season 1'!L:L)</f>
        <v>220</v>
      </c>
      <c r="D7" s="23">
        <f>SUM('Season 2'!L:L)</f>
        <v>264</v>
      </c>
      <c r="G7" s="12"/>
      <c r="H7" s="5" t="s">
        <v>1291</v>
      </c>
      <c r="I7" s="5">
        <f>MIN('Season 1'!AM:AM)</f>
        <v>1</v>
      </c>
      <c r="J7" s="7">
        <f>MIN('Season 2'!AM:AM)</f>
        <v>0</v>
      </c>
    </row>
    <row r="8" spans="1:15" x14ac:dyDescent="0.25">
      <c r="A8" s="30"/>
      <c r="B8" s="23" t="s">
        <v>1249</v>
      </c>
      <c r="C8" s="23">
        <f>SUM('Season 1'!M:M)</f>
        <v>92</v>
      </c>
      <c r="D8" s="23">
        <f>SUM('Season 2'!M:M)</f>
        <v>86</v>
      </c>
      <c r="G8" s="12"/>
      <c r="H8" s="5" t="s">
        <v>1287</v>
      </c>
      <c r="I8" s="5">
        <f>MAX('Season 1'!AM:AM)</f>
        <v>25</v>
      </c>
      <c r="J8" s="7">
        <f>MAX('Season 2'!AM:AM)</f>
        <v>0</v>
      </c>
    </row>
    <row r="9" spans="1:15" x14ac:dyDescent="0.25">
      <c r="A9" s="30"/>
      <c r="B9" s="23" t="s">
        <v>1250</v>
      </c>
      <c r="C9" s="23">
        <f>SUM('Season 1'!N:N)</f>
        <v>2</v>
      </c>
      <c r="D9" s="23">
        <f>SUM('Season 2'!N:N)</f>
        <v>1</v>
      </c>
      <c r="G9" s="20" t="s">
        <v>1275</v>
      </c>
      <c r="H9" s="5" t="s">
        <v>1283</v>
      </c>
      <c r="I9" s="5">
        <f>COUNT('Season 1'!AP:AP)</f>
        <v>25</v>
      </c>
      <c r="J9" s="7">
        <f>COUNT('Season 2'!AP:AP)</f>
        <v>41</v>
      </c>
    </row>
    <row r="10" spans="1:15" x14ac:dyDescent="0.25">
      <c r="A10" s="25" t="s">
        <v>1256</v>
      </c>
      <c r="B10" s="26"/>
      <c r="C10" s="26">
        <f>COUNTIF('Season 1'!O:O,"Yes")</f>
        <v>32</v>
      </c>
      <c r="D10" s="26">
        <f>COUNTIF('Season 2'!O:O,"Yes")</f>
        <v>27</v>
      </c>
      <c r="G10" s="12"/>
      <c r="H10" s="5" t="s">
        <v>1284</v>
      </c>
      <c r="I10" s="5">
        <f>ROUND(SUM('Season 1'!AO:AO),2)</f>
        <v>708.63</v>
      </c>
      <c r="J10" s="7">
        <f>ROUND(SUM('Season 2'!AO:AO),2)</f>
        <v>1388.88</v>
      </c>
    </row>
    <row r="11" spans="1:15" x14ac:dyDescent="0.25">
      <c r="A11" s="22" t="s">
        <v>1251</v>
      </c>
      <c r="B11" s="23"/>
      <c r="C11" s="23">
        <f>ROUND(AVERAGE('Season 1'!K:K),0)</f>
        <v>2</v>
      </c>
      <c r="D11" s="23">
        <f>ROUND(AVERAGE('Season 2'!K:K),0)</f>
        <v>2</v>
      </c>
      <c r="G11" s="12"/>
      <c r="H11" s="5" t="s">
        <v>1285</v>
      </c>
      <c r="I11" s="5">
        <f>SUM('Season 1'!AQ:AQ)</f>
        <v>25</v>
      </c>
      <c r="J11" s="7">
        <f>SUM('Season 2'!AQ:AQ)</f>
        <v>500.16</v>
      </c>
    </row>
    <row r="12" spans="1:15" x14ac:dyDescent="0.25">
      <c r="A12" s="31" t="s">
        <v>1257</v>
      </c>
      <c r="B12" s="26" t="s">
        <v>75</v>
      </c>
      <c r="C12" s="26">
        <f>COUNTIF('Season 1'!P:P,"Young")</f>
        <v>53</v>
      </c>
      <c r="D12" s="26">
        <f>COUNTIF('Season 2'!P:P,"Young")</f>
        <v>35</v>
      </c>
      <c r="G12" s="12"/>
      <c r="H12" s="5" t="s">
        <v>1291</v>
      </c>
      <c r="I12" s="5">
        <f>MIN('Season 1'!AP:AP)</f>
        <v>1</v>
      </c>
      <c r="J12" s="7">
        <f>MIN('Season 2'!AP:AP)</f>
        <v>0.2</v>
      </c>
    </row>
    <row r="13" spans="1:15" x14ac:dyDescent="0.25">
      <c r="A13" s="32"/>
      <c r="B13" s="26" t="s">
        <v>1258</v>
      </c>
      <c r="C13" s="26">
        <f>COUNTIF('Season 1'!P:P,"Middle")</f>
        <v>98</v>
      </c>
      <c r="D13" s="26">
        <f>COUNTIF('Season 2'!P:P,"Middle")</f>
        <v>133</v>
      </c>
      <c r="G13" s="12"/>
      <c r="H13" s="5" t="s">
        <v>1287</v>
      </c>
      <c r="I13" s="5">
        <f>MAX('Season 1'!AP:AP)</f>
        <v>25</v>
      </c>
      <c r="J13" s="7">
        <f>MAX('Season 2'!AP:AP)</f>
        <v>25</v>
      </c>
    </row>
    <row r="14" spans="1:15" x14ac:dyDescent="0.25">
      <c r="A14" s="32"/>
      <c r="B14" s="26" t="s">
        <v>120</v>
      </c>
      <c r="C14" s="26">
        <f>COUNTIF('Season 1'!P:P,"Old")</f>
        <v>1</v>
      </c>
      <c r="D14" s="26">
        <f>COUNTIF('Season 2'!P:P,"Old")</f>
        <v>0</v>
      </c>
      <c r="G14" s="20" t="s">
        <v>1276</v>
      </c>
      <c r="H14" s="5" t="s">
        <v>1283</v>
      </c>
      <c r="I14" s="5">
        <f>COUNT('Season 1'!AR:AR)</f>
        <v>25</v>
      </c>
      <c r="J14" s="7">
        <f>COUNT('Season 2'!AR:AR)</f>
        <v>26</v>
      </c>
    </row>
    <row r="15" spans="1:15" x14ac:dyDescent="0.25">
      <c r="A15" s="22" t="s">
        <v>1259</v>
      </c>
      <c r="B15" s="23"/>
      <c r="C15" s="23" t="s">
        <v>99</v>
      </c>
      <c r="D15" s="23" t="s">
        <v>99</v>
      </c>
      <c r="G15" s="12"/>
      <c r="H15" s="5" t="s">
        <v>1284</v>
      </c>
      <c r="I15" s="5">
        <f>ROUND(SUM('Season 1'!AR:AR),2)</f>
        <v>536.33000000000004</v>
      </c>
      <c r="J15" s="7">
        <f>SUM('Season 2'!AR:AR)</f>
        <v>914.83</v>
      </c>
    </row>
    <row r="16" spans="1:15" x14ac:dyDescent="0.25">
      <c r="A16" s="31" t="s">
        <v>1238</v>
      </c>
      <c r="B16" s="26" t="s">
        <v>1241</v>
      </c>
      <c r="C16" s="27">
        <f>COUNT('Season 1'!F:F)</f>
        <v>168</v>
      </c>
      <c r="D16" s="26">
        <f>COUNT('Season 2'!F:F)</f>
        <v>183</v>
      </c>
      <c r="G16" s="12"/>
      <c r="H16" s="5" t="s">
        <v>1285</v>
      </c>
      <c r="I16" s="5">
        <f>SUM('Season 1'!AT:AT)</f>
        <v>15</v>
      </c>
      <c r="J16" s="7">
        <f>SUM('Season 2'!AT:AT)</f>
        <v>82.5</v>
      </c>
    </row>
    <row r="17" spans="1:10" x14ac:dyDescent="0.25">
      <c r="A17" s="32"/>
      <c r="B17" s="26" t="s">
        <v>1239</v>
      </c>
      <c r="C17" s="26">
        <f>COUNTIF('Season 1'!AA:AA,"Yes")</f>
        <v>96</v>
      </c>
      <c r="D17" s="26">
        <f>COUNTIF('Season 2'!AA:AA,"Yes")</f>
        <v>120</v>
      </c>
      <c r="G17" s="12"/>
      <c r="H17" s="5" t="s">
        <v>1291</v>
      </c>
      <c r="I17" s="5">
        <f>MIN('Season 1'!AS:AS)</f>
        <v>0.75</v>
      </c>
      <c r="J17" s="7">
        <f>MIN('Season 2'!AS:AS)</f>
        <v>0.16600000000000001</v>
      </c>
    </row>
    <row r="18" spans="1:10" x14ac:dyDescent="0.25">
      <c r="A18" s="32"/>
      <c r="B18" s="26" t="s">
        <v>1240</v>
      </c>
      <c r="C18" s="26">
        <f>COUNTIF('Season 1'!AA:AA,"No")</f>
        <v>56</v>
      </c>
      <c r="D18" s="26">
        <f>COUNTIF('Season 2'!AA:AA,"No")</f>
        <v>48</v>
      </c>
      <c r="G18" s="12"/>
      <c r="H18" s="5" t="s">
        <v>1287</v>
      </c>
      <c r="I18" s="5">
        <f>MAX('Season 1'!AS:AS)</f>
        <v>17.5</v>
      </c>
      <c r="J18" s="7">
        <f>MAX('Season 2'!AS:AS)</f>
        <v>25</v>
      </c>
    </row>
    <row r="19" spans="1:10" x14ac:dyDescent="0.25">
      <c r="A19" s="29" t="s">
        <v>1242</v>
      </c>
      <c r="B19" s="23" t="s">
        <v>1241</v>
      </c>
      <c r="C19" s="24">
        <f>COUNTIF('Season 1'!AA:AA,"Yes")</f>
        <v>96</v>
      </c>
      <c r="D19" s="23">
        <f>COUNTIF('Season 2'!AA:AA,"Yes")</f>
        <v>120</v>
      </c>
      <c r="G19" s="20" t="s">
        <v>1277</v>
      </c>
      <c r="H19" s="5" t="s">
        <v>1283</v>
      </c>
      <c r="I19" s="5">
        <f>COUNT('Season 1'!AU:AU)</f>
        <v>17</v>
      </c>
      <c r="J19" s="7">
        <f>COUNT('Season 2'!AU:AU)</f>
        <v>26</v>
      </c>
    </row>
    <row r="20" spans="1:10" x14ac:dyDescent="0.25">
      <c r="A20" s="30"/>
      <c r="B20" s="23" t="s">
        <v>1243</v>
      </c>
      <c r="C20" s="23">
        <f>COUNTIF('Season 1'!AB:AB,"Yes")</f>
        <v>70</v>
      </c>
      <c r="D20" s="23">
        <f>COUNTIF('Season 2'!AB:AB,"Yes")</f>
        <v>106</v>
      </c>
      <c r="G20" s="12"/>
      <c r="H20" s="5" t="s">
        <v>1284</v>
      </c>
      <c r="I20" s="5">
        <f>SUM('Season 1'!AU:AU)</f>
        <v>363.62</v>
      </c>
      <c r="J20" s="7">
        <f>SUM('Season 2'!AU:AU)</f>
        <v>806.98</v>
      </c>
    </row>
    <row r="21" spans="1:10" x14ac:dyDescent="0.25">
      <c r="A21" s="30"/>
      <c r="B21" s="23" t="s">
        <v>1244</v>
      </c>
      <c r="C21" s="23">
        <f>+COUNTIF('Season 1'!AB:AB,"No")</f>
        <v>26</v>
      </c>
      <c r="D21" s="23">
        <f>+COUNTIF('Season 2'!AB:AB,"No")</f>
        <v>14</v>
      </c>
      <c r="G21" s="12"/>
      <c r="H21" s="5" t="s">
        <v>1285</v>
      </c>
      <c r="I21" s="5">
        <f>SUM('Season 1'!AW:AW)</f>
        <v>30</v>
      </c>
      <c r="J21" s="7">
        <f>SUM('Season 2'!AW:AW)</f>
        <v>199.16</v>
      </c>
    </row>
    <row r="22" spans="1:10" x14ac:dyDescent="0.25">
      <c r="A22" s="31" t="s">
        <v>1245</v>
      </c>
      <c r="B22" s="26" t="s">
        <v>1241</v>
      </c>
      <c r="C22" s="26">
        <f>COUNTIF('Season 1'!AB:AB,"Yes")</f>
        <v>70</v>
      </c>
      <c r="D22" s="26">
        <f>COUNTIF('Season 2'!AB:AB,"Yes")</f>
        <v>106</v>
      </c>
      <c r="G22" s="12"/>
      <c r="H22" s="5" t="s">
        <v>1291</v>
      </c>
      <c r="I22" s="5">
        <f>MIN('Season 1'!AV:AV)</f>
        <v>1.2</v>
      </c>
      <c r="J22" s="7">
        <f>MIN('Season 2'!AV:AV)</f>
        <v>0.3</v>
      </c>
    </row>
    <row r="23" spans="1:10" x14ac:dyDescent="0.25">
      <c r="A23" s="32"/>
      <c r="B23" s="26" t="s">
        <v>1246</v>
      </c>
      <c r="C23" s="26">
        <f>COUNTIF('Season 1'!AJ:AJ,"Yes")</f>
        <v>0</v>
      </c>
      <c r="D23" s="26">
        <f>+COUNTIF('Season 2'!AJ:AJ,"Yes")</f>
        <v>8</v>
      </c>
      <c r="G23" s="12"/>
      <c r="H23" s="5" t="s">
        <v>1287</v>
      </c>
      <c r="I23" s="5">
        <f>MAX('Season 1'!AV:AV)</f>
        <v>25</v>
      </c>
      <c r="J23" s="7">
        <f>MAX('Season 2'!AV:AV)</f>
        <v>18</v>
      </c>
    </row>
    <row r="24" spans="1:10" x14ac:dyDescent="0.25">
      <c r="A24" s="32"/>
      <c r="B24" s="26" t="s">
        <v>1247</v>
      </c>
      <c r="C24" s="26">
        <f>COUNTIF('Season 1'!AJ:AJ,"No")</f>
        <v>70</v>
      </c>
      <c r="D24" s="26">
        <f>+COUNTIF('Season 2'!AJ:AJ,"No")</f>
        <v>98</v>
      </c>
      <c r="G24" s="20" t="s">
        <v>1278</v>
      </c>
      <c r="H24" s="5" t="s">
        <v>1283</v>
      </c>
      <c r="I24" s="5">
        <f>COUNT('Season 1'!AX:AX)</f>
        <v>30</v>
      </c>
      <c r="J24" s="7">
        <f>COUNT('Season 2'!AX:AX)</f>
        <v>43</v>
      </c>
    </row>
    <row r="25" spans="1:10" x14ac:dyDescent="0.25">
      <c r="A25" s="29" t="s">
        <v>1271</v>
      </c>
      <c r="B25" s="23" t="s">
        <v>1272</v>
      </c>
      <c r="C25" s="23">
        <f>COUNTIF('Season 1'!AK:AK,"Yes")</f>
        <v>0</v>
      </c>
      <c r="D25" s="23">
        <f>COUNTIF('Season 2'!AK:AK,"Yes")</f>
        <v>4</v>
      </c>
      <c r="G25" s="12"/>
      <c r="H25" s="5" t="s">
        <v>1284</v>
      </c>
      <c r="I25" s="5">
        <f>ROUND(SUM('Season 1'!AX:AX),2)</f>
        <v>896.99</v>
      </c>
      <c r="J25" s="7">
        <f>SUM('Season 2'!AX:AX)</f>
        <v>1613.0500000000002</v>
      </c>
    </row>
    <row r="26" spans="1:10" x14ac:dyDescent="0.25">
      <c r="A26" s="30"/>
      <c r="B26" s="23" t="s">
        <v>1273</v>
      </c>
      <c r="C26" s="23">
        <f>COUNTIF('Season 1'!AK:AK,"No")</f>
        <v>70</v>
      </c>
      <c r="D26" s="23">
        <f>COUNTIF('Season 2'!AK:AK,"No")</f>
        <v>102</v>
      </c>
      <c r="G26" s="12"/>
      <c r="H26" s="5" t="s">
        <v>1285</v>
      </c>
      <c r="I26" s="5">
        <f>SUM('Season 1'!AZ:AZ)</f>
        <v>50</v>
      </c>
      <c r="J26" s="7">
        <f>SUM('Season 2'!AZ:AZ)</f>
        <v>261.15999999999997</v>
      </c>
    </row>
    <row r="27" spans="1:10" x14ac:dyDescent="0.25">
      <c r="A27" s="25" t="s">
        <v>1286</v>
      </c>
      <c r="B27" s="26"/>
      <c r="C27" s="26">
        <f>COUNTIF('Season 1'!AI:AI,5)</f>
        <v>4</v>
      </c>
      <c r="D27" s="26">
        <f>COUNTIF('Season 2'!AI:AI,5)</f>
        <v>4</v>
      </c>
      <c r="G27" s="12"/>
      <c r="H27" s="5" t="s">
        <v>1291</v>
      </c>
      <c r="I27" s="5">
        <f>MIN('Season 1'!AY:AY)</f>
        <v>0.75</v>
      </c>
      <c r="J27" s="7">
        <f>MIN('Season 2'!AY:AY)</f>
        <v>0.16600000000000001</v>
      </c>
    </row>
    <row r="28" spans="1:10" x14ac:dyDescent="0.25">
      <c r="A28" s="22" t="s">
        <v>1254</v>
      </c>
      <c r="B28" s="23"/>
      <c r="C28" s="23">
        <f>MAX('Season 1'!AD:AD)</f>
        <v>75</v>
      </c>
      <c r="D28" s="23">
        <f>MAX('Season 2'!AD:AD)</f>
        <v>25</v>
      </c>
      <c r="G28" s="12"/>
      <c r="H28" s="5" t="s">
        <v>1287</v>
      </c>
      <c r="I28" s="5">
        <f>MAX('Season 1'!AY:AY)</f>
        <v>40</v>
      </c>
      <c r="J28" s="7">
        <f>MAX('Season 2'!AY:AY)</f>
        <v>10</v>
      </c>
    </row>
    <row r="29" spans="1:10" x14ac:dyDescent="0.25">
      <c r="A29" s="25" t="s">
        <v>1253</v>
      </c>
      <c r="B29" s="26" t="s">
        <v>1241</v>
      </c>
      <c r="C29" s="26">
        <f>COUNT('Season 1'!AE:AE)</f>
        <v>9</v>
      </c>
      <c r="D29" s="26">
        <f>COUNT('Season 2'!AE:AE)</f>
        <v>30</v>
      </c>
      <c r="G29" s="20" t="s">
        <v>1279</v>
      </c>
      <c r="H29" s="5" t="s">
        <v>1283</v>
      </c>
      <c r="I29" s="5">
        <f>COUNT('Season 1'!BA:BA)</f>
        <v>29</v>
      </c>
      <c r="J29" s="7">
        <f>COUNT('Season 2'!BA:BA)</f>
        <v>40</v>
      </c>
    </row>
    <row r="30" spans="1:10" x14ac:dyDescent="0.25">
      <c r="A30" s="29" t="s">
        <v>1330</v>
      </c>
      <c r="B30" s="23" t="s">
        <v>1331</v>
      </c>
      <c r="C30" s="23">
        <f>ROUND(AVERAGEIF('Season 1'!T:T,"&lt;&gt;0"),2)</f>
        <v>431.36</v>
      </c>
      <c r="D30" s="23">
        <f>ROUND(AVERAGEIF('Season 2'!T:T,"&lt;&gt;0"),2)</f>
        <v>365.22</v>
      </c>
      <c r="G30" s="12"/>
      <c r="H30" s="5" t="s">
        <v>1284</v>
      </c>
      <c r="I30" s="5">
        <f>ROUND(SUM('Season 1'!BA:BA),2)</f>
        <v>819.65</v>
      </c>
      <c r="J30" s="7">
        <f>SUM('Season 2'!BA:BA)</f>
        <v>1390.73</v>
      </c>
    </row>
    <row r="31" spans="1:10" x14ac:dyDescent="0.25">
      <c r="A31" s="30"/>
      <c r="B31" s="23" t="s">
        <v>1332</v>
      </c>
      <c r="C31" s="23">
        <f>MAX('Season 1'!T:T)</f>
        <v>7200</v>
      </c>
      <c r="D31" s="23">
        <f>MAX('Season 2'!T:T)</f>
        <v>5100</v>
      </c>
      <c r="G31" s="12"/>
      <c r="H31" s="5" t="s">
        <v>1285</v>
      </c>
      <c r="I31" s="5">
        <f>SUM('Season 1'!BC:BC)</f>
        <v>117</v>
      </c>
      <c r="J31" s="7">
        <f>SUM('Season 2'!BC:BC)</f>
        <v>225</v>
      </c>
    </row>
    <row r="32" spans="1:10" x14ac:dyDescent="0.25">
      <c r="A32" s="30"/>
      <c r="B32" s="23" t="s">
        <v>1333</v>
      </c>
      <c r="C32" s="23">
        <f>MIN('Season 1'!T:T)</f>
        <v>-1</v>
      </c>
      <c r="D32" s="23">
        <f>MIN('Season 2'!T:T)</f>
        <v>-1</v>
      </c>
      <c r="G32" s="12"/>
      <c r="H32" s="5" t="s">
        <v>1291</v>
      </c>
      <c r="I32" s="5">
        <f>MIN('Season 1'!BB:BB)</f>
        <v>1</v>
      </c>
      <c r="J32" s="7">
        <f>MIN('Season 2'!BB:BB)</f>
        <v>0.16600000000000001</v>
      </c>
    </row>
    <row r="33" spans="1:10" x14ac:dyDescent="0.25">
      <c r="A33" s="31" t="s">
        <v>1334</v>
      </c>
      <c r="B33" s="26" t="s">
        <v>1335</v>
      </c>
      <c r="C33" s="26">
        <f>ROUND(AVERAGEIF('Season 1'!U:U,"&lt;&gt;0"),2)</f>
        <v>17.21</v>
      </c>
      <c r="D33" s="26">
        <f>ROUND(AVERAGEIF('Season 2'!U:U,"&lt;&gt;0"),2)</f>
        <v>69.98</v>
      </c>
      <c r="G33" s="12"/>
      <c r="H33" s="5" t="s">
        <v>1287</v>
      </c>
      <c r="I33" s="5">
        <f>MAX('Season 1'!BB:BB)</f>
        <v>75</v>
      </c>
      <c r="J33" s="7">
        <f>MAX('Season 2'!BB:BB)</f>
        <v>10</v>
      </c>
    </row>
    <row r="34" spans="1:10" x14ac:dyDescent="0.25">
      <c r="A34" s="32"/>
      <c r="B34" s="26" t="s">
        <v>1336</v>
      </c>
      <c r="C34" s="26">
        <f>MAX('Season 1'!U:U)</f>
        <v>200</v>
      </c>
      <c r="D34" s="26">
        <f>MAX('Season 2'!U:U)</f>
        <v>700</v>
      </c>
      <c r="G34" s="20" t="s">
        <v>1280</v>
      </c>
      <c r="H34" s="5" t="s">
        <v>1283</v>
      </c>
      <c r="I34" s="5">
        <f>COUNT('Season 1'!BD:BD)</f>
        <v>8</v>
      </c>
      <c r="J34" s="7">
        <f>COUNT('Season 2'!BD:BD)</f>
        <v>0</v>
      </c>
    </row>
    <row r="35" spans="1:10" x14ac:dyDescent="0.25">
      <c r="A35" s="32"/>
      <c r="B35" s="26" t="s">
        <v>1337</v>
      </c>
      <c r="C35" s="26">
        <f>MIN('Season 1'!U:U)</f>
        <v>2E-3</v>
      </c>
      <c r="D35" s="26">
        <f>MIN('Season 2'!U:U)</f>
        <v>0</v>
      </c>
      <c r="G35" s="12"/>
      <c r="H35" s="5" t="s">
        <v>1284</v>
      </c>
      <c r="I35" s="5">
        <f>ROUND(SUM('Season 1'!BD:BD),2)</f>
        <v>159.99</v>
      </c>
      <c r="J35" s="7">
        <f>SUM('Season 2'!BD:BD)</f>
        <v>0</v>
      </c>
    </row>
    <row r="36" spans="1:10" x14ac:dyDescent="0.25">
      <c r="A36" s="29" t="s">
        <v>21</v>
      </c>
      <c r="B36" s="23" t="s">
        <v>1338</v>
      </c>
      <c r="C36" s="23">
        <f>ROUND(AVERAGEIF('Season 1'!V:V,"&lt;&gt;0"),2)</f>
        <v>53.45</v>
      </c>
      <c r="D36" s="23">
        <f>ROUND(AVERAGEIF('Season 2'!V:V,"&lt;&gt;0"),2)</f>
        <v>53.53</v>
      </c>
      <c r="G36" s="12"/>
      <c r="H36" s="5" t="s">
        <v>1285</v>
      </c>
      <c r="I36" s="5">
        <f>SUM('Season 1'!BF:BF)</f>
        <v>0</v>
      </c>
      <c r="J36" s="7">
        <f>SUM('Season 2'!BF:BF)</f>
        <v>0</v>
      </c>
    </row>
    <row r="37" spans="1:10" x14ac:dyDescent="0.25">
      <c r="A37" s="30"/>
      <c r="B37" s="23" t="s">
        <v>1339</v>
      </c>
      <c r="C37" s="23">
        <f>MAX('Season 1'!V:V)</f>
        <v>150</v>
      </c>
      <c r="D37" s="23">
        <f>MAX('Season 2'!V:V)</f>
        <v>90</v>
      </c>
      <c r="G37" s="12"/>
      <c r="H37" s="5" t="s">
        <v>1291</v>
      </c>
      <c r="I37" s="5">
        <f>MIN('Season 1'!BE:BE)</f>
        <v>1</v>
      </c>
      <c r="J37" s="7">
        <f>MIN('Season 2'!BE:BE)</f>
        <v>0</v>
      </c>
    </row>
    <row r="38" spans="1:10" x14ac:dyDescent="0.25">
      <c r="A38" s="30"/>
      <c r="B38" s="23" t="s">
        <v>1340</v>
      </c>
      <c r="C38" s="23">
        <f>MIN('Season 1'!V:V)</f>
        <v>3</v>
      </c>
      <c r="D38" s="23">
        <f>MIN('Season 2'!V:V)</f>
        <v>20</v>
      </c>
      <c r="G38" s="12"/>
      <c r="H38" s="5" t="s">
        <v>1287</v>
      </c>
      <c r="I38" s="5">
        <f>MAX('Season 1'!BE:BE)</f>
        <v>17.5</v>
      </c>
      <c r="J38" s="7">
        <f>MAX('Season 2'!BE:BE)</f>
        <v>0</v>
      </c>
    </row>
    <row r="39" spans="1:10" x14ac:dyDescent="0.25">
      <c r="A39" s="31" t="s">
        <v>1341</v>
      </c>
      <c r="B39" s="26" t="s">
        <v>1342</v>
      </c>
      <c r="C39" s="26">
        <f>MIN('Season 1'!Q:Q)</f>
        <v>2005</v>
      </c>
      <c r="D39" s="26">
        <f>MIN('Season 2'!Q:Q)</f>
        <v>2006</v>
      </c>
      <c r="G39" s="20" t="s">
        <v>1281</v>
      </c>
      <c r="H39" s="5" t="s">
        <v>1283</v>
      </c>
      <c r="I39" s="5">
        <f>COUNT('Season 1'!BG:BG)</f>
        <v>0</v>
      </c>
      <c r="J39" s="7">
        <f>COUNT('Season 2'!BG:BG)</f>
        <v>21</v>
      </c>
    </row>
    <row r="40" spans="1:10" x14ac:dyDescent="0.25">
      <c r="A40" s="32"/>
      <c r="B40" s="26" t="s">
        <v>1343</v>
      </c>
      <c r="C40" s="26">
        <f>MAX('Season 1'!Q:Q)</f>
        <v>2022</v>
      </c>
      <c r="D40" s="26">
        <f>MAX('Season 2'!Q:Q)</f>
        <v>2022</v>
      </c>
      <c r="G40" s="12"/>
      <c r="H40" s="5" t="s">
        <v>1284</v>
      </c>
      <c r="I40" s="5">
        <f>SUM('Season 1'!BG:BG)</f>
        <v>0</v>
      </c>
      <c r="J40" s="7">
        <f>SUM('Season 2'!BG:BG)</f>
        <v>800.91000000000008</v>
      </c>
    </row>
    <row r="41" spans="1:10" x14ac:dyDescent="0.25">
      <c r="A41" s="29" t="s">
        <v>25</v>
      </c>
      <c r="B41" s="23" t="s">
        <v>1327</v>
      </c>
      <c r="C41" s="23">
        <f>AVERAGEIF('Season 1'!Z:Z,"&lt;&gt;0")</f>
        <v>4207.5200000000004</v>
      </c>
      <c r="D41" s="23">
        <f>ROUND(AVERAGEIF('Season 2'!Z:Z,"&lt;&gt;0"),2)</f>
        <v>6003.22</v>
      </c>
      <c r="G41" s="12"/>
      <c r="H41" s="5" t="s">
        <v>1285</v>
      </c>
      <c r="I41" s="5">
        <f>SUM('Season 1'!BI:BI)</f>
        <v>0</v>
      </c>
      <c r="J41" s="7">
        <f>SUM('Season 2'!BI:BI)</f>
        <v>145</v>
      </c>
    </row>
    <row r="42" spans="1:10" x14ac:dyDescent="0.25">
      <c r="A42" s="30"/>
      <c r="B42" s="23" t="s">
        <v>1328</v>
      </c>
      <c r="C42" s="23">
        <f>MAX('Season 1'!Z:Z)</f>
        <v>120000</v>
      </c>
      <c r="D42" s="23">
        <f>MAX('Season 2'!Z:Z)</f>
        <v>60000</v>
      </c>
      <c r="G42" s="12"/>
      <c r="H42" s="5" t="s">
        <v>1291</v>
      </c>
      <c r="I42" s="5">
        <f>MIN('Season 1'!BH:BH)</f>
        <v>0</v>
      </c>
      <c r="J42" s="7">
        <f>MIN('Season 2'!BH:BH)</f>
        <v>1</v>
      </c>
    </row>
    <row r="43" spans="1:10" x14ac:dyDescent="0.25">
      <c r="A43" s="30"/>
      <c r="B43" s="23" t="s">
        <v>1329</v>
      </c>
      <c r="C43" s="23">
        <f>MIN('Season 1'!Z:Z)</f>
        <v>0</v>
      </c>
      <c r="D43" s="23">
        <f>MIN('Season 2'!Z:Z)</f>
        <v>0</v>
      </c>
      <c r="G43" s="12"/>
      <c r="H43" s="5" t="s">
        <v>1287</v>
      </c>
      <c r="I43" s="5">
        <f>MAX('Season 1'!BH:BH)</f>
        <v>0</v>
      </c>
      <c r="J43" s="7">
        <f>MAX('Season 2'!BH:BH)</f>
        <v>20</v>
      </c>
    </row>
    <row r="44" spans="1:10" x14ac:dyDescent="0.25">
      <c r="A44" s="31" t="s">
        <v>1348</v>
      </c>
      <c r="B44" s="26" t="s">
        <v>1349</v>
      </c>
      <c r="C44" s="26">
        <f>ROUND(AVERAGEIF('Season 1'!AG:AG,"&lt;&gt;0"),2)</f>
        <v>862.26</v>
      </c>
      <c r="D44" s="26">
        <f>ROUND(AVERAGEIF('Season 2'!AG:AG,"&lt;&gt;0"),2)</f>
        <v>2429.87</v>
      </c>
      <c r="G44" s="20" t="s">
        <v>1282</v>
      </c>
      <c r="H44" s="5" t="s">
        <v>1283</v>
      </c>
      <c r="I44" s="5">
        <f>COUNT('Season 1'!BJ:BJ)</f>
        <v>0</v>
      </c>
      <c r="J44" s="7">
        <f>COUNT('Season 2'!BJ:BJ)</f>
        <v>2</v>
      </c>
    </row>
    <row r="45" spans="1:10" x14ac:dyDescent="0.25">
      <c r="A45" s="32"/>
      <c r="B45" s="26" t="s">
        <v>1350</v>
      </c>
      <c r="C45" s="26">
        <f>MAX('Season 1'!AG:AG)</f>
        <v>6667</v>
      </c>
      <c r="D45" s="26">
        <f>MAX('Season 2'!AG:AG)</f>
        <v>25000</v>
      </c>
      <c r="G45" s="12"/>
      <c r="H45" s="5" t="s">
        <v>1284</v>
      </c>
      <c r="I45" s="5">
        <f>SUM('Season 1'!BJ:BJ)</f>
        <v>0</v>
      </c>
      <c r="J45" s="7">
        <f>SUM('Season 2'!BJ:BJ)</f>
        <v>65.5</v>
      </c>
    </row>
    <row r="46" spans="1:10" x14ac:dyDescent="0.25">
      <c r="A46" s="32"/>
      <c r="B46" s="26" t="s">
        <v>1351</v>
      </c>
      <c r="C46" s="26">
        <f>MIN('Season 1'!AG:AG)</f>
        <v>0</v>
      </c>
      <c r="D46" s="26">
        <f>MIN('Season 2'!AG:AG)</f>
        <v>0</v>
      </c>
      <c r="G46" s="12"/>
      <c r="H46" s="5" t="s">
        <v>1285</v>
      </c>
      <c r="I46" s="5">
        <f>SUM('Season 1'!BL:BL)</f>
        <v>0</v>
      </c>
      <c r="J46" s="7">
        <f>SUM('Season 2'!BL:BL)</f>
        <v>47</v>
      </c>
    </row>
    <row r="47" spans="1:10" x14ac:dyDescent="0.25">
      <c r="A47" s="29" t="s">
        <v>1347</v>
      </c>
      <c r="B47" s="23" t="s">
        <v>1344</v>
      </c>
      <c r="C47" s="23">
        <f>ROUND(AVERAGEIF('Season 1'!AC:AC,"&lt;&gt;0"),2)</f>
        <v>57.49</v>
      </c>
      <c r="D47" s="23">
        <f>ROUND(AVERAGEIF('Season 2'!AC:AC,"&lt;&gt;0"),2)</f>
        <v>66.489999999999995</v>
      </c>
      <c r="G47" s="12"/>
      <c r="H47" s="5" t="s">
        <v>1291</v>
      </c>
      <c r="I47" s="14">
        <f>MIN('Season 1'!BK:BK)</f>
        <v>0</v>
      </c>
      <c r="J47" s="9">
        <f>MIN('Season 2'!BK:BK)</f>
        <v>0.5</v>
      </c>
    </row>
    <row r="48" spans="1:10" x14ac:dyDescent="0.25">
      <c r="A48" s="30"/>
      <c r="B48" s="23" t="s">
        <v>1345</v>
      </c>
      <c r="C48" s="23">
        <f>MAX('Season 1'!AC:AC)</f>
        <v>150</v>
      </c>
      <c r="D48" s="23">
        <f>MAX('Season 2'!AC:AC)</f>
        <v>200</v>
      </c>
      <c r="G48" s="13"/>
      <c r="H48" s="14" t="s">
        <v>1287</v>
      </c>
      <c r="I48" s="14">
        <f>MAX('Season 1'!BK:BK)</f>
        <v>0</v>
      </c>
      <c r="J48" s="9">
        <f>MAX('Season 2'!BK:BK)</f>
        <v>2.5</v>
      </c>
    </row>
    <row r="49" spans="1:9" x14ac:dyDescent="0.25">
      <c r="A49" s="30"/>
      <c r="B49" s="23" t="s">
        <v>1346</v>
      </c>
      <c r="C49" s="23">
        <f>MIN('Season 1'!AC:AC)</f>
        <v>5.0000000000000002E-5</v>
      </c>
      <c r="D49" s="23">
        <f>MIN('Season 2'!AC:AC)</f>
        <v>0</v>
      </c>
    </row>
    <row r="50" spans="1:9" x14ac:dyDescent="0.25">
      <c r="A50" s="31" t="s">
        <v>23</v>
      </c>
      <c r="B50" s="26" t="s">
        <v>1344</v>
      </c>
      <c r="C50" s="26">
        <f>ROUND(AVERAGEIF('Season 1'!X:X,"&lt;&gt;0"),2)</f>
        <v>263.27999999999997</v>
      </c>
      <c r="D50" s="26">
        <f>ROUND(AVERAGEIF('Season 2'!X:X,"&lt;&gt;0"),2)</f>
        <v>83.97</v>
      </c>
      <c r="G50" s="15" t="s">
        <v>7</v>
      </c>
      <c r="H50" s="16" t="s">
        <v>1233</v>
      </c>
      <c r="I50" s="17" t="s">
        <v>1234</v>
      </c>
    </row>
    <row r="51" spans="1:9" x14ac:dyDescent="0.25">
      <c r="A51" s="32"/>
      <c r="B51" s="26" t="s">
        <v>1345</v>
      </c>
      <c r="C51" s="26">
        <f>MAX('Season 1'!X:X)</f>
        <v>30000</v>
      </c>
      <c r="D51" s="26">
        <f>MAX('Season 2'!X:X)</f>
        <v>1000</v>
      </c>
      <c r="G51" s="6" t="s">
        <v>95</v>
      </c>
      <c r="H51" s="5">
        <f>COUNTIF('Season 1'!$H$2:$H$153,Findings!G51)</f>
        <v>2</v>
      </c>
      <c r="I51" s="7">
        <f>COUNTIF('Season 2'!$H$2:$H$169,Findings!G51)</f>
        <v>1</v>
      </c>
    </row>
    <row r="52" spans="1:9" x14ac:dyDescent="0.25">
      <c r="A52" s="32"/>
      <c r="B52" s="26" t="s">
        <v>1346</v>
      </c>
      <c r="C52" s="26">
        <f>MIN('Season 1'!X:X)</f>
        <v>5.0000000000000002E-5</v>
      </c>
      <c r="D52" s="26">
        <f>MIN('Season 2'!X:X)</f>
        <v>0</v>
      </c>
      <c r="G52" s="6" t="s">
        <v>268</v>
      </c>
      <c r="H52" s="5">
        <f>COUNTIF('Season 1'!$H$2:$H$153,Findings!G52)</f>
        <v>4</v>
      </c>
      <c r="I52" s="7">
        <f>COUNTIF('Season 2'!$H$2:$H$169,Findings!G52)</f>
        <v>1</v>
      </c>
    </row>
    <row r="53" spans="1:9" x14ac:dyDescent="0.25">
      <c r="A53" s="29" t="s">
        <v>1355</v>
      </c>
      <c r="B53" s="23" t="s">
        <v>1352</v>
      </c>
      <c r="C53" s="23">
        <f>ROUND(AVERAGEIF('Season 1'!AH:AH,"&lt;&gt;0"),2)</f>
        <v>-1506.66</v>
      </c>
      <c r="D53" s="23">
        <f>ROUND(AVERAGEIF('Season 2'!AH:AH,"&lt;&gt;0"),2)</f>
        <v>-3760.55</v>
      </c>
      <c r="G53" s="6" t="s">
        <v>79</v>
      </c>
      <c r="H53" s="5">
        <f>COUNTIF('Season 1'!$H$2:$H$153,Findings!G53)</f>
        <v>27</v>
      </c>
      <c r="I53" s="7">
        <f>COUNTIF('Season 2'!$H$2:$H$169,Findings!G53)</f>
        <v>31</v>
      </c>
    </row>
    <row r="54" spans="1:9" x14ac:dyDescent="0.25">
      <c r="A54" s="30"/>
      <c r="B54" s="23" t="s">
        <v>1353</v>
      </c>
      <c r="C54" s="23">
        <f>MIN(('Season 1'!AH:AH))</f>
        <v>-9900</v>
      </c>
      <c r="D54" s="23">
        <f>ROUND(MIN('Season 2'!AH:AH),2)</f>
        <v>-48888.89</v>
      </c>
      <c r="G54" s="6" t="s">
        <v>89</v>
      </c>
      <c r="H54" s="5">
        <f>COUNTIF('Season 1'!$H$2:$H$153,Findings!G54)</f>
        <v>9</v>
      </c>
      <c r="I54" s="7">
        <f>COUNTIF('Season 2'!$H$2:$H$169,Findings!G54)</f>
        <v>0</v>
      </c>
    </row>
    <row r="55" spans="1:9" x14ac:dyDescent="0.25">
      <c r="A55" s="30"/>
      <c r="B55" s="23" t="s">
        <v>1354</v>
      </c>
      <c r="C55" s="23">
        <f>MAX('Season 1'!AH:AH)</f>
        <v>507</v>
      </c>
      <c r="D55" s="23">
        <f>MAX('Season 2'!AH:AH)</f>
        <v>0</v>
      </c>
      <c r="G55" s="6" t="s">
        <v>253</v>
      </c>
      <c r="H55" s="5">
        <f>COUNTIF('Season 1'!$H$2:$H$153,Findings!G55)</f>
        <v>3</v>
      </c>
      <c r="I55" s="7">
        <f>COUNTIF('Season 2'!$H$2:$H$169,Findings!G55)</f>
        <v>1</v>
      </c>
    </row>
    <row r="56" spans="1:9" x14ac:dyDescent="0.25">
      <c r="G56" s="6" t="s">
        <v>585</v>
      </c>
      <c r="H56" s="5">
        <f>COUNTIF('Season 1'!$H$2:$H$153,Findings!G56)</f>
        <v>1</v>
      </c>
      <c r="I56" s="7">
        <f>COUNTIF('Season 2'!$H$2:$H$169,Findings!G56)</f>
        <v>1</v>
      </c>
    </row>
    <row r="57" spans="1:9" x14ac:dyDescent="0.25">
      <c r="G57" s="6" t="s">
        <v>66</v>
      </c>
      <c r="H57" s="5">
        <f>COUNTIF('Season 1'!$H$2:$H$153,Findings!G57)</f>
        <v>41</v>
      </c>
      <c r="I57" s="7">
        <f>COUNTIF('Season 2'!$H$2:$H$169,Findings!G57)</f>
        <v>41</v>
      </c>
    </row>
    <row r="58" spans="1:9" x14ac:dyDescent="0.25">
      <c r="G58" s="6" t="s">
        <v>725</v>
      </c>
      <c r="H58" s="5">
        <f>COUNTIF('Season 1'!$H$2:$H$153,Findings!G58)</f>
        <v>0</v>
      </c>
      <c r="I58" s="7">
        <f>COUNTIF('Season 2'!$H$2:$H$169,Findings!G58)</f>
        <v>13</v>
      </c>
    </row>
    <row r="59" spans="1:9" x14ac:dyDescent="0.25">
      <c r="G59" s="6" t="s">
        <v>317</v>
      </c>
      <c r="H59" s="5">
        <f>COUNTIF('Season 1'!$H$2:$H$153,Findings!G59)</f>
        <v>2</v>
      </c>
      <c r="I59" s="7">
        <f>COUNTIF('Season 2'!$H$2:$H$169,Findings!G59)</f>
        <v>0</v>
      </c>
    </row>
    <row r="60" spans="1:9" x14ac:dyDescent="0.25">
      <c r="G60" s="6" t="s">
        <v>565</v>
      </c>
      <c r="H60" s="5">
        <f>COUNTIF('Season 1'!$H$2:$H$153,Findings!G60)</f>
        <v>1</v>
      </c>
      <c r="I60" s="7">
        <f>COUNTIF('Season 2'!$H$2:$H$169,Findings!G60)</f>
        <v>6</v>
      </c>
    </row>
    <row r="61" spans="1:9" x14ac:dyDescent="0.25">
      <c r="G61" s="6" t="s">
        <v>182</v>
      </c>
      <c r="H61" s="5">
        <f>COUNTIF('Season 1'!$H$2:$H$153,Findings!G61)</f>
        <v>21</v>
      </c>
      <c r="I61" s="7">
        <f>COUNTIF('Season 2'!$H$2:$H$169,Findings!G61)</f>
        <v>17</v>
      </c>
    </row>
    <row r="62" spans="1:9" x14ac:dyDescent="0.25">
      <c r="G62" s="6" t="s">
        <v>173</v>
      </c>
      <c r="H62" s="5">
        <f>COUNTIF('Season 1'!$H$2:$H$153,Findings!G62)</f>
        <v>9</v>
      </c>
      <c r="I62" s="7">
        <f>COUNTIF('Season 2'!$H$2:$H$169,Findings!G62)</f>
        <v>14</v>
      </c>
    </row>
    <row r="63" spans="1:9" x14ac:dyDescent="0.25">
      <c r="G63" s="6" t="s">
        <v>286</v>
      </c>
      <c r="H63" s="5">
        <f>COUNTIF('Season 1'!$H$2:$H$153,Findings!G63)</f>
        <v>13</v>
      </c>
      <c r="I63" s="7">
        <f>COUNTIF('Season 2'!$H$2:$H$169,Findings!G63)</f>
        <v>15</v>
      </c>
    </row>
    <row r="64" spans="1:9" x14ac:dyDescent="0.25">
      <c r="G64" s="6" t="s">
        <v>448</v>
      </c>
      <c r="H64" s="5">
        <f>COUNTIF('Season 1'!$H$2:$H$153,Findings!G64)</f>
        <v>2</v>
      </c>
      <c r="I64" s="7">
        <f>COUNTIF('Season 2'!$H$2:$H$169,Findings!G64)</f>
        <v>5</v>
      </c>
    </row>
    <row r="65" spans="7:9" x14ac:dyDescent="0.25">
      <c r="G65" s="6" t="s">
        <v>225</v>
      </c>
      <c r="H65" s="5">
        <f>COUNTIF('Season 1'!$H$2:$H$153,Findings!G65)</f>
        <v>12</v>
      </c>
      <c r="I65" s="7">
        <f>COUNTIF('Season 2'!$H$2:$H$169,Findings!G65)</f>
        <v>14</v>
      </c>
    </row>
    <row r="66" spans="7:9" x14ac:dyDescent="0.25">
      <c r="G66" s="10" t="s">
        <v>72</v>
      </c>
      <c r="H66" s="14">
        <f>COUNTIF('Season 1'!$H$2:$H$153,Findings!G66)</f>
        <v>5</v>
      </c>
      <c r="I66" s="9">
        <f>COUNTIF('Season 2'!$H$2:$H$169,Findings!G66)</f>
        <v>8</v>
      </c>
    </row>
  </sheetData>
  <sortState ref="A31:A61">
    <sortCondition ref="A31:A61"/>
  </sortState>
  <mergeCells count="16">
    <mergeCell ref="A50:A52"/>
    <mergeCell ref="A47:A49"/>
    <mergeCell ref="A44:A46"/>
    <mergeCell ref="A53:A55"/>
    <mergeCell ref="A30:A32"/>
    <mergeCell ref="A41:A43"/>
    <mergeCell ref="A33:A35"/>
    <mergeCell ref="A36:A38"/>
    <mergeCell ref="A39:A40"/>
    <mergeCell ref="A6:A9"/>
    <mergeCell ref="A1:J2"/>
    <mergeCell ref="A12:A14"/>
    <mergeCell ref="A25:A26"/>
    <mergeCell ref="A16:A18"/>
    <mergeCell ref="A19:A21"/>
    <mergeCell ref="A22:A24"/>
  </mergeCells>
  <conditionalFormatting sqref="H51:I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{C7051850-5873-44B9-8AB5-2C63FADF3054}</x14:id>
        </ext>
      </extLst>
    </cfRule>
  </conditionalFormatting>
  <pageMargins left="0.7" right="0.7" top="0.75" bottom="0.75" header="0.3" footer="0.3"/>
  <pageSetup orientation="portrait" r:id="rId1"/>
  <ignoredErrors>
    <ignoredError sqref="D13 C18:D18 C21:D21" formula="1"/>
  </ignoredErrors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051850-5873-44B9-8AB5-2C63FADF3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H51:I66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Shark Tank India</vt:lpstr>
      <vt:lpstr>Season 1</vt:lpstr>
      <vt:lpstr>Season 2</vt:lpstr>
      <vt:lpstr>Findings</vt:lpstr>
      <vt:lpstr>'Season 1'!Criteria</vt:lpstr>
      <vt:lpstr>'Season 2'!Criteria</vt:lpstr>
      <vt:lpstr>Pitchers_State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Kalra</dc:creator>
  <cp:lastModifiedBy>Lenovo</cp:lastModifiedBy>
  <dcterms:created xsi:type="dcterms:W3CDTF">2023-09-16T21:02:51Z</dcterms:created>
  <dcterms:modified xsi:type="dcterms:W3CDTF">2023-11-25T19:37:02Z</dcterms:modified>
</cp:coreProperties>
</file>