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/>
  </mc:AlternateContent>
  <xr:revisionPtr revIDLastSave="9" documentId="8_{28413115-0051-42FC-B547-E3A4945475AA}" xr6:coauthVersionLast="36" xr6:coauthVersionMax="36" xr10:uidLastSave="{153CDAB2-9FAC-429E-8E8D-31E4C5F36FFC}"/>
  <bookViews>
    <workbookView xWindow="0" yWindow="0" windowWidth="19200" windowHeight="6520" xr2:uid="{00000000-000D-0000-FFFF-FFFF00000000}"/>
  </bookViews>
  <sheets>
    <sheet name="5008" sheetId="3" r:id="rId1"/>
  </sheets>
  <definedNames>
    <definedName name="_xlnm._FilterDatabase" localSheetId="0" hidden="1">'5008'!$A$1:$X$48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8" i="3" l="1"/>
  <c r="L36" i="3"/>
  <c r="O36" i="3" s="1"/>
  <c r="M36" i="3" s="1"/>
  <c r="L35" i="3"/>
  <c r="L34" i="3"/>
  <c r="O34" i="3" s="1"/>
  <c r="M34" i="3" s="1"/>
  <c r="L33" i="3"/>
  <c r="L32" i="3"/>
  <c r="O32" i="3" s="1"/>
  <c r="M32" i="3" s="1"/>
  <c r="L31" i="3"/>
  <c r="L30" i="3"/>
  <c r="O30" i="3" s="1"/>
  <c r="M30" i="3" s="1"/>
  <c r="L29" i="3"/>
  <c r="L28" i="3"/>
  <c r="O28" i="3" s="1"/>
  <c r="M28" i="3" s="1"/>
  <c r="L27" i="3"/>
  <c r="L26" i="3"/>
  <c r="O26" i="3" s="1"/>
  <c r="M26" i="3" s="1"/>
  <c r="L25" i="3"/>
  <c r="L24" i="3"/>
  <c r="O24" i="3" s="1"/>
  <c r="M24" i="3" s="1"/>
  <c r="L23" i="3"/>
  <c r="L22" i="3"/>
  <c r="O22" i="3" s="1"/>
  <c r="M22" i="3" s="1"/>
  <c r="L21" i="3"/>
  <c r="L20" i="3"/>
  <c r="O20" i="3" s="1"/>
  <c r="M20" i="3" s="1"/>
  <c r="L19" i="3"/>
  <c r="L18" i="3"/>
  <c r="O18" i="3" s="1"/>
  <c r="M18" i="3" s="1"/>
  <c r="L17" i="3"/>
  <c r="L16" i="3"/>
  <c r="O16" i="3" s="1"/>
  <c r="M16" i="3" s="1"/>
  <c r="L15" i="3"/>
  <c r="L14" i="3"/>
  <c r="O14" i="3" s="1"/>
  <c r="L13" i="3"/>
  <c r="L12" i="3"/>
  <c r="O12" i="3" s="1"/>
  <c r="L11" i="3"/>
  <c r="L10" i="3"/>
  <c r="O10" i="3" s="1"/>
  <c r="L9" i="3"/>
  <c r="L8" i="3"/>
  <c r="O8" i="3" s="1"/>
  <c r="L7" i="3"/>
  <c r="L6" i="3"/>
  <c r="O6" i="3" s="1"/>
  <c r="L5" i="3"/>
  <c r="L4" i="3"/>
  <c r="O4" i="3" s="1"/>
  <c r="L3" i="3"/>
  <c r="L2" i="3"/>
  <c r="O2" i="3" s="1"/>
  <c r="M2" i="3" l="1"/>
  <c r="O3" i="3"/>
  <c r="M4" i="3"/>
  <c r="O5" i="3"/>
  <c r="M5" i="3" s="1"/>
  <c r="M6" i="3"/>
  <c r="O7" i="3"/>
  <c r="M7" i="3" s="1"/>
  <c r="M8" i="3"/>
  <c r="O9" i="3"/>
  <c r="M9" i="3" s="1"/>
  <c r="M10" i="3"/>
  <c r="O11" i="3"/>
  <c r="M11" i="3" s="1"/>
  <c r="M12" i="3"/>
  <c r="O13" i="3"/>
  <c r="M13" i="3" s="1"/>
  <c r="M14" i="3"/>
  <c r="O15" i="3"/>
  <c r="M15" i="3" s="1"/>
  <c r="O17" i="3"/>
  <c r="M17" i="3" s="1"/>
  <c r="O19" i="3"/>
  <c r="M19" i="3" s="1"/>
  <c r="O21" i="3"/>
  <c r="M21" i="3" s="1"/>
  <c r="O23" i="3"/>
  <c r="M23" i="3" s="1"/>
  <c r="O25" i="3"/>
  <c r="M25" i="3" s="1"/>
  <c r="O27" i="3"/>
  <c r="M27" i="3" s="1"/>
  <c r="O29" i="3"/>
  <c r="M29" i="3" s="1"/>
  <c r="O31" i="3"/>
  <c r="M31" i="3" s="1"/>
  <c r="O33" i="3"/>
  <c r="M33" i="3" s="1"/>
  <c r="O35" i="3"/>
  <c r="M35" i="3" s="1"/>
  <c r="L37" i="3"/>
  <c r="O38" i="3"/>
  <c r="M38" i="3" s="1"/>
  <c r="L39" i="3" l="1"/>
  <c r="L40" i="3"/>
  <c r="M3" i="3"/>
  <c r="M37" i="3" s="1"/>
  <c r="O39" i="3" l="1"/>
  <c r="O40" i="3"/>
  <c r="M40" i="3" s="1"/>
  <c r="L41" i="3"/>
  <c r="L43" i="3" s="1"/>
  <c r="O41" i="3" l="1"/>
  <c r="L44" i="3"/>
  <c r="L45" i="3" s="1"/>
  <c r="L58" i="3" s="1"/>
  <c r="M39" i="3"/>
  <c r="M41" i="3" s="1"/>
</calcChain>
</file>

<file path=xl/sharedStrings.xml><?xml version="1.0" encoding="utf-8"?>
<sst xmlns="http://schemas.openxmlformats.org/spreadsheetml/2006/main" count="225" uniqueCount="102">
  <si>
    <t>Product ID</t>
  </si>
  <si>
    <t>Design ID</t>
  </si>
  <si>
    <t>Cost Item category</t>
  </si>
  <si>
    <t>Cost Item</t>
  </si>
  <si>
    <t>Description</t>
  </si>
  <si>
    <t>Item Type</t>
  </si>
  <si>
    <t>Quantity</t>
  </si>
  <si>
    <t>Quantity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</si>
  <si>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</si>
  <si>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</si>
  <si>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</si>
  <si>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</si>
  <si>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</si>
  <si>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</si>
  <si>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</si>
  <si>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</si>
  <si>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</si>
  <si>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</si>
  <si>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 &amp; Content W/ Percentage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</si>
  <si>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</si>
  <si>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</si>
  <si>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</si>
  <si>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</si>
  <si>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</si>
  <si>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</si>
  <si>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</si>
  <si>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mtr</t>
  </si>
  <si>
    <t>INR</t>
  </si>
  <si>
    <t>regular</t>
  </si>
  <si>
    <t>VENDOR</t>
  </si>
  <si>
    <t>C</t>
  </si>
  <si>
    <t>Trim Fabric1</t>
  </si>
  <si>
    <t>kg</t>
  </si>
  <si>
    <t>pcs</t>
  </si>
  <si>
    <t>Sewing trims</t>
  </si>
  <si>
    <t>Sewing Thread</t>
  </si>
  <si>
    <t>Cost</t>
  </si>
  <si>
    <t xml:space="preserve">Fusing </t>
  </si>
  <si>
    <t>Button</t>
  </si>
  <si>
    <t>Tassle</t>
  </si>
  <si>
    <t>Dori</t>
  </si>
  <si>
    <t>beeds</t>
  </si>
  <si>
    <t>Label &amp; Tags</t>
  </si>
  <si>
    <t>Main Label</t>
  </si>
  <si>
    <t>L</t>
  </si>
  <si>
    <t>Piece</t>
  </si>
  <si>
    <t>Size Label</t>
  </si>
  <si>
    <t>LOOP LBL</t>
  </si>
  <si>
    <t>Wase Care</t>
  </si>
  <si>
    <t>WITH BAR CODE</t>
  </si>
  <si>
    <t>Barcode</t>
  </si>
  <si>
    <t>SLV TAG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</si>
  <si>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</si>
  <si>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</si>
  <si>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</si>
  <si>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</si>
  <si>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</si>
  <si>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</si>
  <si>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</si>
  <si>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Wrapping+Tissue</t>
  </si>
  <si>
    <t>Divider</t>
  </si>
  <si>
    <t>Gum Tape</t>
  </si>
  <si>
    <t>EMB</t>
  </si>
  <si>
    <t>embroidary</t>
  </si>
  <si>
    <t>PRINT</t>
  </si>
  <si>
    <t>CM</t>
  </si>
  <si>
    <t>Total</t>
  </si>
  <si>
    <t>Testing</t>
  </si>
  <si>
    <t>Garment Rejection</t>
  </si>
  <si>
    <t>Overhead+Margin</t>
  </si>
  <si>
    <t>Total Cost</t>
  </si>
  <si>
    <t>FOB Price</t>
  </si>
  <si>
    <t xml:space="preserve"> " DO NOT DELETE ANY FORMULA FROM ANY CELLS "</t>
  </si>
  <si>
    <t xml:space="preserve">FINANCE COST 3% </t>
  </si>
  <si>
    <t>Do not delete the formula</t>
  </si>
  <si>
    <t>if non msme keep it as 0 %  and with formula</t>
  </si>
  <si>
    <t xml:space="preserve">FINAL PO PRICE </t>
  </si>
  <si>
    <t>Overhead + margin</t>
  </si>
  <si>
    <t>Core &amp; Ultimate</t>
  </si>
  <si>
    <t>Fashion</t>
  </si>
  <si>
    <t>High Fashion</t>
  </si>
  <si>
    <t>Qty</t>
  </si>
  <si>
    <t>Barcode Sticker</t>
  </si>
  <si>
    <t>Transport</t>
  </si>
  <si>
    <t>FINAL PO PRICE Incl Transport</t>
  </si>
  <si>
    <t>BARCODE TAG</t>
  </si>
  <si>
    <t>length wise cutting</t>
  </si>
  <si>
    <t>UNITED TEXTILE MILL PVT LTD</t>
  </si>
  <si>
    <t>VENDOR CODE - RR10337044</t>
  </si>
  <si>
    <t>52"</t>
  </si>
  <si>
    <t>woven</t>
  </si>
  <si>
    <t>lace</t>
  </si>
  <si>
    <t>F</t>
  </si>
  <si>
    <t>L - 44"</t>
  </si>
  <si>
    <t>BO - 49"</t>
  </si>
  <si>
    <t>with 1 pocket</t>
  </si>
  <si>
    <t>20sX20s/62X42</t>
  </si>
  <si>
    <t>fabric for emb for V neck &amp; slvs patti</t>
  </si>
  <si>
    <t xml:space="preserve">CM + 1 pocket + emb slv + neck </t>
  </si>
  <si>
    <t xml:space="preserve">emb neck &amp; slvs </t>
  </si>
  <si>
    <t>GETKRTSCUT5008 - BLACK</t>
  </si>
  <si>
    <t>100% cotton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</si>
</sst>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6" fillId="0" borderId="0"/>
  </cellStyleXfs>
  <cellXfs count="123">
    <xf numFmtId="0" fontId="0" fillId="0" borderId="0" xfId="0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2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9" fontId="3" fillId="2" borderId="1" xfId="2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2" fontId="4" fillId="0" borderId="1" xfId="0" applyNumberFormat="1" applyFont="1" applyBorder="1" applyAlignment="1" applyProtection="1">
      <alignment horizontal="center" vertical="center"/>
      <protection locked="0"/>
    </xf>
    <xf numFmtId="2" fontId="4" fillId="3" borderId="1" xfId="1" applyNumberFormat="1" applyFont="1" applyFill="1" applyBorder="1" applyAlignment="1" applyProtection="1">
      <alignment horizontal="center" vertical="center"/>
    </xf>
    <xf numFmtId="9" fontId="4" fillId="0" borderId="1" xfId="2" applyFont="1" applyFill="1" applyBorder="1" applyAlignment="1" applyProtection="1">
      <alignment horizontal="center" vertical="center"/>
      <protection locked="0"/>
    </xf>
    <xf numFmtId="2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2" fontId="6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9" fontId="6" fillId="0" borderId="1" xfId="2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vertical="center"/>
    </xf>
    <xf numFmtId="9" fontId="6" fillId="0" borderId="1" xfId="2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2" fontId="6" fillId="4" borderId="1" xfId="0" applyNumberFormat="1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>
      <alignment horizontal="center" vertical="center"/>
    </xf>
    <xf numFmtId="9" fontId="6" fillId="3" borderId="1" xfId="2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 applyProtection="1">
      <alignment vertical="center"/>
      <protection locked="0"/>
    </xf>
    <xf numFmtId="2" fontId="10" fillId="6" borderId="1" xfId="0" applyNumberFormat="1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 applyProtection="1">
      <alignment horizontal="center" vertical="center"/>
      <protection locked="0"/>
    </xf>
    <xf numFmtId="2" fontId="3" fillId="6" borderId="1" xfId="0" applyNumberFormat="1" applyFont="1" applyFill="1" applyBorder="1" applyAlignment="1">
      <alignment horizontal="center" vertical="center"/>
    </xf>
    <xf numFmtId="9" fontId="3" fillId="6" borderId="1" xfId="2" applyFont="1" applyFill="1" applyBorder="1" applyAlignment="1" applyProtection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 applyProtection="1">
      <alignment vertical="center"/>
      <protection locked="0"/>
    </xf>
    <xf numFmtId="0" fontId="6" fillId="0" borderId="1" xfId="0" applyFont="1" applyBorder="1" applyAlignment="1">
      <alignment vertical="center"/>
    </xf>
    <xf numFmtId="9" fontId="4" fillId="3" borderId="1" xfId="2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vertical="center"/>
    </xf>
    <xf numFmtId="2" fontId="6" fillId="3" borderId="1" xfId="1" applyNumberFormat="1" applyFont="1" applyFill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vertical="center"/>
      <protection locked="0"/>
    </xf>
    <xf numFmtId="2" fontId="6" fillId="7" borderId="1" xfId="0" applyNumberFormat="1" applyFont="1" applyFill="1" applyBorder="1" applyAlignment="1" applyProtection="1">
      <alignment horizontal="center" vertical="center"/>
      <protection locked="0"/>
    </xf>
    <xf numFmtId="9" fontId="6" fillId="7" borderId="1" xfId="2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>
      <alignment vertical="center"/>
    </xf>
    <xf numFmtId="2" fontId="3" fillId="6" borderId="1" xfId="0" applyNumberFormat="1" applyFont="1" applyFill="1" applyBorder="1" applyAlignment="1" applyProtection="1">
      <alignment horizontal="center" vertical="center"/>
      <protection locked="0"/>
    </xf>
    <xf numFmtId="9" fontId="3" fillId="6" borderId="1" xfId="2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2" fontId="6" fillId="0" borderId="0" xfId="0" applyNumberFormat="1" applyFont="1" applyAlignment="1" applyProtection="1">
      <alignment horizontal="center" vertical="center"/>
      <protection locked="0"/>
    </xf>
    <xf numFmtId="9" fontId="6" fillId="0" borderId="0" xfId="2" applyFont="1" applyFill="1" applyBorder="1" applyAlignment="1" applyProtection="1">
      <alignment horizontal="center" vertical="center"/>
      <protection locked="0"/>
    </xf>
    <xf numFmtId="2" fontId="4" fillId="0" borderId="0" xfId="0" applyNumberFormat="1" applyFont="1" applyAlignment="1" applyProtection="1">
      <alignment horizontal="center" vertical="center"/>
      <protection locked="0"/>
    </xf>
    <xf numFmtId="2" fontId="3" fillId="0" borderId="4" xfId="0" applyNumberFormat="1" applyFont="1" applyBorder="1" applyAlignment="1">
      <alignment horizontal="left" vertical="center"/>
    </xf>
    <xf numFmtId="2" fontId="3" fillId="0" borderId="5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 applyProtection="1">
      <alignment horizontal="center" vertical="center"/>
      <protection locked="0"/>
    </xf>
    <xf numFmtId="9" fontId="4" fillId="0" borderId="0" xfId="2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2" fontId="0" fillId="0" borderId="4" xfId="0" applyNumberFormat="1" applyBorder="1" applyAlignment="1">
      <alignment horizontal="left" vertical="center"/>
    </xf>
    <xf numFmtId="2" fontId="0" fillId="0" borderId="5" xfId="0" applyNumberFormat="1" applyBorder="1" applyAlignment="1">
      <alignment horizontal="center" vertical="center"/>
    </xf>
    <xf numFmtId="2" fontId="4" fillId="0" borderId="3" xfId="1" applyNumberFormat="1" applyFont="1" applyFill="1" applyBorder="1" applyAlignment="1" applyProtection="1">
      <alignment horizontal="center" vertical="center"/>
      <protection locked="0"/>
    </xf>
    <xf numFmtId="2" fontId="12" fillId="4" borderId="0" xfId="0" applyNumberFormat="1" applyFont="1" applyFill="1" applyAlignment="1" applyProtection="1">
      <alignment horizontal="left" vertical="center"/>
      <protection locked="0"/>
    </xf>
    <xf numFmtId="9" fontId="4" fillId="4" borderId="0" xfId="2" applyFont="1" applyFill="1" applyAlignment="1" applyProtection="1">
      <alignment horizontal="center" vertical="center"/>
      <protection locked="0"/>
    </xf>
    <xf numFmtId="2" fontId="4" fillId="4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2" fontId="3" fillId="0" borderId="7" xfId="0" applyNumberFormat="1" applyFont="1" applyBorder="1" applyAlignment="1">
      <alignment horizontal="left" vertical="center"/>
    </xf>
    <xf numFmtId="2" fontId="3" fillId="0" borderId="8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13" fillId="5" borderId="3" xfId="0" applyNumberFormat="1" applyFont="1" applyFill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4" fillId="4" borderId="9" xfId="0" applyFont="1" applyFill="1" applyBorder="1" applyAlignment="1" applyProtection="1">
      <alignment vertical="center"/>
      <protection locked="0"/>
    </xf>
    <xf numFmtId="0" fontId="4" fillId="4" borderId="10" xfId="0" applyFont="1" applyFill="1" applyBorder="1" applyAlignment="1" applyProtection="1">
      <alignment vertical="center"/>
      <protection locked="0"/>
    </xf>
    <xf numFmtId="0" fontId="11" fillId="4" borderId="11" xfId="0" applyFont="1" applyFill="1" applyBorder="1" applyAlignment="1" applyProtection="1">
      <alignment horizontal="center" vertical="center"/>
      <protection locked="0"/>
    </xf>
    <xf numFmtId="2" fontId="4" fillId="4" borderId="10" xfId="0" applyNumberFormat="1" applyFont="1" applyFill="1" applyBorder="1" applyAlignment="1" applyProtection="1">
      <alignment horizontal="center" vertical="center"/>
      <protection locked="0"/>
    </xf>
    <xf numFmtId="0" fontId="4" fillId="4" borderId="12" xfId="0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4" fillId="0" borderId="15" xfId="0" applyFont="1" applyBorder="1" applyAlignment="1" applyProtection="1">
      <alignment vertical="center"/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3" fillId="0" borderId="16" xfId="0" applyFont="1" applyBorder="1" applyAlignment="1" applyProtection="1">
      <alignment vertical="center"/>
      <protection locked="0"/>
    </xf>
    <xf numFmtId="0" fontId="14" fillId="0" borderId="16" xfId="0" applyFont="1" applyBorder="1" applyAlignment="1" applyProtection="1">
      <alignment vertical="center"/>
      <protection locked="0"/>
    </xf>
    <xf numFmtId="2" fontId="4" fillId="0" borderId="16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vertical="center"/>
      <protection locked="0"/>
    </xf>
    <xf numFmtId="9" fontId="4" fillId="0" borderId="0" xfId="0" applyNumberFormat="1" applyFont="1" applyAlignment="1" applyProtection="1">
      <alignment vertical="center"/>
      <protection locked="0"/>
    </xf>
    <xf numFmtId="0" fontId="4" fillId="0" borderId="14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9" fontId="4" fillId="0" borderId="19" xfId="0" applyNumberFormat="1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2" fontId="3" fillId="0" borderId="7" xfId="0" applyNumberFormat="1" applyFont="1" applyBorder="1" applyAlignment="1" applyProtection="1">
      <alignment horizontal="left" vertical="center"/>
      <protection locked="0"/>
    </xf>
    <xf numFmtId="2" fontId="3" fillId="0" borderId="8" xfId="0" applyNumberFormat="1" applyFont="1" applyBorder="1" applyAlignment="1" applyProtection="1">
      <alignment horizontal="center" vertical="center"/>
      <protection locked="0"/>
    </xf>
    <xf numFmtId="2" fontId="4" fillId="0" borderId="3" xfId="0" applyNumberFormat="1" applyFont="1" applyBorder="1" applyAlignment="1" applyProtection="1">
      <alignment horizontal="center" vertical="center"/>
      <protection locked="0"/>
    </xf>
    <xf numFmtId="2" fontId="13" fillId="5" borderId="3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2" fontId="15" fillId="0" borderId="1" xfId="0" applyNumberFormat="1" applyFont="1" applyBorder="1" applyAlignment="1" applyProtection="1">
      <alignment horizontal="center" vertical="center"/>
      <protection locked="0"/>
    </xf>
    <xf numFmtId="0" fontId="8" fillId="0" borderId="1" xfId="3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left" vertical="center"/>
      <protection locked="0"/>
    </xf>
    <xf numFmtId="0" fontId="17" fillId="7" borderId="1" xfId="0" applyFont="1" applyFill="1" applyBorder="1" applyAlignment="1" applyProtection="1">
      <alignment horizontal="left" vertical="center"/>
      <protection locked="0"/>
    </xf>
    <xf numFmtId="0" fontId="15" fillId="0" borderId="1" xfId="0" applyFont="1" applyBorder="1" applyAlignment="1" applyProtection="1">
      <alignment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8" fillId="8" borderId="1" xfId="0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7" borderId="1" xfId="0" applyFont="1" applyFill="1" applyBorder="1" applyAlignment="1" applyProtection="1">
      <alignment vertical="center"/>
      <protection locked="0"/>
    </xf>
    <xf numFmtId="0" fontId="15" fillId="9" borderId="21" xfId="0" applyFont="1" applyFill="1" applyBorder="1" applyAlignment="1" applyProtection="1">
      <alignment horizontal="left" vertical="center" wrapText="1"/>
      <protection locked="0"/>
    </xf>
    <xf numFmtId="9" fontId="8" fillId="0" borderId="1" xfId="0" applyNumberFormat="1" applyFont="1" applyBorder="1" applyAlignment="1" applyProtection="1">
      <alignment horizontal="center" vertical="center" wrapText="1"/>
      <protection locked="0"/>
    </xf>
    <xf numFmtId="2" fontId="15" fillId="9" borderId="21" xfId="0" applyNumberFormat="1" applyFont="1" applyFill="1" applyBorder="1" applyAlignment="1" applyProtection="1">
      <alignment horizontal="right" vertical="center" wrapText="1"/>
      <protection locked="0"/>
    </xf>
    <xf numFmtId="0" fontId="18" fillId="5" borderId="1" xfId="0" applyFont="1" applyFill="1" applyBorder="1" applyAlignment="1" applyProtection="1">
      <alignment horizontal="left" vertical="center" wrapText="1"/>
      <protection locked="0"/>
    </xf>
    <xf numFmtId="0" fontId="18" fillId="5" borderId="1" xfId="0" applyFont="1" applyFill="1" applyBorder="1" applyAlignment="1" applyProtection="1">
      <alignment horizontal="left" vertical="center"/>
      <protection locked="0"/>
    </xf>
    <xf numFmtId="164" fontId="15" fillId="9" borderId="21" xfId="0" applyNumberFormat="1" applyFont="1" applyFill="1" applyBorder="1" applyAlignment="1" applyProtection="1">
      <alignment horizontal="right" vertical="center" wrapText="1"/>
      <protection locked="0"/>
    </xf>
  </cellXfs>
  <cellStyles count="4">
    <cellStyle name="Comma" xfId="1" builtinId="3"/>
    <cellStyle name="Normal" xfId="0" builtinId="0"/>
    <cellStyle name="Normal 2" xfId="3" xr:uid="{32AFE6CA-5385-422F-A07B-28FBAA2F845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262466</xdr:colOff>
      <xdr:row>9</xdr:row>
      <xdr:rowOff>25400</xdr:rowOff>
    </xdr:from>
    <xdr:to>
      <xdr:col>0</xdr:col>
      <xdr:colOff>1555366</xdr:colOff>
      <xdr:row>19</xdr:row>
      <xdr:rowOff>100907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E82DA8-D2C0-4B4E-A83D-087FC862F2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412" r="11270" b="3637"/>
        <a:stretch/>
      </xdr:blipFill>
      <xdr:spPr>
        <a:xfrm>
          <a:off x="262466" y="2209800"/>
          <a:ext cx="1292900" cy="2022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"/>
  <sheetViews>
    <sheetView tabSelected="1" zoomScale="75" zoomScaleNormal="81" workbookViewId="0">
      <pane ySplit="1" topLeftCell="A2" activePane="bottomLeft" state="frozen"/>
      <selection pane="bottomLeft" activeCell="J38" sqref="J38"/>
    </sheetView>
  </sheetViews>
  <sheetFormatPr defaultColWidth="9.1796875" defaultRowHeight="15.5" x14ac:dyDescent="0.35"/>
  <cols>
    <col min="1" max="1" width="32.1796875" style="4" customWidth="1"/>
    <col min="2" max="2" width="23.81640625" style="14" customWidth="1"/>
    <col min="3" max="3" width="19.54296875" style="14" customWidth="1"/>
    <col min="4" max="4" width="38.36328125" style="14" customWidth="1"/>
    <col min="5" max="5" width="63" style="14" bestFit="1" customWidth="1"/>
    <col min="6" max="6" width="14" style="14" bestFit="1" customWidth="1"/>
    <col min="7" max="7" width="10.453125" style="52" bestFit="1" customWidth="1"/>
    <col min="8" max="8" width="11.1796875" style="4" customWidth="1"/>
    <col min="9" max="9" width="5.54296875" style="4" bestFit="1" customWidth="1"/>
    <col min="10" max="10" width="8.453125" style="4" customWidth="1"/>
    <col min="11" max="11" width="15.1796875" style="52" customWidth="1"/>
    <col min="12" max="13" width="12.453125" style="52" customWidth="1"/>
    <col min="14" max="14" width="5.453125" style="57" bestFit="1" customWidth="1"/>
    <col min="15" max="15" width="12.453125" style="52" bestFit="1" customWidth="1"/>
    <col min="16" max="16" width="7.453125" style="4" bestFit="1" customWidth="1"/>
    <col min="17" max="18" width="17.453125" style="14" customWidth="1"/>
    <col min="19" max="19" width="60" style="14" customWidth="1"/>
    <col min="20" max="22" width="17.453125" style="14" customWidth="1"/>
    <col min="23" max="23" width="15.453125" style="14" customWidth="1"/>
    <col min="24" max="24" width="10.81640625" style="14" customWidth="1"/>
    <col min="25" max="26" width="9.1796875" style="14"/>
    <col min="27" max="27" width="8.1796875" style="14" customWidth="1"/>
    <col min="28" max="28" width="9.1796875" style="14" hidden="1" customWidth="1"/>
    <col min="29" max="16384" width="9.1796875" style="14"/>
  </cols>
  <sheetData>
    <row r="1" spans="1:28" s="4" customFormat="1" ht="4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8" x14ac:dyDescent="0.35">
      <c r="A2" s="106" t="s">
        <v>100</v>
      </c>
      <c r="B2" s="5"/>
      <c r="C2" s="6" t="s">
        <v>24</v>
      </c>
      <c r="D2" s="7" t="s">
        <v>25</v>
      </c>
      <c r="E2" s="117" t="s">
        <v>96</v>
      </c>
      <c r="F2" s="114" t="s">
        <v>92</v>
      </c>
      <c r="G2" s="119">
        <v>1.6</v>
      </c>
      <c r="H2" s="112" t="s">
        <v>26</v>
      </c>
      <c r="I2" s="112"/>
      <c r="J2" s="112"/>
      <c r="K2" s="119">
        <v>77</v>
      </c>
      <c r="L2" s="10">
        <f>G2*K2</f>
        <v>123.2</v>
      </c>
      <c r="M2" s="10">
        <f>L2+O2</f>
        <v>129.36000000000001</v>
      </c>
      <c r="N2" s="11">
        <v>0.05</v>
      </c>
      <c r="O2" s="12">
        <f>L2*N2</f>
        <v>6.16</v>
      </c>
      <c r="P2" s="8" t="s">
        <v>27</v>
      </c>
      <c r="Q2" s="114" t="s">
        <v>90</v>
      </c>
      <c r="R2" s="114" t="s">
        <v>28</v>
      </c>
      <c r="S2" s="118" t="s">
        <v>101</v>
      </c>
      <c r="T2" s="114"/>
      <c r="U2" s="108" t="s">
        <v>89</v>
      </c>
      <c r="V2" s="97" t="s">
        <v>29</v>
      </c>
      <c r="W2" s="7"/>
      <c r="X2" s="7" t="s">
        <v>30</v>
      </c>
    </row>
    <row r="3" spans="1:28" x14ac:dyDescent="0.35">
      <c r="A3" s="107" t="s">
        <v>86</v>
      </c>
      <c r="B3" s="5"/>
      <c r="C3" s="6" t="s">
        <v>24</v>
      </c>
      <c r="D3" s="7" t="s">
        <v>31</v>
      </c>
      <c r="E3" s="117" t="s">
        <v>97</v>
      </c>
      <c r="F3" s="116" t="s">
        <v>92</v>
      </c>
      <c r="G3" s="122">
        <v>8.5000000000000006E-2</v>
      </c>
      <c r="H3" s="112" t="s">
        <v>26</v>
      </c>
      <c r="I3" s="112"/>
      <c r="J3" s="112"/>
      <c r="K3" s="119">
        <v>77</v>
      </c>
      <c r="L3" s="10">
        <f>G3*K3</f>
        <v>6.5450000000000008</v>
      </c>
      <c r="M3" s="10">
        <f t="shared" ref="M3:M35" si="0">L3+O3</f>
        <v>6.8722500000000011</v>
      </c>
      <c r="N3" s="11">
        <v>0.05</v>
      </c>
      <c r="O3" s="12">
        <f t="shared" ref="O3:O36" si="1">L3*N3</f>
        <v>0.32725000000000004</v>
      </c>
      <c r="P3" s="8" t="s">
        <v>27</v>
      </c>
      <c r="Q3" s="114" t="s">
        <v>90</v>
      </c>
      <c r="R3" s="114" t="s">
        <v>28</v>
      </c>
      <c r="S3" s="118" t="s">
        <v>101</v>
      </c>
      <c r="T3" s="114"/>
      <c r="U3" s="108" t="s">
        <v>89</v>
      </c>
      <c r="V3" s="97" t="s">
        <v>29</v>
      </c>
      <c r="W3" s="7"/>
      <c r="X3" s="7" t="s">
        <v>30</v>
      </c>
      <c r="AB3" s="14" t="s">
        <v>32</v>
      </c>
    </row>
    <row r="4" spans="1:28" x14ac:dyDescent="0.3">
      <c r="A4" s="107" t="s">
        <v>95</v>
      </c>
      <c r="B4" s="5"/>
      <c r="C4" s="6" t="s">
        <v>24</v>
      </c>
      <c r="D4" s="7" t="s">
        <v>24</v>
      </c>
      <c r="E4" s="117"/>
      <c r="F4" s="7"/>
      <c r="G4" s="119">
        <v>0</v>
      </c>
      <c r="H4" s="102" t="s">
        <v>26</v>
      </c>
      <c r="I4" s="8"/>
      <c r="J4" s="8"/>
      <c r="K4" s="119">
        <v>0</v>
      </c>
      <c r="L4" s="10">
        <f t="shared" ref="L4:L36" si="2">G4*K4</f>
        <v>0</v>
      </c>
      <c r="M4" s="10">
        <f t="shared" si="0"/>
        <v>0</v>
      </c>
      <c r="N4" s="11">
        <v>0.05</v>
      </c>
      <c r="O4" s="12">
        <f t="shared" si="1"/>
        <v>0</v>
      </c>
      <c r="P4" s="8" t="s">
        <v>27</v>
      </c>
      <c r="Q4" s="114" t="s">
        <v>90</v>
      </c>
      <c r="R4" s="114" t="s">
        <v>28</v>
      </c>
      <c r="S4" s="113"/>
      <c r="T4" s="114"/>
      <c r="U4" s="108"/>
      <c r="V4" s="7"/>
      <c r="W4" s="7"/>
      <c r="X4" s="7" t="s">
        <v>30</v>
      </c>
      <c r="AB4" s="14" t="s">
        <v>26</v>
      </c>
    </row>
    <row r="5" spans="1:28" x14ac:dyDescent="0.35">
      <c r="A5" s="107" t="s">
        <v>93</v>
      </c>
      <c r="B5" s="5"/>
      <c r="C5" s="6" t="s">
        <v>24</v>
      </c>
      <c r="D5" s="7" t="s">
        <v>24</v>
      </c>
      <c r="E5" s="7"/>
      <c r="F5" s="7"/>
      <c r="G5" s="9"/>
      <c r="H5" s="8"/>
      <c r="I5" s="8"/>
      <c r="J5" s="8"/>
      <c r="K5" s="9"/>
      <c r="L5" s="10">
        <f t="shared" si="2"/>
        <v>0</v>
      </c>
      <c r="M5" s="10">
        <f t="shared" si="0"/>
        <v>0</v>
      </c>
      <c r="N5" s="11">
        <v>0.05</v>
      </c>
      <c r="O5" s="12">
        <f t="shared" si="1"/>
        <v>0</v>
      </c>
      <c r="P5" s="8" t="s">
        <v>27</v>
      </c>
      <c r="Q5" s="7"/>
      <c r="R5" s="7"/>
      <c r="S5" s="7"/>
      <c r="T5" s="7"/>
      <c r="U5" s="7"/>
      <c r="V5" s="7"/>
      <c r="W5" s="7"/>
      <c r="X5" s="7"/>
      <c r="AB5" s="14" t="s">
        <v>33</v>
      </c>
    </row>
    <row r="6" spans="1:28" x14ac:dyDescent="0.35">
      <c r="A6" s="107" t="s">
        <v>94</v>
      </c>
      <c r="B6" s="5"/>
      <c r="C6" s="6" t="s">
        <v>24</v>
      </c>
      <c r="D6" s="7" t="s">
        <v>24</v>
      </c>
      <c r="E6" s="7"/>
      <c r="F6" s="7"/>
      <c r="G6" s="9"/>
      <c r="H6" s="8"/>
      <c r="I6" s="8"/>
      <c r="J6" s="8"/>
      <c r="K6" s="9"/>
      <c r="L6" s="10">
        <f t="shared" si="2"/>
        <v>0</v>
      </c>
      <c r="M6" s="10">
        <f t="shared" si="0"/>
        <v>0</v>
      </c>
      <c r="N6" s="11">
        <v>0.05</v>
      </c>
      <c r="O6" s="12">
        <f t="shared" si="1"/>
        <v>0</v>
      </c>
      <c r="P6" s="8" t="s">
        <v>27</v>
      </c>
      <c r="Q6" s="7"/>
      <c r="R6" s="7"/>
      <c r="S6" s="7"/>
      <c r="T6" s="7"/>
      <c r="U6" s="7"/>
      <c r="V6" s="7"/>
      <c r="W6" s="7"/>
      <c r="X6" s="7"/>
    </row>
    <row r="7" spans="1:28" x14ac:dyDescent="0.35">
      <c r="A7" s="109" t="s">
        <v>87</v>
      </c>
      <c r="B7" s="5"/>
      <c r="C7" s="6" t="s">
        <v>24</v>
      </c>
      <c r="D7" s="7"/>
      <c r="E7" s="7"/>
      <c r="F7" s="7"/>
      <c r="G7" s="9"/>
      <c r="H7" s="8"/>
      <c r="I7" s="8"/>
      <c r="J7" s="8"/>
      <c r="K7" s="9"/>
      <c r="L7" s="10">
        <f t="shared" si="2"/>
        <v>0</v>
      </c>
      <c r="M7" s="10">
        <f t="shared" si="0"/>
        <v>0</v>
      </c>
      <c r="N7" s="11"/>
      <c r="O7" s="12">
        <f t="shared" si="1"/>
        <v>0</v>
      </c>
      <c r="P7" s="8" t="s">
        <v>27</v>
      </c>
      <c r="Q7" s="7"/>
      <c r="R7" s="7"/>
      <c r="S7" s="7"/>
      <c r="T7" s="7"/>
      <c r="U7" s="7"/>
      <c r="V7" s="7"/>
      <c r="W7" s="7"/>
      <c r="X7" s="7"/>
    </row>
    <row r="8" spans="1:28" x14ac:dyDescent="0.35">
      <c r="A8" s="110" t="s">
        <v>88</v>
      </c>
      <c r="B8" s="5"/>
      <c r="C8" s="6" t="s">
        <v>34</v>
      </c>
      <c r="D8" s="13" t="s">
        <v>35</v>
      </c>
      <c r="E8" s="13"/>
      <c r="F8" s="13" t="s">
        <v>36</v>
      </c>
      <c r="G8" s="15">
        <v>1</v>
      </c>
      <c r="H8" s="16"/>
      <c r="I8" s="16"/>
      <c r="J8" s="16"/>
      <c r="K8" s="17">
        <v>3</v>
      </c>
      <c r="L8" s="10">
        <f t="shared" si="2"/>
        <v>3</v>
      </c>
      <c r="M8" s="10">
        <f t="shared" si="0"/>
        <v>3.36</v>
      </c>
      <c r="N8" s="18">
        <v>0.12</v>
      </c>
      <c r="O8" s="12">
        <f t="shared" si="1"/>
        <v>0.36</v>
      </c>
      <c r="P8" s="8" t="s">
        <v>27</v>
      </c>
      <c r="Q8" s="7"/>
      <c r="R8" s="7"/>
      <c r="S8" s="7"/>
      <c r="T8" s="7"/>
      <c r="U8" s="7"/>
      <c r="V8" s="7"/>
      <c r="W8" s="7"/>
      <c r="X8" s="7" t="s">
        <v>30</v>
      </c>
    </row>
    <row r="9" spans="1:28" x14ac:dyDescent="0.35">
      <c r="A9" s="108"/>
      <c r="B9" s="5"/>
      <c r="C9" s="6" t="s">
        <v>34</v>
      </c>
      <c r="D9" s="13" t="s">
        <v>37</v>
      </c>
      <c r="E9" s="13"/>
      <c r="F9" s="13" t="s">
        <v>36</v>
      </c>
      <c r="G9" s="17">
        <v>0</v>
      </c>
      <c r="H9" s="16"/>
      <c r="I9" s="16"/>
      <c r="J9" s="16"/>
      <c r="K9" s="17"/>
      <c r="L9" s="10">
        <f t="shared" si="2"/>
        <v>0</v>
      </c>
      <c r="M9" s="10">
        <f t="shared" si="0"/>
        <v>0</v>
      </c>
      <c r="N9" s="18">
        <v>0.12</v>
      </c>
      <c r="O9" s="12">
        <f>L9*N9</f>
        <v>0</v>
      </c>
      <c r="P9" s="8" t="s">
        <v>27</v>
      </c>
      <c r="Q9" s="7"/>
      <c r="R9" s="7"/>
      <c r="S9" s="7"/>
      <c r="T9" s="7"/>
      <c r="U9" s="7"/>
      <c r="V9" s="7"/>
      <c r="W9" s="7"/>
      <c r="X9" s="7" t="s">
        <v>30</v>
      </c>
    </row>
    <row r="10" spans="1:28" x14ac:dyDescent="0.35">
      <c r="A10" s="109"/>
      <c r="B10" s="5"/>
      <c r="C10" s="6" t="s">
        <v>34</v>
      </c>
      <c r="D10" s="13" t="s">
        <v>38</v>
      </c>
      <c r="E10" s="13"/>
      <c r="F10" s="13"/>
      <c r="G10" s="17"/>
      <c r="H10" s="16"/>
      <c r="I10" s="16"/>
      <c r="J10" s="16"/>
      <c r="K10" s="17"/>
      <c r="L10" s="10">
        <f t="shared" si="2"/>
        <v>0</v>
      </c>
      <c r="M10" s="10">
        <f t="shared" si="0"/>
        <v>0</v>
      </c>
      <c r="N10" s="18">
        <v>0.12</v>
      </c>
      <c r="O10" s="12">
        <f t="shared" ref="O10:O15" si="3">L10*N10</f>
        <v>0</v>
      </c>
      <c r="P10" s="8" t="s">
        <v>27</v>
      </c>
      <c r="Q10" s="7"/>
      <c r="R10" s="7"/>
      <c r="S10" s="7"/>
      <c r="T10" s="7"/>
      <c r="U10" s="7"/>
      <c r="V10" s="7"/>
      <c r="W10" s="7"/>
      <c r="X10" s="7"/>
    </row>
    <row r="11" spans="1:28" x14ac:dyDescent="0.35">
      <c r="A11" s="115"/>
      <c r="B11" s="5"/>
      <c r="C11" s="6" t="s">
        <v>34</v>
      </c>
      <c r="D11" s="13" t="s">
        <v>39</v>
      </c>
      <c r="E11" s="111"/>
      <c r="F11" s="111"/>
      <c r="G11" s="105"/>
      <c r="H11" s="112"/>
      <c r="I11" s="112"/>
      <c r="J11" s="112"/>
      <c r="K11" s="105"/>
      <c r="L11" s="10">
        <f t="shared" si="2"/>
        <v>0</v>
      </c>
      <c r="M11" s="10">
        <f t="shared" si="0"/>
        <v>0</v>
      </c>
      <c r="N11" s="18">
        <v>0.12</v>
      </c>
      <c r="O11" s="12">
        <f t="shared" si="3"/>
        <v>0</v>
      </c>
      <c r="P11" s="8" t="s">
        <v>27</v>
      </c>
      <c r="Q11" s="7"/>
      <c r="R11" s="7"/>
      <c r="S11" s="7"/>
      <c r="T11" s="7"/>
      <c r="U11" s="7"/>
      <c r="V11" s="7"/>
      <c r="W11" s="7"/>
      <c r="X11" s="7"/>
    </row>
    <row r="12" spans="1:28" x14ac:dyDescent="0.35">
      <c r="A12" s="108"/>
      <c r="B12" s="5"/>
      <c r="C12" s="6" t="s">
        <v>34</v>
      </c>
      <c r="D12" s="13" t="s">
        <v>40</v>
      </c>
      <c r="E12" s="111"/>
      <c r="F12" s="111"/>
      <c r="G12" s="105"/>
      <c r="H12" s="112"/>
      <c r="I12" s="112"/>
      <c r="J12" s="112"/>
      <c r="K12" s="105"/>
      <c r="L12" s="10">
        <f t="shared" si="2"/>
        <v>0</v>
      </c>
      <c r="M12" s="10">
        <f t="shared" si="0"/>
        <v>0</v>
      </c>
      <c r="N12" s="18">
        <v>0.12</v>
      </c>
      <c r="O12" s="12">
        <f t="shared" si="3"/>
        <v>0</v>
      </c>
      <c r="P12" s="8" t="s">
        <v>27</v>
      </c>
      <c r="Q12" s="7"/>
      <c r="R12" s="7"/>
      <c r="S12" s="7"/>
      <c r="T12" s="7"/>
      <c r="U12" s="7"/>
      <c r="V12" s="7"/>
      <c r="W12" s="7"/>
      <c r="X12" s="7"/>
    </row>
    <row r="13" spans="1:28" x14ac:dyDescent="0.35">
      <c r="B13" s="5"/>
      <c r="C13" s="6" t="s">
        <v>34</v>
      </c>
      <c r="D13" s="13" t="s">
        <v>41</v>
      </c>
      <c r="E13" s="111"/>
      <c r="F13" s="111"/>
      <c r="G13" s="105"/>
      <c r="H13" s="112"/>
      <c r="I13" s="112"/>
      <c r="J13" s="112"/>
      <c r="K13" s="105"/>
      <c r="L13" s="10">
        <f t="shared" si="2"/>
        <v>0</v>
      </c>
      <c r="M13" s="10">
        <f t="shared" si="0"/>
        <v>0</v>
      </c>
      <c r="N13" s="18">
        <v>0.12</v>
      </c>
      <c r="O13" s="12">
        <f t="shared" si="3"/>
        <v>0</v>
      </c>
      <c r="P13" s="8" t="s">
        <v>27</v>
      </c>
      <c r="Q13" s="7"/>
      <c r="R13" s="7"/>
      <c r="S13" s="7"/>
      <c r="T13" s="7"/>
      <c r="U13" s="7"/>
      <c r="V13" s="7"/>
      <c r="W13" s="7"/>
      <c r="X13" s="7"/>
    </row>
    <row r="14" spans="1:28" x14ac:dyDescent="0.35">
      <c r="A14" s="8"/>
      <c r="B14" s="5"/>
      <c r="C14" s="6" t="s">
        <v>34</v>
      </c>
      <c r="D14" s="13" t="s">
        <v>91</v>
      </c>
      <c r="E14" s="117"/>
      <c r="F14" s="111"/>
      <c r="G14" s="119">
        <v>0</v>
      </c>
      <c r="H14" s="119" t="s">
        <v>26</v>
      </c>
      <c r="I14" s="112"/>
      <c r="J14" s="112"/>
      <c r="K14" s="105">
        <v>0</v>
      </c>
      <c r="L14" s="10">
        <f t="shared" si="2"/>
        <v>0</v>
      </c>
      <c r="M14" s="10">
        <f t="shared" si="0"/>
        <v>0</v>
      </c>
      <c r="N14" s="18"/>
      <c r="O14" s="12">
        <f t="shared" si="3"/>
        <v>0</v>
      </c>
      <c r="P14" s="8" t="s">
        <v>27</v>
      </c>
      <c r="Q14" s="7"/>
      <c r="R14" s="7"/>
      <c r="S14" s="7"/>
      <c r="T14" s="7"/>
      <c r="U14" s="7"/>
      <c r="V14" s="7"/>
      <c r="W14" s="7"/>
      <c r="X14" s="7"/>
    </row>
    <row r="15" spans="1:28" x14ac:dyDescent="0.35">
      <c r="B15" s="5"/>
      <c r="C15" s="6" t="s">
        <v>34</v>
      </c>
      <c r="D15" s="13"/>
      <c r="E15" s="117"/>
      <c r="F15" s="13"/>
      <c r="G15" s="119">
        <v>0</v>
      </c>
      <c r="H15" s="119" t="s">
        <v>26</v>
      </c>
      <c r="I15" s="16"/>
      <c r="J15" s="16"/>
      <c r="K15" s="17">
        <v>0</v>
      </c>
      <c r="L15" s="10">
        <f>G15*K15</f>
        <v>0</v>
      </c>
      <c r="M15" s="10">
        <f t="shared" si="0"/>
        <v>0</v>
      </c>
      <c r="N15" s="18"/>
      <c r="O15" s="12">
        <f t="shared" si="3"/>
        <v>0</v>
      </c>
      <c r="P15" s="8" t="s">
        <v>27</v>
      </c>
      <c r="Q15" s="7"/>
      <c r="R15" s="7"/>
      <c r="S15" s="7"/>
      <c r="T15" s="7"/>
      <c r="U15" s="7"/>
      <c r="V15" s="7"/>
      <c r="W15" s="7"/>
      <c r="X15" s="7"/>
    </row>
    <row r="16" spans="1:28" x14ac:dyDescent="0.35">
      <c r="B16" s="5"/>
      <c r="C16" s="19" t="s">
        <v>42</v>
      </c>
      <c r="D16" s="7" t="s">
        <v>43</v>
      </c>
      <c r="E16" s="13"/>
      <c r="F16" s="13" t="s">
        <v>44</v>
      </c>
      <c r="G16" s="17">
        <v>1</v>
      </c>
      <c r="H16" s="16" t="s">
        <v>45</v>
      </c>
      <c r="I16" s="16"/>
      <c r="J16" s="16"/>
      <c r="K16" s="17">
        <v>1</v>
      </c>
      <c r="L16" s="10">
        <f>G16*K16</f>
        <v>1</v>
      </c>
      <c r="M16" s="10">
        <f t="shared" si="0"/>
        <v>1.1200000000000001</v>
      </c>
      <c r="N16" s="18">
        <v>0.12</v>
      </c>
      <c r="O16" s="12">
        <f t="shared" si="1"/>
        <v>0.12</v>
      </c>
      <c r="P16" s="8" t="s">
        <v>27</v>
      </c>
      <c r="Q16" s="7"/>
      <c r="R16" s="7"/>
      <c r="S16" s="7"/>
      <c r="T16" s="7"/>
      <c r="U16" s="7"/>
      <c r="V16" s="7"/>
      <c r="W16" s="7"/>
      <c r="X16" s="7" t="s">
        <v>30</v>
      </c>
    </row>
    <row r="17" spans="1:24" x14ac:dyDescent="0.35">
      <c r="A17" s="8"/>
      <c r="B17" s="5"/>
      <c r="C17" s="19" t="s">
        <v>42</v>
      </c>
      <c r="D17" s="7" t="s">
        <v>46</v>
      </c>
      <c r="E17" s="13"/>
      <c r="F17" s="13" t="s">
        <v>44</v>
      </c>
      <c r="G17" s="17">
        <v>1</v>
      </c>
      <c r="H17" s="16" t="s">
        <v>45</v>
      </c>
      <c r="I17" s="16"/>
      <c r="J17" s="16"/>
      <c r="K17" s="17">
        <v>0</v>
      </c>
      <c r="L17" s="10">
        <f t="shared" si="2"/>
        <v>0</v>
      </c>
      <c r="M17" s="10">
        <f t="shared" si="0"/>
        <v>0</v>
      </c>
      <c r="N17" s="18">
        <v>0.12</v>
      </c>
      <c r="O17" s="12">
        <f t="shared" si="1"/>
        <v>0</v>
      </c>
      <c r="P17" s="8" t="s">
        <v>27</v>
      </c>
      <c r="Q17" s="7"/>
      <c r="R17" s="7"/>
      <c r="S17" s="7"/>
      <c r="T17" s="7"/>
      <c r="U17" s="7"/>
      <c r="V17" s="7"/>
      <c r="W17" s="7"/>
      <c r="X17" s="7" t="s">
        <v>30</v>
      </c>
    </row>
    <row r="18" spans="1:24" x14ac:dyDescent="0.35">
      <c r="A18" s="8"/>
      <c r="B18" s="5"/>
      <c r="C18" s="19" t="s">
        <v>42</v>
      </c>
      <c r="D18" s="7" t="s">
        <v>47</v>
      </c>
      <c r="E18" s="13"/>
      <c r="F18" s="13" t="s">
        <v>44</v>
      </c>
      <c r="G18" s="17">
        <v>1</v>
      </c>
      <c r="H18" s="16" t="s">
        <v>45</v>
      </c>
      <c r="I18" s="16"/>
      <c r="J18" s="16"/>
      <c r="K18" s="17">
        <v>0.3</v>
      </c>
      <c r="L18" s="10">
        <f t="shared" si="2"/>
        <v>0.3</v>
      </c>
      <c r="M18" s="10">
        <f t="shared" si="0"/>
        <v>0.33599999999999997</v>
      </c>
      <c r="N18" s="18">
        <v>0.12</v>
      </c>
      <c r="O18" s="12">
        <f t="shared" si="1"/>
        <v>3.5999999999999997E-2</v>
      </c>
      <c r="P18" s="8" t="s">
        <v>27</v>
      </c>
      <c r="Q18" s="7"/>
      <c r="R18" s="7"/>
      <c r="S18" s="7"/>
      <c r="T18" s="7"/>
      <c r="U18" s="7"/>
      <c r="V18" s="7"/>
      <c r="W18" s="7"/>
      <c r="X18" s="7" t="s">
        <v>30</v>
      </c>
    </row>
    <row r="19" spans="1:24" x14ac:dyDescent="0.35">
      <c r="A19" s="8"/>
      <c r="B19" s="5"/>
      <c r="C19" s="19" t="s">
        <v>42</v>
      </c>
      <c r="D19" s="7" t="s">
        <v>48</v>
      </c>
      <c r="E19" s="13"/>
      <c r="F19" s="13" t="s">
        <v>44</v>
      </c>
      <c r="G19" s="17">
        <v>1</v>
      </c>
      <c r="H19" s="16" t="s">
        <v>45</v>
      </c>
      <c r="I19" s="16"/>
      <c r="J19" s="16"/>
      <c r="K19" s="17">
        <v>0.6</v>
      </c>
      <c r="L19" s="10">
        <f t="shared" si="2"/>
        <v>0.6</v>
      </c>
      <c r="M19" s="10">
        <f t="shared" si="0"/>
        <v>0.67199999999999993</v>
      </c>
      <c r="N19" s="18">
        <v>0.12</v>
      </c>
      <c r="O19" s="12">
        <f t="shared" si="1"/>
        <v>7.1999999999999995E-2</v>
      </c>
      <c r="P19" s="8" t="s">
        <v>27</v>
      </c>
      <c r="Q19" s="7"/>
      <c r="R19" s="7"/>
      <c r="S19" s="7"/>
      <c r="T19" s="7"/>
      <c r="U19" s="7"/>
      <c r="V19" s="7"/>
      <c r="W19" s="7"/>
      <c r="X19" s="7" t="s">
        <v>30</v>
      </c>
    </row>
    <row r="20" spans="1:24" x14ac:dyDescent="0.35">
      <c r="A20" s="8"/>
      <c r="B20" s="5"/>
      <c r="C20" s="19" t="s">
        <v>42</v>
      </c>
      <c r="D20" s="97" t="s">
        <v>85</v>
      </c>
      <c r="E20" s="13" t="s">
        <v>49</v>
      </c>
      <c r="F20" s="13" t="s">
        <v>36</v>
      </c>
      <c r="G20" s="17">
        <v>1</v>
      </c>
      <c r="H20" s="16" t="s">
        <v>45</v>
      </c>
      <c r="I20" s="16"/>
      <c r="J20" s="20"/>
      <c r="K20" s="17">
        <v>1.95</v>
      </c>
      <c r="L20" s="10">
        <f t="shared" si="2"/>
        <v>1.95</v>
      </c>
      <c r="M20" s="10">
        <f t="shared" si="0"/>
        <v>2.3010000000000002</v>
      </c>
      <c r="N20" s="18">
        <v>0.18</v>
      </c>
      <c r="O20" s="12">
        <f t="shared" si="1"/>
        <v>0.35099999999999998</v>
      </c>
      <c r="P20" s="8" t="s">
        <v>27</v>
      </c>
      <c r="Q20" s="7"/>
      <c r="R20" s="7"/>
      <c r="S20" s="7"/>
      <c r="T20" s="7"/>
      <c r="U20" s="7"/>
      <c r="V20" s="7"/>
      <c r="W20" s="7"/>
      <c r="X20" s="7" t="s">
        <v>30</v>
      </c>
    </row>
    <row r="21" spans="1:24" x14ac:dyDescent="0.35">
      <c r="A21" s="8"/>
      <c r="B21" s="5"/>
      <c r="C21" s="19" t="s">
        <v>42</v>
      </c>
      <c r="D21" s="13" t="s">
        <v>82</v>
      </c>
      <c r="E21" s="13"/>
      <c r="F21" s="13" t="s">
        <v>36</v>
      </c>
      <c r="G21" s="17">
        <v>1</v>
      </c>
      <c r="H21" s="16" t="s">
        <v>45</v>
      </c>
      <c r="I21" s="16"/>
      <c r="J21" s="16"/>
      <c r="K21" s="17">
        <v>0</v>
      </c>
      <c r="L21" s="10">
        <f t="shared" si="2"/>
        <v>0</v>
      </c>
      <c r="M21" s="10">
        <f t="shared" si="0"/>
        <v>0</v>
      </c>
      <c r="N21" s="18">
        <v>0.12</v>
      </c>
      <c r="O21" s="12">
        <f t="shared" si="1"/>
        <v>0</v>
      </c>
      <c r="P21" s="8" t="s">
        <v>27</v>
      </c>
      <c r="Q21" s="7"/>
      <c r="R21" s="7"/>
      <c r="S21" s="7"/>
      <c r="T21" s="7"/>
      <c r="U21" s="7"/>
      <c r="V21" s="7"/>
      <c r="W21" s="7"/>
      <c r="X21" s="7" t="s">
        <v>30</v>
      </c>
    </row>
    <row r="22" spans="1:24" x14ac:dyDescent="0.35">
      <c r="A22" s="8"/>
      <c r="B22" s="5"/>
      <c r="C22" s="19" t="s">
        <v>42</v>
      </c>
      <c r="D22" s="7" t="s">
        <v>50</v>
      </c>
      <c r="E22" s="13"/>
      <c r="F22" s="13" t="s">
        <v>36</v>
      </c>
      <c r="G22" s="17"/>
      <c r="H22" s="16" t="s">
        <v>45</v>
      </c>
      <c r="I22" s="16"/>
      <c r="J22" s="16"/>
      <c r="K22" s="17"/>
      <c r="L22" s="10">
        <f t="shared" si="2"/>
        <v>0</v>
      </c>
      <c r="M22" s="10">
        <f t="shared" si="0"/>
        <v>0</v>
      </c>
      <c r="N22" s="18"/>
      <c r="O22" s="12">
        <f t="shared" si="1"/>
        <v>0</v>
      </c>
      <c r="P22" s="8" t="s">
        <v>27</v>
      </c>
      <c r="Q22" s="7"/>
      <c r="R22" s="7"/>
      <c r="S22" s="7"/>
      <c r="T22" s="7"/>
      <c r="U22" s="7"/>
      <c r="V22" s="7"/>
      <c r="W22" s="7"/>
      <c r="X22" s="7" t="s">
        <v>30</v>
      </c>
    </row>
    <row r="23" spans="1:24" x14ac:dyDescent="0.35">
      <c r="A23" s="21"/>
      <c r="B23" s="5"/>
      <c r="C23" s="19" t="s">
        <v>42</v>
      </c>
      <c r="D23" s="7" t="s">
        <v>51</v>
      </c>
      <c r="E23" s="13"/>
      <c r="F23" s="13" t="s">
        <v>36</v>
      </c>
      <c r="G23" s="17">
        <v>1</v>
      </c>
      <c r="H23" s="16" t="s">
        <v>45</v>
      </c>
      <c r="I23" s="16"/>
      <c r="J23" s="16"/>
      <c r="K23" s="22">
        <v>0</v>
      </c>
      <c r="L23" s="10">
        <f>G23*K23</f>
        <v>0</v>
      </c>
      <c r="M23" s="10">
        <f t="shared" si="0"/>
        <v>0</v>
      </c>
      <c r="N23" s="18"/>
      <c r="O23" s="12">
        <f t="shared" si="1"/>
        <v>0</v>
      </c>
      <c r="P23" s="8" t="s">
        <v>27</v>
      </c>
      <c r="Q23" s="7"/>
      <c r="R23" s="7"/>
      <c r="S23" s="7"/>
      <c r="T23" s="7"/>
      <c r="U23" s="7"/>
      <c r="V23" s="7"/>
      <c r="W23" s="7"/>
      <c r="X23" s="7" t="s">
        <v>30</v>
      </c>
    </row>
    <row r="24" spans="1:24" x14ac:dyDescent="0.35">
      <c r="A24" s="8"/>
      <c r="B24" s="5"/>
      <c r="C24" s="19" t="s">
        <v>42</v>
      </c>
      <c r="D24" s="7" t="s">
        <v>52</v>
      </c>
      <c r="E24" s="13"/>
      <c r="F24" s="13"/>
      <c r="G24" s="17"/>
      <c r="H24" s="16" t="s">
        <v>45</v>
      </c>
      <c r="I24" s="16"/>
      <c r="J24" s="16"/>
      <c r="K24" s="17"/>
      <c r="L24" s="10">
        <f>G24*K24</f>
        <v>0</v>
      </c>
      <c r="M24" s="10">
        <f t="shared" si="0"/>
        <v>0</v>
      </c>
      <c r="N24" s="18"/>
      <c r="O24" s="12">
        <f t="shared" si="1"/>
        <v>0</v>
      </c>
      <c r="P24" s="8" t="s">
        <v>27</v>
      </c>
      <c r="Q24" s="7"/>
      <c r="R24" s="7"/>
      <c r="S24" s="7"/>
      <c r="T24" s="7"/>
      <c r="U24" s="7"/>
      <c r="V24" s="7"/>
      <c r="W24" s="7"/>
      <c r="X24" s="7"/>
    </row>
    <row r="25" spans="1:24" x14ac:dyDescent="0.35">
      <c r="A25" s="8"/>
      <c r="B25" s="5"/>
      <c r="C25" s="19" t="s">
        <v>42</v>
      </c>
      <c r="E25" s="13"/>
      <c r="F25" s="13"/>
      <c r="G25" s="17"/>
      <c r="H25" s="16"/>
      <c r="I25" s="16"/>
      <c r="J25" s="16"/>
      <c r="K25" s="17"/>
      <c r="L25" s="10">
        <f t="shared" ref="L25" si="4">G25*K25</f>
        <v>0</v>
      </c>
      <c r="M25" s="10">
        <f t="shared" si="0"/>
        <v>0</v>
      </c>
      <c r="N25" s="18"/>
      <c r="O25" s="12">
        <f t="shared" si="1"/>
        <v>0</v>
      </c>
      <c r="P25" s="8" t="s">
        <v>27</v>
      </c>
      <c r="Q25" s="7"/>
      <c r="R25" s="7"/>
      <c r="S25" s="7"/>
      <c r="T25" s="7"/>
      <c r="U25" s="7"/>
      <c r="V25" s="7"/>
      <c r="W25" s="7"/>
      <c r="X25" s="7"/>
    </row>
    <row r="26" spans="1:24" x14ac:dyDescent="0.35">
      <c r="A26" s="8"/>
      <c r="B26" s="5"/>
      <c r="C26" s="6" t="s">
        <v>53</v>
      </c>
      <c r="D26" s="7" t="s">
        <v>54</v>
      </c>
      <c r="E26" s="13"/>
      <c r="F26" s="13" t="s">
        <v>55</v>
      </c>
      <c r="G26" s="17">
        <v>1</v>
      </c>
      <c r="H26" s="16" t="s">
        <v>45</v>
      </c>
      <c r="I26" s="16"/>
      <c r="J26" s="16"/>
      <c r="K26" s="17">
        <v>1.5</v>
      </c>
      <c r="L26" s="10">
        <f t="shared" si="2"/>
        <v>1.5</v>
      </c>
      <c r="M26" s="10">
        <f t="shared" si="0"/>
        <v>1.68</v>
      </c>
      <c r="N26" s="18">
        <v>0.12</v>
      </c>
      <c r="O26" s="12">
        <f t="shared" si="1"/>
        <v>0.18</v>
      </c>
      <c r="P26" s="8" t="s">
        <v>27</v>
      </c>
      <c r="Q26" s="7"/>
      <c r="R26" s="7"/>
      <c r="S26" s="7"/>
      <c r="T26" s="7"/>
      <c r="U26" s="7"/>
      <c r="V26" s="7"/>
      <c r="W26" s="7"/>
      <c r="X26" s="7" t="s">
        <v>30</v>
      </c>
    </row>
    <row r="27" spans="1:24" x14ac:dyDescent="0.35">
      <c r="A27" s="8"/>
      <c r="B27" s="5"/>
      <c r="C27" s="6" t="s">
        <v>53</v>
      </c>
      <c r="D27" s="7" t="s">
        <v>56</v>
      </c>
      <c r="E27" s="7"/>
      <c r="F27" s="7" t="s">
        <v>36</v>
      </c>
      <c r="G27" s="9">
        <v>1</v>
      </c>
      <c r="H27" s="8"/>
      <c r="I27" s="8"/>
      <c r="J27" s="8"/>
      <c r="K27" s="9">
        <v>2.4</v>
      </c>
      <c r="L27" s="10">
        <f t="shared" si="2"/>
        <v>2.4</v>
      </c>
      <c r="M27" s="10">
        <f t="shared" si="0"/>
        <v>2.6879999999999997</v>
      </c>
      <c r="N27" s="18">
        <v>0.12</v>
      </c>
      <c r="O27" s="12">
        <f>L27*N27</f>
        <v>0.28799999999999998</v>
      </c>
      <c r="P27" s="8" t="s">
        <v>27</v>
      </c>
      <c r="Q27" s="7"/>
      <c r="R27" s="7"/>
      <c r="S27" s="7"/>
      <c r="T27" s="7"/>
      <c r="U27" s="7"/>
      <c r="V27" s="7"/>
      <c r="W27" s="7"/>
      <c r="X27" s="7" t="s">
        <v>30</v>
      </c>
    </row>
    <row r="28" spans="1:24" x14ac:dyDescent="0.35">
      <c r="A28" s="8"/>
      <c r="B28" s="5"/>
      <c r="C28" s="6" t="s">
        <v>53</v>
      </c>
      <c r="D28" s="7" t="s">
        <v>57</v>
      </c>
      <c r="E28" s="13"/>
      <c r="F28" s="13" t="s">
        <v>55</v>
      </c>
      <c r="G28" s="17">
        <v>1</v>
      </c>
      <c r="H28" s="16" t="s">
        <v>45</v>
      </c>
      <c r="I28" s="16"/>
      <c r="J28" s="16"/>
      <c r="K28" s="17">
        <v>1.35</v>
      </c>
      <c r="L28" s="10">
        <f t="shared" si="2"/>
        <v>1.35</v>
      </c>
      <c r="M28" s="10">
        <f t="shared" si="0"/>
        <v>1.512</v>
      </c>
      <c r="N28" s="18">
        <v>0.12</v>
      </c>
      <c r="O28" s="12">
        <f t="shared" si="1"/>
        <v>0.16200000000000001</v>
      </c>
      <c r="P28" s="8" t="s">
        <v>27</v>
      </c>
      <c r="Q28" s="7"/>
      <c r="R28" s="7"/>
      <c r="S28" s="7"/>
      <c r="T28" s="7"/>
      <c r="U28" s="7"/>
      <c r="V28" s="7"/>
      <c r="W28" s="7"/>
      <c r="X28" s="7" t="s">
        <v>30</v>
      </c>
    </row>
    <row r="29" spans="1:24" x14ac:dyDescent="0.35">
      <c r="A29" s="8"/>
      <c r="B29" s="5"/>
      <c r="C29" s="6" t="s">
        <v>53</v>
      </c>
      <c r="D29" s="13" t="s">
        <v>58</v>
      </c>
      <c r="E29" s="13"/>
      <c r="F29" s="13"/>
      <c r="G29" s="17">
        <v>1</v>
      </c>
      <c r="H29" s="16"/>
      <c r="I29" s="16"/>
      <c r="J29" s="16"/>
      <c r="K29" s="22">
        <v>0.8</v>
      </c>
      <c r="L29" s="10">
        <f>G29*K29</f>
        <v>0.8</v>
      </c>
      <c r="M29" s="10">
        <f t="shared" si="0"/>
        <v>0.89600000000000002</v>
      </c>
      <c r="N29" s="18">
        <v>0.12</v>
      </c>
      <c r="O29" s="12">
        <f>L29*N29</f>
        <v>9.6000000000000002E-2</v>
      </c>
      <c r="P29" s="8" t="s">
        <v>27</v>
      </c>
      <c r="Q29" s="7"/>
      <c r="R29" s="7"/>
      <c r="S29" s="7"/>
      <c r="T29" s="7"/>
      <c r="U29" s="7"/>
      <c r="V29" s="7"/>
      <c r="W29" s="7"/>
      <c r="X29" s="7"/>
    </row>
    <row r="30" spans="1:24" x14ac:dyDescent="0.35">
      <c r="A30" s="8"/>
      <c r="B30" s="5"/>
      <c r="C30" s="6" t="s">
        <v>53</v>
      </c>
      <c r="D30" s="13" t="s">
        <v>59</v>
      </c>
      <c r="E30" s="13"/>
      <c r="F30" s="13"/>
      <c r="G30" s="17">
        <v>1</v>
      </c>
      <c r="H30" s="16"/>
      <c r="I30" s="16"/>
      <c r="J30" s="16"/>
      <c r="K30" s="17">
        <v>0.84</v>
      </c>
      <c r="L30" s="10">
        <f t="shared" si="2"/>
        <v>0.84</v>
      </c>
      <c r="M30" s="10">
        <f t="shared" si="0"/>
        <v>0.94079999999999997</v>
      </c>
      <c r="N30" s="18">
        <v>0.12</v>
      </c>
      <c r="O30" s="12">
        <f>L30*N30</f>
        <v>0.10079999999999999</v>
      </c>
      <c r="P30" s="8" t="s">
        <v>27</v>
      </c>
      <c r="Q30" s="7"/>
      <c r="R30" s="7"/>
      <c r="S30" s="7"/>
      <c r="T30" s="7"/>
      <c r="U30" s="7"/>
      <c r="V30" s="7"/>
      <c r="W30" s="7"/>
      <c r="X30" s="7"/>
    </row>
    <row r="31" spans="1:24" x14ac:dyDescent="0.35">
      <c r="A31" s="8"/>
      <c r="B31" s="5"/>
      <c r="C31" s="6" t="s">
        <v>53</v>
      </c>
      <c r="D31" s="13" t="s">
        <v>60</v>
      </c>
      <c r="E31" s="13"/>
      <c r="F31" s="13"/>
      <c r="G31" s="17">
        <v>1</v>
      </c>
      <c r="H31" s="16"/>
      <c r="I31" s="16"/>
      <c r="J31" s="16"/>
      <c r="K31" s="17">
        <v>0.2</v>
      </c>
      <c r="L31" s="10">
        <f>G31*K31</f>
        <v>0.2</v>
      </c>
      <c r="M31" s="10">
        <f t="shared" si="0"/>
        <v>0.224</v>
      </c>
      <c r="N31" s="18">
        <v>0.12</v>
      </c>
      <c r="O31" s="12">
        <f>L31*N31</f>
        <v>2.4E-2</v>
      </c>
      <c r="P31" s="8" t="s">
        <v>27</v>
      </c>
      <c r="Q31" s="7"/>
      <c r="R31" s="7"/>
      <c r="S31" s="7"/>
      <c r="T31" s="7"/>
      <c r="U31" s="7"/>
      <c r="V31" s="7"/>
      <c r="W31" s="7"/>
      <c r="X31" s="7"/>
    </row>
    <row r="32" spans="1:24" x14ac:dyDescent="0.35">
      <c r="A32" s="8"/>
      <c r="B32" s="5"/>
      <c r="C32" s="6" t="s">
        <v>53</v>
      </c>
      <c r="D32" s="7" t="s">
        <v>61</v>
      </c>
      <c r="E32" s="7"/>
      <c r="F32" s="13"/>
      <c r="G32" s="17">
        <v>1</v>
      </c>
      <c r="H32" s="16"/>
      <c r="I32" s="16"/>
      <c r="J32" s="16"/>
      <c r="K32" s="17">
        <v>0.2</v>
      </c>
      <c r="L32" s="10">
        <f t="shared" si="2"/>
        <v>0.2</v>
      </c>
      <c r="M32" s="10">
        <f t="shared" si="0"/>
        <v>0.224</v>
      </c>
      <c r="N32" s="18">
        <v>0.12</v>
      </c>
      <c r="O32" s="12">
        <f t="shared" si="1"/>
        <v>2.4E-2</v>
      </c>
      <c r="P32" s="8" t="s">
        <v>27</v>
      </c>
      <c r="Q32" s="7"/>
      <c r="R32" s="7"/>
      <c r="S32" s="7"/>
      <c r="T32" s="7"/>
      <c r="U32" s="7"/>
      <c r="V32" s="7"/>
      <c r="W32" s="7"/>
      <c r="X32" s="7"/>
    </row>
    <row r="33" spans="1:24" x14ac:dyDescent="0.35">
      <c r="A33" s="8"/>
      <c r="B33" s="5"/>
      <c r="C33" s="6" t="s">
        <v>53</v>
      </c>
      <c r="D33" s="7"/>
      <c r="E33" s="117"/>
      <c r="F33" s="13"/>
      <c r="G33" s="17">
        <v>0</v>
      </c>
      <c r="H33" s="16"/>
      <c r="I33" s="16"/>
      <c r="J33" s="16"/>
      <c r="K33" s="17">
        <v>0</v>
      </c>
      <c r="L33" s="10">
        <f t="shared" si="2"/>
        <v>0</v>
      </c>
      <c r="M33" s="10">
        <f t="shared" si="0"/>
        <v>0</v>
      </c>
      <c r="N33" s="18"/>
      <c r="O33" s="12">
        <f t="shared" si="1"/>
        <v>0</v>
      </c>
      <c r="P33" s="8" t="s">
        <v>27</v>
      </c>
      <c r="Q33" s="7"/>
      <c r="R33" s="7"/>
      <c r="S33" s="7"/>
      <c r="T33" s="7"/>
      <c r="U33" s="7"/>
      <c r="V33" s="7"/>
      <c r="W33" s="7"/>
      <c r="X33" s="7"/>
    </row>
    <row r="34" spans="1:24" ht="15.75" customHeight="1" x14ac:dyDescent="0.35">
      <c r="A34" s="8"/>
      <c r="B34" s="5"/>
      <c r="C34" s="13" t="s">
        <v>62</v>
      </c>
      <c r="D34" s="13" t="s">
        <v>63</v>
      </c>
      <c r="E34" s="117"/>
      <c r="F34" s="111"/>
      <c r="G34" s="105">
        <v>0</v>
      </c>
      <c r="H34" s="112"/>
      <c r="I34" s="112"/>
      <c r="J34" s="112"/>
      <c r="K34" s="105">
        <v>0</v>
      </c>
      <c r="L34" s="10">
        <f t="shared" si="2"/>
        <v>0</v>
      </c>
      <c r="M34" s="10">
        <f t="shared" si="0"/>
        <v>0</v>
      </c>
      <c r="N34" s="18">
        <v>0.05</v>
      </c>
      <c r="O34" s="12">
        <f t="shared" si="1"/>
        <v>0</v>
      </c>
      <c r="P34" s="8" t="s">
        <v>27</v>
      </c>
      <c r="Q34" s="7"/>
      <c r="R34" s="7"/>
      <c r="S34" s="7"/>
      <c r="T34" s="7"/>
      <c r="U34" s="7"/>
      <c r="V34" s="7"/>
      <c r="W34" s="7"/>
      <c r="X34" s="7"/>
    </row>
    <row r="35" spans="1:24" ht="15.75" customHeight="1" x14ac:dyDescent="0.35">
      <c r="A35" s="8"/>
      <c r="B35" s="5"/>
      <c r="C35" s="13" t="s">
        <v>64</v>
      </c>
      <c r="D35" s="13"/>
      <c r="E35" s="121" t="s">
        <v>99</v>
      </c>
      <c r="F35" s="111"/>
      <c r="G35" s="105">
        <v>1</v>
      </c>
      <c r="H35" s="112"/>
      <c r="I35" s="112"/>
      <c r="J35" s="112"/>
      <c r="K35" s="105">
        <v>14</v>
      </c>
      <c r="L35" s="10">
        <f t="shared" si="2"/>
        <v>14</v>
      </c>
      <c r="M35" s="10">
        <f t="shared" si="0"/>
        <v>14.7</v>
      </c>
      <c r="N35" s="18">
        <v>0.05</v>
      </c>
      <c r="O35" s="12">
        <f t="shared" si="1"/>
        <v>0.70000000000000007</v>
      </c>
      <c r="P35" s="8" t="s">
        <v>27</v>
      </c>
      <c r="Q35" s="7"/>
      <c r="R35" s="7"/>
      <c r="S35" s="7"/>
      <c r="T35" s="7"/>
      <c r="U35" s="7"/>
      <c r="V35" s="7"/>
      <c r="W35" s="7"/>
      <c r="X35" s="7"/>
    </row>
    <row r="36" spans="1:24" x14ac:dyDescent="0.35">
      <c r="A36" s="8"/>
      <c r="B36" s="5"/>
      <c r="C36" s="23" t="s">
        <v>65</v>
      </c>
      <c r="D36" s="13"/>
      <c r="E36" s="120" t="s">
        <v>98</v>
      </c>
      <c r="F36" s="111"/>
      <c r="G36" s="105">
        <v>1</v>
      </c>
      <c r="H36" s="112"/>
      <c r="I36" s="112"/>
      <c r="J36" s="112"/>
      <c r="K36" s="105">
        <v>62</v>
      </c>
      <c r="L36" s="10">
        <f t="shared" si="2"/>
        <v>62</v>
      </c>
      <c r="M36" s="10">
        <f>L36+O36</f>
        <v>62</v>
      </c>
      <c r="N36" s="24">
        <v>0</v>
      </c>
      <c r="O36" s="12">
        <f t="shared" si="1"/>
        <v>0</v>
      </c>
      <c r="P36" s="8" t="s">
        <v>27</v>
      </c>
      <c r="Q36" s="7"/>
      <c r="R36" s="7"/>
      <c r="S36" s="7"/>
      <c r="T36" s="7"/>
      <c r="U36" s="7"/>
      <c r="V36" s="7"/>
      <c r="W36" s="7"/>
      <c r="X36" s="7"/>
    </row>
    <row r="37" spans="1:24" x14ac:dyDescent="0.35">
      <c r="A37" s="25"/>
      <c r="B37" s="26"/>
      <c r="C37" s="27"/>
      <c r="D37" s="28"/>
      <c r="E37" s="28" t="s">
        <v>66</v>
      </c>
      <c r="F37" s="28"/>
      <c r="G37" s="29"/>
      <c r="H37" s="30"/>
      <c r="I37" s="30"/>
      <c r="J37" s="30"/>
      <c r="K37" s="29"/>
      <c r="L37" s="31">
        <f>SUM(L2:L36)</f>
        <v>219.88499999999999</v>
      </c>
      <c r="M37" s="31">
        <f>SUM(M2:M36)</f>
        <v>228.88604999999998</v>
      </c>
      <c r="N37" s="32"/>
      <c r="O37" s="33"/>
      <c r="P37" s="25"/>
      <c r="Q37" s="34"/>
      <c r="R37" s="34"/>
      <c r="S37" s="34"/>
      <c r="T37" s="34"/>
      <c r="U37" s="34"/>
      <c r="V37" s="34"/>
      <c r="W37" s="34"/>
      <c r="X37" s="34"/>
    </row>
    <row r="38" spans="1:24" x14ac:dyDescent="0.35">
      <c r="A38" s="8"/>
      <c r="B38" s="5"/>
      <c r="C38" s="35" t="s">
        <v>67</v>
      </c>
      <c r="D38" s="13" t="s">
        <v>67</v>
      </c>
      <c r="E38" s="13"/>
      <c r="F38" s="13" t="s">
        <v>36</v>
      </c>
      <c r="G38" s="17">
        <v>1</v>
      </c>
      <c r="H38" s="16"/>
      <c r="I38" s="16"/>
      <c r="J38" s="16"/>
      <c r="K38" s="17">
        <v>0.5</v>
      </c>
      <c r="L38" s="15">
        <f>K38*G38</f>
        <v>0.5</v>
      </c>
      <c r="M38" s="10">
        <f>L38+O38</f>
        <v>0.59</v>
      </c>
      <c r="N38" s="36">
        <v>0.18</v>
      </c>
      <c r="O38" s="12">
        <f t="shared" ref="O38" si="5">L38*N38</f>
        <v>0.09</v>
      </c>
      <c r="P38" s="8" t="s">
        <v>27</v>
      </c>
      <c r="Q38" s="7"/>
      <c r="R38" s="7"/>
      <c r="S38" s="7"/>
      <c r="T38" s="7"/>
      <c r="U38" s="7"/>
      <c r="V38" s="7"/>
      <c r="W38" s="7"/>
      <c r="X38" s="7" t="s">
        <v>30</v>
      </c>
    </row>
    <row r="39" spans="1:24" x14ac:dyDescent="0.35">
      <c r="A39" s="8"/>
      <c r="B39" s="5"/>
      <c r="C39" s="37" t="s">
        <v>68</v>
      </c>
      <c r="D39" s="7" t="s">
        <v>68</v>
      </c>
      <c r="E39" s="13"/>
      <c r="F39" s="13"/>
      <c r="G39" s="17">
        <v>1</v>
      </c>
      <c r="H39" s="16"/>
      <c r="I39" s="16"/>
      <c r="J39" s="16"/>
      <c r="K39" s="20">
        <v>0.02</v>
      </c>
      <c r="L39" s="38">
        <f>L37*K39</f>
        <v>4.3976999999999995</v>
      </c>
      <c r="M39" s="10">
        <f>L39+O39</f>
        <v>4.3976999999999995</v>
      </c>
      <c r="N39" s="24">
        <v>0</v>
      </c>
      <c r="O39" s="12">
        <f>L39*N39</f>
        <v>0</v>
      </c>
      <c r="P39" s="8" t="s">
        <v>27</v>
      </c>
      <c r="Q39" s="39"/>
      <c r="R39" s="7"/>
      <c r="S39" s="7"/>
      <c r="T39" s="7"/>
      <c r="U39" s="7"/>
      <c r="V39" s="7"/>
      <c r="W39" s="7"/>
      <c r="X39" s="7"/>
    </row>
    <row r="40" spans="1:24" x14ac:dyDescent="0.35">
      <c r="A40" s="8"/>
      <c r="B40" s="5"/>
      <c r="C40" s="35" t="s">
        <v>69</v>
      </c>
      <c r="D40" s="13" t="s">
        <v>69</v>
      </c>
      <c r="E40" s="13"/>
      <c r="F40" s="13" t="s">
        <v>36</v>
      </c>
      <c r="G40" s="40">
        <v>1</v>
      </c>
      <c r="H40" s="16"/>
      <c r="I40" s="16"/>
      <c r="J40" s="16"/>
      <c r="K40" s="41">
        <v>0.08</v>
      </c>
      <c r="L40" s="15">
        <f>L37*K40</f>
        <v>17.590799999999998</v>
      </c>
      <c r="M40" s="10">
        <f>L40+O40</f>
        <v>17.590799999999998</v>
      </c>
      <c r="N40" s="24">
        <v>0</v>
      </c>
      <c r="O40" s="12">
        <f t="shared" ref="O40" si="6">L40*N40</f>
        <v>0</v>
      </c>
      <c r="P40" s="8" t="s">
        <v>27</v>
      </c>
      <c r="Q40" s="39"/>
      <c r="R40" s="7"/>
      <c r="S40" s="7"/>
      <c r="T40" s="7"/>
      <c r="U40" s="7"/>
      <c r="V40" s="7"/>
      <c r="W40" s="7"/>
      <c r="X40" s="7" t="s">
        <v>30</v>
      </c>
    </row>
    <row r="41" spans="1:24" s="47" customFormat="1" x14ac:dyDescent="0.35">
      <c r="A41" s="25"/>
      <c r="B41" s="34"/>
      <c r="C41" s="42"/>
      <c r="D41" s="34"/>
      <c r="E41" s="25" t="s">
        <v>70</v>
      </c>
      <c r="F41" s="34"/>
      <c r="G41" s="43"/>
      <c r="H41" s="25"/>
      <c r="I41" s="25"/>
      <c r="J41" s="25"/>
      <c r="K41" s="43"/>
      <c r="L41" s="31">
        <f>SUM(L37:L40)</f>
        <v>242.37349999999998</v>
      </c>
      <c r="M41" s="31">
        <f>SUM(M37:M40)</f>
        <v>251.46454999999997</v>
      </c>
      <c r="N41" s="44"/>
      <c r="O41" s="45">
        <f>SUM(O2:O40)</f>
        <v>9.0910499999999974</v>
      </c>
      <c r="P41" s="46"/>
      <c r="Q41" s="34"/>
      <c r="R41" s="34"/>
      <c r="S41" s="34"/>
      <c r="T41" s="34"/>
      <c r="U41" s="34"/>
      <c r="V41" s="34"/>
      <c r="W41" s="34"/>
      <c r="X41" s="34"/>
    </row>
    <row r="42" spans="1:24" s="49" customFormat="1" x14ac:dyDescent="0.35">
      <c r="A42" s="48"/>
      <c r="G42" s="50"/>
      <c r="H42" s="48"/>
      <c r="I42" s="48"/>
      <c r="J42" s="48"/>
      <c r="K42" s="50"/>
      <c r="L42" s="50"/>
      <c r="M42" s="50"/>
      <c r="N42" s="51"/>
      <c r="O42" s="50"/>
      <c r="P42" s="48"/>
    </row>
    <row r="43" spans="1:24" x14ac:dyDescent="0.35">
      <c r="I43" s="53" t="s">
        <v>71</v>
      </c>
      <c r="J43" s="54"/>
      <c r="K43" s="55"/>
      <c r="L43" s="56">
        <f>L41</f>
        <v>242.37349999999998</v>
      </c>
    </row>
    <row r="44" spans="1:24" ht="21" x14ac:dyDescent="0.35">
      <c r="D44" s="58" t="s">
        <v>72</v>
      </c>
      <c r="I44" s="59" t="s">
        <v>73</v>
      </c>
      <c r="J44" s="60"/>
      <c r="K44" s="55"/>
      <c r="L44" s="61">
        <f>L43*0</f>
        <v>0</v>
      </c>
      <c r="M44" s="62" t="s">
        <v>74</v>
      </c>
      <c r="N44" s="63"/>
      <c r="O44" s="64"/>
      <c r="P44" s="65" t="s">
        <v>75</v>
      </c>
    </row>
    <row r="45" spans="1:24" ht="23.5" x14ac:dyDescent="0.35">
      <c r="I45" s="66" t="s">
        <v>76</v>
      </c>
      <c r="J45" s="67"/>
      <c r="K45" s="68"/>
      <c r="L45" s="69">
        <f>L43-L44</f>
        <v>242.37349999999998</v>
      </c>
    </row>
    <row r="46" spans="1:24" ht="21" hidden="1" x14ac:dyDescent="0.35">
      <c r="A46" s="70"/>
      <c r="C46" s="71"/>
      <c r="D46" s="72"/>
      <c r="E46" s="73"/>
      <c r="F46" s="72"/>
      <c r="G46" s="74"/>
      <c r="H46" s="75"/>
    </row>
    <row r="47" spans="1:24" hidden="1" x14ac:dyDescent="0.35">
      <c r="C47" s="76"/>
      <c r="D47" s="77"/>
      <c r="E47" s="78"/>
      <c r="F47" s="77"/>
      <c r="H47" s="79"/>
    </row>
    <row r="48" spans="1:24" s="4" customFormat="1" hidden="1" x14ac:dyDescent="0.35">
      <c r="C48" s="80"/>
      <c r="D48" s="77"/>
      <c r="E48" s="78"/>
      <c r="F48" s="77"/>
      <c r="G48" s="52"/>
      <c r="H48" s="79"/>
      <c r="K48" s="52"/>
      <c r="L48" s="52"/>
      <c r="M48" s="52"/>
      <c r="N48" s="57"/>
      <c r="O48" s="52"/>
    </row>
    <row r="49" spans="1:12" hidden="1" x14ac:dyDescent="0.35">
      <c r="C49" s="76"/>
      <c r="D49" s="77"/>
      <c r="E49" s="78"/>
      <c r="F49" s="77"/>
      <c r="H49" s="79"/>
    </row>
    <row r="50" spans="1:12" hidden="1" x14ac:dyDescent="0.35">
      <c r="C50" s="76"/>
      <c r="D50" s="77"/>
      <c r="E50" s="81"/>
      <c r="F50" s="77"/>
      <c r="H50" s="79"/>
    </row>
    <row r="51" spans="1:12" hidden="1" x14ac:dyDescent="0.35">
      <c r="C51" s="76"/>
      <c r="D51" s="77"/>
      <c r="E51" s="81"/>
      <c r="F51" s="77"/>
      <c r="H51" s="79"/>
    </row>
    <row r="52" spans="1:12" hidden="1" x14ac:dyDescent="0.35">
      <c r="C52" s="76"/>
      <c r="D52" s="77"/>
      <c r="E52" s="81"/>
      <c r="F52" s="77"/>
      <c r="H52" s="79"/>
    </row>
    <row r="53" spans="1:12" hidden="1" x14ac:dyDescent="0.35">
      <c r="C53" s="76"/>
      <c r="D53" s="77"/>
      <c r="E53" s="81"/>
      <c r="F53" s="77"/>
      <c r="H53" s="79"/>
    </row>
    <row r="54" spans="1:12" hidden="1" x14ac:dyDescent="0.35">
      <c r="C54" s="76"/>
      <c r="D54" s="77"/>
      <c r="E54" s="81"/>
      <c r="F54" s="77"/>
      <c r="H54" s="79"/>
    </row>
    <row r="55" spans="1:12" ht="26.5" hidden="1" thickBot="1" x14ac:dyDescent="0.4">
      <c r="C55" s="82"/>
      <c r="D55" s="83"/>
      <c r="E55" s="84"/>
      <c r="F55" s="85"/>
      <c r="G55" s="86"/>
      <c r="H55" s="87"/>
    </row>
    <row r="56" spans="1:12" hidden="1" x14ac:dyDescent="0.35"/>
    <row r="57" spans="1:12" ht="24" thickBot="1" x14ac:dyDescent="0.4">
      <c r="I57" s="98" t="s">
        <v>83</v>
      </c>
      <c r="J57" s="99"/>
      <c r="K57" s="100"/>
      <c r="L57" s="101">
        <v>3</v>
      </c>
    </row>
    <row r="58" spans="1:12" ht="23.5" x14ac:dyDescent="0.35">
      <c r="A58" s="88"/>
      <c r="B58" s="89"/>
      <c r="C58" s="89"/>
      <c r="D58" s="90" t="s">
        <v>81</v>
      </c>
      <c r="I58" s="98" t="s">
        <v>84</v>
      </c>
      <c r="J58" s="99"/>
      <c r="K58" s="100"/>
      <c r="L58" s="101">
        <f>L45+L57</f>
        <v>245.37349999999998</v>
      </c>
    </row>
    <row r="59" spans="1:12" x14ac:dyDescent="0.35">
      <c r="A59" s="103" t="s">
        <v>77</v>
      </c>
      <c r="B59" s="91">
        <v>0.08</v>
      </c>
      <c r="C59" s="14" t="s">
        <v>78</v>
      </c>
      <c r="D59" s="92">
        <v>2500</v>
      </c>
    </row>
    <row r="60" spans="1:12" x14ac:dyDescent="0.35">
      <c r="A60" s="80"/>
      <c r="B60" s="91">
        <v>0.1</v>
      </c>
      <c r="C60" s="104" t="s">
        <v>79</v>
      </c>
      <c r="D60" s="92">
        <v>1800</v>
      </c>
    </row>
    <row r="61" spans="1:12" ht="16" thickBot="1" x14ac:dyDescent="0.4">
      <c r="A61" s="93"/>
      <c r="B61" s="94">
        <v>0.12</v>
      </c>
      <c r="C61" s="95" t="s">
        <v>80</v>
      </c>
      <c r="D61" s="96">
        <v>1200</v>
      </c>
    </row>
  </sheetData>
  <sheetProtection algorithmName="SHA-512" hashValue="7vJ7lQCLsdcFpVuB/+S16tKmjjA2ndHUhbDngWMuZKZmGOs3F+mugBI4p+JM8UCy9T8mWWMvj89RrI6ws90rSA==" saltValue="taukQ2GC9a+9lG2Vbyu9Sg==" spinCount="100000" sheet="1" scenarios="1" formatCells="0" formatColumns="0" formatRows="0" pivotTables="0"/>
  <autoFilter ref="A1:X48" xr:uid="{00000000-0009-0000-0000-000000000000}"/>
  <dataValidations count="3">
    <dataValidation type="list" allowBlank="1" showInputMessage="1" showErrorMessage="1" sqref="I42:Q42 H41:H42 C38 C40:D40 D41:D42 D36:D38" xr:uid="{00000000-0002-0000-0000-000000000000}">
      <formula1>#REF!</formula1>
    </dataValidation>
    <dataValidation type="list" allowBlank="1" showInputMessage="1" showErrorMessage="1" sqref="H2:H3" xr:uid="{00000000-0002-0000-0000-000001000000}">
      <formula1>$AB$3:$AB$5</formula1>
    </dataValidation>
    <dataValidation type="list" allowBlank="1" showInputMessage="1" showErrorMessage="1" sqref="C39:D39" xr:uid="{00000000-0002-0000-0000-000002000000}">
      <formula1>$D$39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2022-11-15T09:30:17Z</dcterms:created>
  <dcterms:modified xsi:type="dcterms:W3CDTF">2026-07-22T10:16:17Z</dcterms:modified>
</cp:coreProperties>
</file>