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0" yWindow="105" windowWidth="13380" windowHeight="3990"/>
  </bookViews>
  <sheets>
    <sheet name="Account Overview" sheetId="1" r:id="rId1"/>
    <sheet name="Lists" sheetId="2" r:id="rId2"/>
  </sheets>
  <definedNames>
    <definedName name="Confirm">Lists!$C$1:$C$2</definedName>
    <definedName name="Types">Lists!$A:$A</definedName>
  </definedNames>
  <calcPr calcId="145621" iterateDelta="1E-4"/>
</workbook>
</file>

<file path=xl/calcChain.xml><?xml version="1.0" encoding="utf-8"?>
<calcChain xmlns="http://schemas.openxmlformats.org/spreadsheetml/2006/main">
  <c r="T13" i="1" l="1"/>
  <c r="S13" i="1"/>
  <c r="R13" i="1"/>
  <c r="Q13" i="1"/>
  <c r="P13" i="1"/>
  <c r="O13" i="1"/>
  <c r="N13" i="1"/>
  <c r="V12" i="1"/>
  <c r="J12" i="1"/>
  <c r="A12" i="1"/>
  <c r="AA13" i="1"/>
  <c r="Z13" i="1"/>
  <c r="Y13" i="1"/>
  <c r="X13" i="1"/>
  <c r="W13" i="1"/>
  <c r="V13" i="1"/>
  <c r="M13" i="1"/>
  <c r="L13" i="1"/>
  <c r="K13" i="1"/>
  <c r="J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<sst xmlns="http://schemas.openxmlformats.org/spreadsheetml/2006/main" count="49" uniqueCount="44">
  <si>
    <t>Account Type:</t>
  </si>
  <si>
    <t>Account Nickname:</t>
  </si>
  <si>
    <t>Checking</t>
  </si>
  <si>
    <t>Savings</t>
  </si>
  <si>
    <t>Credit Card</t>
  </si>
  <si>
    <t>CD</t>
  </si>
  <si>
    <t>Brokerage</t>
  </si>
  <si>
    <t>HELOC</t>
  </si>
  <si>
    <t>Account Number:</t>
  </si>
  <si>
    <t>Yes</t>
  </si>
  <si>
    <t>No</t>
  </si>
  <si>
    <t>Bill Pay Options</t>
  </si>
  <si>
    <t>Account Options</t>
  </si>
  <si>
    <t>Enable Bill Pay?</t>
  </si>
  <si>
    <t>Minimum Payment:</t>
  </si>
  <si>
    <t>Maximum Payment</t>
  </si>
  <si>
    <t>Loan</t>
  </si>
  <si>
    <t>IRA</t>
  </si>
  <si>
    <t>Cash Management</t>
  </si>
  <si>
    <t>Overdraft</t>
  </si>
  <si>
    <t>Account Balance:</t>
  </si>
  <si>
    <t>CASE SENSITIVE TEST - CAPITAL LETTERS</t>
  </si>
  <si>
    <t>Case Sensitive Test - First Letter Capital</t>
  </si>
  <si>
    <t>PG&amp;E</t>
  </si>
  <si>
    <t>7-11 San Jose, CA             Store #245</t>
  </si>
  <si>
    <t>Seven-11 Store 1223       San Jose, CA 0801</t>
  </si>
  <si>
    <t>Nordstroms2011SanJoseCA</t>
  </si>
  <si>
    <t>VILLA FRESH IT01714880</t>
  </si>
  <si>
    <t>THE OLIVE GARD00011437</t>
  </si>
  <si>
    <t>RALEY'S #315</t>
  </si>
  <si>
    <t>PERSISTENT SYSTE DIRECT DEP</t>
  </si>
  <si>
    <t>L'EGGS HANES BA</t>
  </si>
  <si>
    <t>JS-AMUSE ACCESS</t>
  </si>
  <si>
    <t>FOREVER 21 INC</t>
  </si>
  <si>
    <t>BEAUTY SOURCE A</t>
  </si>
  <si>
    <t>24 HOUR FITNESS</t>
  </si>
  <si>
    <t>Billpay 08022012 dale knievel bill pay</t>
  </si>
  <si>
    <t>Bayern Merchandise</t>
  </si>
  <si>
    <t>Chelsea Merchandise</t>
  </si>
  <si>
    <t>YAHOO</t>
  </si>
  <si>
    <t>Billpay 08022012 JK</t>
  </si>
  <si>
    <t>Test_Checking_33425</t>
  </si>
  <si>
    <t>Britto finance</t>
  </si>
  <si>
    <t>123 Checking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</si>
</sst>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Protection="1">
      <protection locked="0"/>
    </xf>
    <xf numFmtId="0" fontId="0" fillId="2" borderId="0" xfId="0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0" borderId="0" xfId="0" applyNumberFormat="1" applyProtection="1">
      <protection locked="0"/>
    </xf>
    <xf numFmtId="0" fontId="2" fillId="0" borderId="0" xfId="0" applyFont="1"/>
    <xf numFmtId="14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abSelected="1" topLeftCell="A10" workbookViewId="0">
      <selection activeCell="D36" sqref="D36"/>
    </sheetView>
  </sheetViews>
  <sheetFormatPr defaultRowHeight="15" x14ac:dyDescent="0.25"/>
  <cols>
    <col min="1" max="1" width="31.7109375" customWidth="1"/>
    <col min="2" max="2" width="39.85546875" customWidth="1"/>
    <col min="3" max="3" width="17" customWidth="1"/>
    <col min="4" max="4" width="11.42578125" customWidth="1"/>
    <col min="5" max="5" width="6.85546875" customWidth="1"/>
    <col min="6" max="6" width="11.42578125" customWidth="1"/>
    <col min="7" max="7" width="5.42578125" customWidth="1"/>
    <col min="8" max="8" width="11.7109375" customWidth="1"/>
    <col min="9" max="9" width="1.28515625" customWidth="1"/>
    <col min="10" max="10" width="16.140625" customWidth="1"/>
    <col min="11" max="11" width="7.5703125" customWidth="1"/>
    <col min="12" max="12" width="11.5703125" customWidth="1"/>
    <col min="13" max="13" width="9.7109375" customWidth="1"/>
    <col min="14" max="14" width="12.28515625" customWidth="1"/>
    <col min="15" max="15" width="11" customWidth="1"/>
    <col min="16" max="16" width="10.42578125" bestFit="1" customWidth="1"/>
    <col min="17" max="17" width="12.140625" customWidth="1"/>
    <col min="18" max="18" width="11.42578125" customWidth="1"/>
    <col min="19" max="19" width="12.28515625" customWidth="1"/>
    <col min="20" max="20" width="9.42578125" customWidth="1"/>
    <col min="21" max="21" width="0.85546875" customWidth="1"/>
    <col min="22" max="22" width="15.85546875" customWidth="1"/>
    <col min="24" max="24" width="14.7109375" customWidth="1"/>
    <col min="25" max="25" width="7" customWidth="1"/>
    <col min="26" max="26" width="7.140625" customWidth="1"/>
    <col min="27" max="27" width="8.42578125" customWidth="1"/>
  </cols>
  <sheetData>
    <row r="1" spans="1:32" x14ac:dyDescent="0.25">
      <c r="A1" s="1" t="s">
        <v>12</v>
      </c>
    </row>
    <row r="2" spans="1:32" x14ac:dyDescent="0.25">
      <c r="A2" s="2" t="s">
        <v>0</v>
      </c>
      <c r="B2" s="3" t="s">
        <v>2</v>
      </c>
    </row>
    <row r="3" spans="1:32" x14ac:dyDescent="0.25">
      <c r="A3" s="2" t="s">
        <v>8</v>
      </c>
      <c r="B3" s="9">
        <v>33425</v>
      </c>
    </row>
    <row r="4" spans="1:32" x14ac:dyDescent="0.25">
      <c r="A4" s="2" t="s">
        <v>1</v>
      </c>
      <c r="B4" s="3" t="s">
        <v>41</v>
      </c>
    </row>
    <row r="5" spans="1:32" x14ac:dyDescent="0.25">
      <c r="A5" s="2" t="s">
        <v>20</v>
      </c>
      <c r="B5" s="3"/>
    </row>
    <row r="6" spans="1:32" x14ac:dyDescent="0.25">
      <c r="A6" s="1"/>
    </row>
    <row r="7" spans="1:32" x14ac:dyDescent="0.25">
      <c r="A7" s="1" t="s">
        <v>11</v>
      </c>
    </row>
    <row r="8" spans="1:32" x14ac:dyDescent="0.25">
      <c r="A8" s="2" t="s">
        <v>13</v>
      </c>
      <c r="B8" s="3" t="s">
        <v>10</v>
      </c>
    </row>
    <row r="9" spans="1:32" x14ac:dyDescent="0.25">
      <c r="A9" s="2" t="s">
        <v>14</v>
      </c>
      <c r="B9" s="3"/>
      <c r="L9" s="4"/>
    </row>
    <row r="10" spans="1:32" x14ac:dyDescent="0.25">
      <c r="A10" s="2" t="s">
        <v>15</v>
      </c>
      <c r="B10" s="3"/>
    </row>
    <row r="11" spans="1:32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2" x14ac:dyDescent="0.25">
      <c r="A12" s="6" t="str">
        <f>IF(OR(B2="Brokerage",B2="IRA"),"Brokerage History","")</f>
        <v/>
      </c>
      <c r="B12" s="5"/>
      <c r="C12" s="5"/>
      <c r="D12" s="5"/>
      <c r="E12" s="5"/>
      <c r="F12" s="5"/>
      <c r="G12" s="5"/>
      <c r="H12" s="5"/>
      <c r="I12" s="5"/>
      <c r="J12" s="5" t="str">
        <f>IF(OR(B2="Brokerage",B2="IRA"),"Brokerage Position","")</f>
        <v/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 t="str">
        <f>IF(OR(B2="Brokerage",B2="IRA"),"Brokerage Orders","")</f>
        <v/>
      </c>
      <c r="W12" s="5"/>
      <c r="X12" s="5"/>
      <c r="Y12" s="5"/>
      <c r="Z12" s="5"/>
      <c r="AA12" s="5"/>
      <c r="AB12" s="5"/>
      <c r="AC12" s="5"/>
      <c r="AD12" s="5"/>
      <c r="AE12" s="5"/>
    </row>
    <row r="13" spans="1:32" x14ac:dyDescent="0.25">
      <c r="A13" s="7" t="str">
        <f>IF(AND(B2&lt;&gt;"Brokerage", B2&lt;&gt;"IRA"),"Date", "Date")</f>
        <v>Date</v>
      </c>
      <c r="B13" s="7" t="str">
        <f>IF(AND(B2&lt;&gt;"Brokerage", B2&lt;&gt;"IRA"),"Description","Symbol")</f>
        <v>Description</v>
      </c>
      <c r="C13" s="7" t="str">
        <f>IF(AND(B2&lt;&gt;"Brokerage", B2&lt;&gt;"IRA"),"Amount","No. Shares")</f>
        <v>Amount</v>
      </c>
      <c r="D13" s="7" t="str">
        <f>IF(OR(B2="Brokerage",B2="IRA"),"Closing Price","")</f>
        <v/>
      </c>
      <c r="E13" s="7" t="str">
        <f>IF(OR(B2="Brokerage",B2="IRA"),"Action","")</f>
        <v/>
      </c>
      <c r="F13" s="7" t="str">
        <f>IF(OR(B2="Brokerage",B2="IRA"),"Commission","")</f>
        <v/>
      </c>
      <c r="G13" s="7" t="str">
        <f>IF(OR(B2="Brokerage",B2="IRA"),"Fee","")</f>
        <v/>
      </c>
      <c r="H13" s="7" t="str">
        <f>IF(OR(B2="Brokerage",B2="IRA"),"Net Amount","")</f>
        <v/>
      </c>
      <c r="I13" s="5"/>
      <c r="J13" s="7" t="str">
        <f>IF(OR(B2="Brokerage",B2="IRA"),"Date","")</f>
        <v/>
      </c>
      <c r="K13" s="7" t="str">
        <f>IF(OR(B2="Brokerage",B2="IRA"),"Symbol","")</f>
        <v/>
      </c>
      <c r="L13" s="7" t="str">
        <f>IF(OR(B2="Brokerage",B2="IRA"),"Closing Price","")</f>
        <v/>
      </c>
      <c r="M13" s="7" t="str">
        <f>IF(OR(B2="Brokerage",B2="IRA"),"No. Shares","")</f>
        <v/>
      </c>
      <c r="N13" s="7" t="str">
        <f>IF(OR(B2="Brokerage",B2="IRA"),"Market Value","")</f>
        <v/>
      </c>
      <c r="O13" s="7" t="str">
        <f>IF(OR(B2="Brokerage",B2="IRA"),"Hold Type","")</f>
        <v/>
      </c>
      <c r="P13" s="7" t="str">
        <f>IF(OR(B2="Brokerage",B2="IRA"),"Change Pct","")</f>
        <v/>
      </c>
      <c r="Q13" s="7" t="str">
        <f>IF(OR(B2="Brokerage",B2="IRA"),"Emp Contrib","")</f>
        <v/>
      </c>
      <c r="R13" s="7" t="str">
        <f>IF(OR(B2="Brokerage",B2="IRA"),"Emp Match","")</f>
        <v/>
      </c>
      <c r="S13" s="7" t="str">
        <f>IF(OR(B2="Brokerage",B2="IRA"),"Daily Change","")</f>
        <v/>
      </c>
      <c r="T13" s="7" t="str">
        <f>IF(OR(B2="Brokerage",B2="IRA"),"Cost Basis","")</f>
        <v/>
      </c>
      <c r="U13" s="5"/>
      <c r="V13" s="7" t="str">
        <f>IF(OR(B2="Brokerage",B2="IRA"),"Date","")</f>
        <v/>
      </c>
      <c r="W13" s="7" t="str">
        <f>IF(OR(B2="Brokerage",B2="IRA"),"Symbol","")</f>
        <v/>
      </c>
      <c r="X13" s="7" t="str">
        <f>IF(OR(B2="Brokerage",B2="IRA"),"Requested Price","")</f>
        <v/>
      </c>
      <c r="Y13" s="7" t="str">
        <f>IF(OR(B2="Brokerage",B2="IRA"),"Shares","")</f>
        <v/>
      </c>
      <c r="Z13" s="7" t="str">
        <f>IF(OR(B2="Brokerage",B2="IRA"),"Action","")</f>
        <v/>
      </c>
      <c r="AA13" s="7" t="str">
        <f>IF(OR(B2="Brokerage",B2="IRA"),"Duration","")</f>
        <v/>
      </c>
      <c r="AB13" s="5"/>
      <c r="AC13" s="5"/>
      <c r="AD13" s="5"/>
      <c r="AE13" s="5"/>
    </row>
    <row r="14" spans="1:32" x14ac:dyDescent="0.25">
      <c r="A14" s="10">
        <v>41214</v>
      </c>
      <c r="B14" s="10" t="s">
        <v>21</v>
      </c>
      <c r="C14" s="11">
        <v>-19.59</v>
      </c>
      <c r="H14" s="8"/>
      <c r="I14" s="8"/>
      <c r="J14" s="10"/>
      <c r="K14" s="8"/>
      <c r="L14" s="8"/>
      <c r="M14" s="8"/>
      <c r="N14" s="8"/>
      <c r="O14" s="8"/>
      <c r="P14" s="8"/>
      <c r="Q14" s="8"/>
      <c r="R14" s="8"/>
      <c r="S14" s="8"/>
      <c r="T14" s="8"/>
      <c r="U14" s="3"/>
      <c r="V14" s="10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x14ac:dyDescent="0.25">
      <c r="A15" s="10">
        <v>41184</v>
      </c>
      <c r="B15" s="10" t="s">
        <v>22</v>
      </c>
      <c r="C15" s="11">
        <v>40.5</v>
      </c>
      <c r="H15" s="8"/>
      <c r="I15" s="8"/>
      <c r="J15" s="10"/>
      <c r="K15" s="8"/>
      <c r="L15" s="8"/>
      <c r="M15" s="8"/>
      <c r="N15" s="8"/>
      <c r="O15" s="8"/>
      <c r="P15" s="8"/>
      <c r="Q15" s="8"/>
      <c r="R15" s="8"/>
      <c r="S15" s="8"/>
      <c r="T15" s="8"/>
      <c r="U15" s="3"/>
      <c r="V15" s="10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x14ac:dyDescent="0.25">
      <c r="A16" s="10">
        <v>41185</v>
      </c>
      <c r="B16" s="10" t="s">
        <v>38</v>
      </c>
      <c r="C16" s="11">
        <v>-160</v>
      </c>
      <c r="H16" s="8"/>
      <c r="I16" s="8"/>
      <c r="J16" s="10"/>
      <c r="K16" s="8"/>
      <c r="L16" s="8"/>
      <c r="M16" s="8"/>
      <c r="N16" s="8"/>
      <c r="O16" s="8"/>
      <c r="P16" s="8"/>
      <c r="Q16" s="8"/>
      <c r="R16" s="8"/>
      <c r="S16" s="8"/>
      <c r="T16" s="8"/>
      <c r="U16" s="3"/>
      <c r="V16" s="10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x14ac:dyDescent="0.25">
      <c r="A17" s="10">
        <v>41186</v>
      </c>
      <c r="B17" s="10" t="s">
        <v>37</v>
      </c>
      <c r="C17" s="11">
        <v>50.77</v>
      </c>
      <c r="H17" s="8"/>
      <c r="I17" s="8"/>
      <c r="J17" s="10"/>
      <c r="K17" s="8"/>
      <c r="L17" s="8"/>
      <c r="M17" s="8"/>
      <c r="N17" s="8"/>
      <c r="O17" s="8"/>
      <c r="P17" s="8"/>
      <c r="Q17" s="8"/>
      <c r="R17" s="8"/>
      <c r="S17" s="8"/>
      <c r="T17" s="8"/>
      <c r="U17" s="3"/>
      <c r="V17" s="10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x14ac:dyDescent="0.25">
      <c r="A18" s="10">
        <v>41187</v>
      </c>
      <c r="B18" s="10" t="s">
        <v>39</v>
      </c>
      <c r="C18" s="11">
        <v>-50</v>
      </c>
      <c r="H18" s="8"/>
      <c r="I18" s="8"/>
      <c r="J18" s="10"/>
      <c r="K18" s="8"/>
      <c r="L18" s="8"/>
      <c r="M18" s="8"/>
      <c r="N18" s="8"/>
      <c r="O18" s="8"/>
      <c r="P18" s="8"/>
      <c r="Q18" s="8"/>
      <c r="R18" s="8"/>
      <c r="S18" s="8"/>
      <c r="T18" s="8"/>
      <c r="U18" s="3"/>
      <c r="V18" s="10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x14ac:dyDescent="0.25">
      <c r="A19" s="10">
        <v>41188</v>
      </c>
      <c r="B19" s="10" t="s">
        <v>23</v>
      </c>
      <c r="C19" s="11">
        <v>-72.22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25">
      <c r="A20" s="10">
        <v>41189</v>
      </c>
      <c r="B20" s="10" t="s">
        <v>24</v>
      </c>
      <c r="C20" s="11">
        <v>-12.01</v>
      </c>
    </row>
    <row r="21" spans="1:32" x14ac:dyDescent="0.25">
      <c r="A21" s="10">
        <v>41190</v>
      </c>
      <c r="B21" s="10" t="s">
        <v>25</v>
      </c>
      <c r="C21" s="11">
        <v>-12.12</v>
      </c>
    </row>
    <row r="22" spans="1:32" x14ac:dyDescent="0.25">
      <c r="A22" s="10">
        <v>41191</v>
      </c>
      <c r="B22" s="10" t="s">
        <v>40</v>
      </c>
      <c r="C22" s="11">
        <v>-13.13</v>
      </c>
    </row>
    <row r="23" spans="1:32" x14ac:dyDescent="0.25">
      <c r="A23" s="10">
        <v>41192</v>
      </c>
      <c r="B23" s="10" t="s">
        <v>26</v>
      </c>
      <c r="C23" s="11">
        <v>-14.14</v>
      </c>
    </row>
    <row r="24" spans="1:32" x14ac:dyDescent="0.25">
      <c r="A24" s="10">
        <v>41193</v>
      </c>
      <c r="B24" t="s">
        <v>27</v>
      </c>
      <c r="C24" s="11">
        <v>-17.54</v>
      </c>
    </row>
    <row r="25" spans="1:32" x14ac:dyDescent="0.25">
      <c r="A25" s="10">
        <v>41194</v>
      </c>
      <c r="B25" t="s">
        <v>28</v>
      </c>
      <c r="C25" s="11">
        <v>-21.21</v>
      </c>
    </row>
    <row r="26" spans="1:32" x14ac:dyDescent="0.25">
      <c r="A26" s="10">
        <v>41195</v>
      </c>
      <c r="B26" t="s">
        <v>29</v>
      </c>
      <c r="C26" s="11">
        <v>-22.22</v>
      </c>
    </row>
    <row r="27" spans="1:32" x14ac:dyDescent="0.25">
      <c r="A27" s="10">
        <v>41196</v>
      </c>
      <c r="B27" t="s">
        <v>30</v>
      </c>
      <c r="C27" s="11">
        <v>350</v>
      </c>
    </row>
    <row r="28" spans="1:32" x14ac:dyDescent="0.25">
      <c r="A28" s="10">
        <v>41197</v>
      </c>
      <c r="B28" t="s">
        <v>31</v>
      </c>
      <c r="C28" s="11">
        <v>-31.31</v>
      </c>
    </row>
    <row r="29" spans="1:32" x14ac:dyDescent="0.25">
      <c r="A29" s="10">
        <v>41198</v>
      </c>
      <c r="B29" t="s">
        <v>32</v>
      </c>
      <c r="C29" s="11">
        <v>-39.39</v>
      </c>
    </row>
    <row r="30" spans="1:32" x14ac:dyDescent="0.25">
      <c r="A30" s="10">
        <v>41199</v>
      </c>
      <c r="B30" t="s">
        <v>33</v>
      </c>
      <c r="C30" s="11">
        <v>-41.41</v>
      </c>
    </row>
    <row r="31" spans="1:32" x14ac:dyDescent="0.25">
      <c r="A31" s="10">
        <v>41200</v>
      </c>
      <c r="B31" t="s">
        <v>34</v>
      </c>
      <c r="C31" s="11">
        <v>-49.49</v>
      </c>
    </row>
    <row r="32" spans="1:32" x14ac:dyDescent="0.25">
      <c r="A32" s="10">
        <v>41201</v>
      </c>
      <c r="B32" t="s">
        <v>43</v>
      </c>
      <c r="C32" s="11">
        <v>-0.76</v>
      </c>
    </row>
    <row r="33" spans="1:3" x14ac:dyDescent="0.25">
      <c r="A33" s="10">
        <v>41202</v>
      </c>
      <c r="B33" t="s">
        <v>35</v>
      </c>
      <c r="C33" s="11">
        <v>-9.99</v>
      </c>
    </row>
    <row r="34" spans="1:3" x14ac:dyDescent="0.25">
      <c r="A34" s="10">
        <v>41203</v>
      </c>
      <c r="B34" t="s">
        <v>30</v>
      </c>
      <c r="C34" s="11">
        <v>600.46</v>
      </c>
    </row>
    <row r="35" spans="1:3" x14ac:dyDescent="0.25">
      <c r="A35" s="10">
        <v>41204</v>
      </c>
      <c r="B35" t="s">
        <v>31</v>
      </c>
      <c r="C35" s="11">
        <v>-10.1</v>
      </c>
    </row>
    <row r="36" spans="1:3" x14ac:dyDescent="0.25">
      <c r="A36" s="10">
        <v>41205</v>
      </c>
      <c r="B36" t="s">
        <v>32</v>
      </c>
      <c r="C36" s="11">
        <v>-10.01</v>
      </c>
    </row>
    <row r="37" spans="1:3" x14ac:dyDescent="0.25">
      <c r="A37" s="10">
        <v>41206</v>
      </c>
      <c r="B37" t="s">
        <v>36</v>
      </c>
      <c r="C37" s="11">
        <v>-1.1100000000000001</v>
      </c>
    </row>
    <row r="38" spans="1:3" x14ac:dyDescent="0.25">
      <c r="A38" s="10">
        <v>41225</v>
      </c>
      <c r="B38" t="s">
        <v>42</v>
      </c>
      <c r="C38" s="11">
        <v>54.5</v>
      </c>
    </row>
    <row r="39" spans="1:3" x14ac:dyDescent="0.25">
      <c r="A39" s="12"/>
      <c r="C39" s="11"/>
    </row>
    <row r="40" spans="1:3" x14ac:dyDescent="0.25">
      <c r="A40" s="12"/>
      <c r="C40" s="11"/>
    </row>
    <row r="41" spans="1:3" x14ac:dyDescent="0.25">
      <c r="A41" s="12"/>
      <c r="C41" s="11"/>
    </row>
    <row r="42" spans="1:3" x14ac:dyDescent="0.25">
      <c r="A42" s="12"/>
      <c r="C42" s="11"/>
    </row>
    <row r="43" spans="1:3" x14ac:dyDescent="0.25">
      <c r="A43" s="12"/>
      <c r="C43" s="11"/>
    </row>
    <row r="44" spans="1:3" x14ac:dyDescent="0.25">
      <c r="A44" s="12"/>
      <c r="C44" s="11"/>
    </row>
    <row r="45" spans="1:3" x14ac:dyDescent="0.25">
      <c r="A45" s="12"/>
      <c r="C45" s="11"/>
    </row>
    <row r="46" spans="1:3" x14ac:dyDescent="0.25">
      <c r="A46" s="10"/>
      <c r="C46" s="11"/>
    </row>
    <row r="47" spans="1:3" x14ac:dyDescent="0.25">
      <c r="A47" s="10"/>
      <c r="C47" s="11"/>
    </row>
  </sheetData>
  <dataConsolidate/>
  <dataValidations count="5">
    <dataValidation type="decimal" operator="lessThanOrEqual" allowBlank="1" showInputMessage="1" showErrorMessage="1" sqref="B9">
      <formula1>B10</formula1>
    </dataValidation>
    <dataValidation type="decimal" operator="greaterThanOrEqual" allowBlank="1" showInputMessage="1" showErrorMessage="1" sqref="B10:B11">
      <formula1>B9</formula1>
    </dataValidation>
    <dataValidation type="decimal" operator="greaterThanOrEqual" allowBlank="1" showInputMessage="1" showErrorMessage="1" sqref="B12">
      <formula1>B10</formula1>
    </dataValidation>
    <dataValidation type="list" allowBlank="1" showInputMessage="1" showErrorMessage="1" sqref="B2">
      <formula1>Types</formula1>
    </dataValidation>
    <dataValidation type="list" allowBlank="1" showInputMessage="1" showErrorMessage="1" sqref="B8">
      <formula1>Confirm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37" sqref="B37"/>
    </sheetView>
  </sheetViews>
  <sheetFormatPr defaultRowHeight="15" x14ac:dyDescent="0.25"/>
  <cols>
    <col min="1" max="1" width="14.5703125" customWidth="1"/>
  </cols>
  <sheetData>
    <row r="1" spans="1:3" x14ac:dyDescent="0.25">
      <c r="A1" t="s">
        <v>4</v>
      </c>
      <c r="C1" t="s">
        <v>9</v>
      </c>
    </row>
    <row r="2" spans="1:3" x14ac:dyDescent="0.25">
      <c r="A2" t="s">
        <v>7</v>
      </c>
      <c r="C2" t="s">
        <v>10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5</v>
      </c>
    </row>
    <row r="6" spans="1:3" x14ac:dyDescent="0.25">
      <c r="A6" t="s">
        <v>6</v>
      </c>
    </row>
    <row r="7" spans="1:3" x14ac:dyDescent="0.25">
      <c r="A7" t="s">
        <v>16</v>
      </c>
    </row>
    <row r="8" spans="1:3" x14ac:dyDescent="0.25">
      <c r="A8" t="s">
        <v>17</v>
      </c>
    </row>
    <row r="9" spans="1:3" x14ac:dyDescent="0.25">
      <c r="A9" t="s">
        <v>18</v>
      </c>
    </row>
    <row r="10" spans="1:3" x14ac:dyDescent="0.25">
      <c r="A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Account Overview</vt:lpstr>
      <vt:lpstr>Lists</vt:lpstr>
      <vt:lpstr>Confirm</vt:lpstr>
      <vt:lpstr>Types</vt:lpstr>
    </vt:vector>
  </TitlesOfParts>
  <Company>Intuit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Dorrene Brown</dc:creator>
  <cp:lastModifiedBy>Dean Paes</cp:lastModifiedBy>
  <dcterms:created xsi:type="dcterms:W3CDTF">2011-06-27T17:31:03Z</dcterms:created>
  <dcterms:modified xsi:type="dcterms:W3CDTF">2013-01-14T10:29:56Z</dcterms:modified>
</cp:coreProperties>
</file>