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5-maj-stara\"/>
    </mc:Choice>
  </mc:AlternateContent>
  <xr:revisionPtr revIDLastSave="0" documentId="13_ncr:1_{71274A0A-DF09-4544-A1A0-CFF439771A2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_xlnm._FilterDatabase" localSheetId="0" hidden="1">Arkusz1!$A$1:$K$154</definedName>
    <definedName name="deszcz" localSheetId="0">Arkusz1!$A$1:$B$154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H3" i="1"/>
  <c r="H5" i="1"/>
  <c r="H6" i="1"/>
  <c r="H7" i="1"/>
  <c r="H8" i="1"/>
  <c r="H9" i="1"/>
  <c r="H10" i="1"/>
  <c r="H12" i="1"/>
  <c r="H13" i="1"/>
  <c r="H14" i="1"/>
  <c r="H15" i="1"/>
  <c r="H16" i="1"/>
  <c r="H17" i="1"/>
  <c r="H19" i="1"/>
  <c r="H20" i="1"/>
  <c r="H21" i="1"/>
  <c r="H22" i="1"/>
  <c r="H23" i="1"/>
  <c r="H24" i="1"/>
  <c r="H26" i="1"/>
  <c r="H27" i="1"/>
  <c r="H28" i="1"/>
  <c r="H29" i="1"/>
  <c r="H30" i="1"/>
  <c r="H31" i="1"/>
  <c r="H33" i="1"/>
  <c r="H34" i="1"/>
  <c r="H35" i="1"/>
  <c r="H36" i="1"/>
  <c r="H37" i="1"/>
  <c r="H38" i="1"/>
  <c r="H40" i="1"/>
  <c r="H41" i="1"/>
  <c r="H42" i="1"/>
  <c r="H43" i="1"/>
  <c r="H44" i="1"/>
  <c r="H45" i="1"/>
  <c r="H47" i="1"/>
  <c r="H48" i="1"/>
  <c r="H49" i="1"/>
  <c r="H50" i="1"/>
  <c r="H51" i="1"/>
  <c r="H52" i="1"/>
  <c r="H54" i="1"/>
  <c r="H55" i="1"/>
  <c r="H56" i="1"/>
  <c r="H57" i="1"/>
  <c r="H58" i="1"/>
  <c r="H59" i="1"/>
  <c r="H61" i="1"/>
  <c r="H62" i="1"/>
  <c r="H63" i="1"/>
  <c r="H64" i="1"/>
  <c r="H65" i="1"/>
  <c r="H66" i="1"/>
  <c r="H68" i="1"/>
  <c r="H69" i="1"/>
  <c r="H70" i="1"/>
  <c r="H71" i="1"/>
  <c r="H72" i="1"/>
  <c r="H73" i="1"/>
  <c r="H75" i="1"/>
  <c r="H76" i="1"/>
  <c r="H77" i="1"/>
  <c r="H78" i="1"/>
  <c r="H79" i="1"/>
  <c r="H80" i="1"/>
  <c r="H82" i="1"/>
  <c r="H83" i="1"/>
  <c r="H84" i="1"/>
  <c r="H85" i="1"/>
  <c r="H86" i="1"/>
  <c r="H87" i="1"/>
  <c r="H89" i="1"/>
  <c r="H90" i="1"/>
  <c r="H91" i="1"/>
  <c r="H92" i="1"/>
  <c r="H93" i="1"/>
  <c r="H94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2" i="1"/>
  <c r="H153" i="1"/>
  <c r="H154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2" i="1"/>
  <c r="E2" i="1" s="1"/>
  <c r="F2" i="1" l="1"/>
  <c r="G2" i="1" s="1"/>
  <c r="J2" i="1" l="1"/>
  <c r="C3" i="1" s="1"/>
  <c r="I2" i="1"/>
  <c r="E3" i="1" l="1"/>
  <c r="F3" i="1" s="1"/>
  <c r="G3" i="1" s="1"/>
  <c r="I3" i="1" l="1"/>
  <c r="J3" i="1" l="1"/>
  <c r="C4" i="1" s="1"/>
  <c r="E4" i="1" l="1"/>
  <c r="F4" i="1" s="1"/>
  <c r="G4" i="1" s="1"/>
  <c r="H4" i="1" s="1"/>
  <c r="J4" i="1" l="1"/>
  <c r="C5" i="1" s="1"/>
  <c r="I4" i="1"/>
  <c r="E5" i="1" l="1"/>
  <c r="F5" i="1" s="1"/>
  <c r="G5" i="1" s="1"/>
  <c r="J5" i="1" l="1"/>
  <c r="C6" i="1" s="1"/>
  <c r="I5" i="1"/>
  <c r="E6" i="1" l="1"/>
  <c r="F6" i="1" s="1"/>
  <c r="G6" i="1" s="1"/>
  <c r="J6" i="1" l="1"/>
  <c r="C7" i="1" s="1"/>
  <c r="I6" i="1"/>
  <c r="E7" i="1" l="1"/>
  <c r="F7" i="1" s="1"/>
  <c r="G7" i="1" s="1"/>
  <c r="I7" i="1" l="1"/>
  <c r="J7" i="1"/>
  <c r="C8" i="1" s="1"/>
  <c r="E8" i="1" s="1"/>
  <c r="F8" i="1" s="1"/>
  <c r="G8" i="1" s="1"/>
  <c r="J8" i="1" l="1"/>
  <c r="C9" i="1" s="1"/>
  <c r="E9" i="1" s="1"/>
  <c r="F9" i="1" s="1"/>
  <c r="G9" i="1" s="1"/>
  <c r="I8" i="1"/>
  <c r="J9" i="1" l="1"/>
  <c r="C10" i="1" s="1"/>
  <c r="E10" i="1" s="1"/>
  <c r="F10" i="1" s="1"/>
  <c r="G10" i="1" s="1"/>
  <c r="I9" i="1"/>
  <c r="J10" i="1" l="1"/>
  <c r="C11" i="1" s="1"/>
  <c r="E11" i="1" s="1"/>
  <c r="I10" i="1"/>
  <c r="F11" i="1" l="1"/>
  <c r="G11" i="1" s="1"/>
  <c r="H11" i="1" s="1"/>
  <c r="I11" i="1" l="1"/>
  <c r="J11" i="1"/>
  <c r="C12" i="1" s="1"/>
  <c r="E12" i="1" s="1"/>
  <c r="F12" i="1" l="1"/>
  <c r="G12" i="1" s="1"/>
  <c r="J12" i="1" l="1"/>
  <c r="C13" i="1" s="1"/>
  <c r="E13" i="1" s="1"/>
  <c r="I12" i="1"/>
  <c r="F13" i="1" l="1"/>
  <c r="G13" i="1" s="1"/>
  <c r="I13" i="1" l="1"/>
  <c r="J13" i="1"/>
  <c r="C14" i="1" s="1"/>
  <c r="E14" i="1" s="1"/>
  <c r="F14" i="1" s="1"/>
  <c r="G14" i="1" s="1"/>
  <c r="I14" i="1" s="1"/>
  <c r="J14" i="1" l="1"/>
  <c r="C15" i="1" s="1"/>
  <c r="E15" i="1" s="1"/>
  <c r="F15" i="1" s="1"/>
  <c r="G15" i="1" s="1"/>
  <c r="I15" i="1" l="1"/>
  <c r="J15" i="1"/>
  <c r="C16" i="1" s="1"/>
  <c r="E16" i="1" s="1"/>
  <c r="F16" i="1" l="1"/>
  <c r="G16" i="1" s="1"/>
  <c r="I16" i="1" l="1"/>
  <c r="J16" i="1"/>
  <c r="C17" i="1" s="1"/>
  <c r="E17" i="1" s="1"/>
  <c r="F17" i="1" l="1"/>
  <c r="G17" i="1" s="1"/>
  <c r="I17" i="1" l="1"/>
  <c r="J17" i="1"/>
  <c r="C18" i="1" s="1"/>
  <c r="E18" i="1" s="1"/>
  <c r="F18" i="1" l="1"/>
  <c r="G18" i="1" s="1"/>
  <c r="H18" i="1" s="1"/>
  <c r="I18" i="1" l="1"/>
  <c r="J18" i="1"/>
  <c r="C19" i="1" s="1"/>
  <c r="E19" i="1" s="1"/>
  <c r="F19" i="1" l="1"/>
  <c r="G19" i="1" s="1"/>
  <c r="J19" i="1" l="1"/>
  <c r="C20" i="1" s="1"/>
  <c r="E20" i="1" s="1"/>
  <c r="I19" i="1"/>
  <c r="F20" i="1" l="1"/>
  <c r="G20" i="1" s="1"/>
  <c r="J20" i="1" l="1"/>
  <c r="C21" i="1" s="1"/>
  <c r="E21" i="1" s="1"/>
  <c r="I20" i="1"/>
  <c r="F21" i="1" l="1"/>
  <c r="G21" i="1" s="1"/>
  <c r="J21" i="1" l="1"/>
  <c r="C22" i="1" s="1"/>
  <c r="E22" i="1" s="1"/>
  <c r="I21" i="1"/>
  <c r="F22" i="1" l="1"/>
  <c r="G22" i="1"/>
  <c r="J22" i="1" l="1"/>
  <c r="C23" i="1" s="1"/>
  <c r="E23" i="1" s="1"/>
  <c r="I22" i="1"/>
  <c r="F23" i="1" l="1"/>
  <c r="G23" i="1" s="1"/>
  <c r="J23" i="1" l="1"/>
  <c r="C24" i="1" s="1"/>
  <c r="E24" i="1" s="1"/>
  <c r="I23" i="1"/>
  <c r="F24" i="1" l="1"/>
  <c r="G24" i="1" s="1"/>
  <c r="J24" i="1" l="1"/>
  <c r="C25" i="1" s="1"/>
  <c r="E25" i="1" s="1"/>
  <c r="I24" i="1"/>
  <c r="F25" i="1" l="1"/>
  <c r="G25" i="1" s="1"/>
  <c r="H25" i="1" s="1"/>
  <c r="J25" i="1" l="1"/>
  <c r="C26" i="1" s="1"/>
  <c r="E26" i="1" s="1"/>
  <c r="I25" i="1"/>
  <c r="F26" i="1" l="1"/>
  <c r="G26" i="1" s="1"/>
  <c r="J26" i="1" l="1"/>
  <c r="C27" i="1" s="1"/>
  <c r="E27" i="1" s="1"/>
  <c r="I26" i="1"/>
  <c r="F27" i="1" l="1"/>
  <c r="G27" i="1" s="1"/>
  <c r="I27" i="1" l="1"/>
  <c r="J27" i="1"/>
  <c r="C28" i="1" s="1"/>
  <c r="E28" i="1" s="1"/>
  <c r="F28" i="1" l="1"/>
  <c r="G28" i="1" s="1"/>
  <c r="I28" i="1" l="1"/>
  <c r="J28" i="1"/>
  <c r="C29" i="1" s="1"/>
  <c r="E29" i="1" s="1"/>
  <c r="F29" i="1" l="1"/>
  <c r="G29" i="1" s="1"/>
  <c r="I29" i="1" l="1"/>
  <c r="J29" i="1"/>
  <c r="C30" i="1" s="1"/>
  <c r="E30" i="1" s="1"/>
  <c r="F30" i="1" l="1"/>
  <c r="G30" i="1" s="1"/>
  <c r="I30" i="1" l="1"/>
  <c r="J30" i="1"/>
  <c r="C31" i="1" s="1"/>
  <c r="E31" i="1" s="1"/>
  <c r="F31" i="1" l="1"/>
  <c r="G31" i="1" s="1"/>
  <c r="I31" i="1" l="1"/>
  <c r="J31" i="1"/>
  <c r="C32" i="1" s="1"/>
  <c r="E32" i="1" s="1"/>
  <c r="F32" i="1" l="1"/>
  <c r="G32" i="1" s="1"/>
  <c r="H32" i="1" s="1"/>
  <c r="J32" i="1" l="1"/>
  <c r="C33" i="1" s="1"/>
  <c r="E33" i="1" s="1"/>
  <c r="I32" i="1"/>
  <c r="F33" i="1" l="1"/>
  <c r="G33" i="1" s="1"/>
  <c r="I33" i="1" l="1"/>
  <c r="J33" i="1"/>
  <c r="C34" i="1" s="1"/>
  <c r="E34" i="1" s="1"/>
  <c r="F34" i="1" l="1"/>
  <c r="G34" i="1" s="1"/>
  <c r="I34" i="1" l="1"/>
  <c r="J34" i="1"/>
  <c r="C35" i="1" s="1"/>
  <c r="E35" i="1" s="1"/>
  <c r="F35" i="1" l="1"/>
  <c r="G35" i="1" s="1"/>
  <c r="J35" i="1" l="1"/>
  <c r="C36" i="1" s="1"/>
  <c r="E36" i="1" s="1"/>
  <c r="I35" i="1"/>
  <c r="F36" i="1" l="1"/>
  <c r="G36" i="1" s="1"/>
  <c r="J36" i="1" l="1"/>
  <c r="C37" i="1" s="1"/>
  <c r="E37" i="1" s="1"/>
  <c r="I36" i="1"/>
  <c r="F37" i="1" l="1"/>
  <c r="G37" i="1" s="1"/>
  <c r="J37" i="1" l="1"/>
  <c r="C38" i="1" s="1"/>
  <c r="E38" i="1" s="1"/>
  <c r="I37" i="1"/>
  <c r="F38" i="1" l="1"/>
  <c r="G38" i="1" s="1"/>
  <c r="J38" i="1" l="1"/>
  <c r="C39" i="1" s="1"/>
  <c r="E39" i="1" s="1"/>
  <c r="I38" i="1"/>
  <c r="F39" i="1" l="1"/>
  <c r="G39" i="1"/>
  <c r="H39" i="1" s="1"/>
  <c r="J39" i="1" l="1"/>
  <c r="C40" i="1" s="1"/>
  <c r="E40" i="1" s="1"/>
  <c r="I39" i="1"/>
  <c r="F40" i="1" l="1"/>
  <c r="G40" i="1" s="1"/>
  <c r="I40" i="1" l="1"/>
  <c r="J40" i="1"/>
  <c r="C41" i="1" s="1"/>
  <c r="E41" i="1" s="1"/>
  <c r="F41" i="1" l="1"/>
  <c r="G41" i="1" s="1"/>
  <c r="J41" i="1" l="1"/>
  <c r="C42" i="1" s="1"/>
  <c r="E42" i="1" s="1"/>
  <c r="I41" i="1"/>
  <c r="F42" i="1" l="1"/>
  <c r="G42" i="1" s="1"/>
  <c r="J42" i="1" l="1"/>
  <c r="C43" i="1" s="1"/>
  <c r="E43" i="1" s="1"/>
  <c r="I42" i="1"/>
  <c r="F43" i="1" l="1"/>
  <c r="G43" i="1" s="1"/>
  <c r="I43" i="1" l="1"/>
  <c r="J43" i="1"/>
  <c r="C44" i="1" s="1"/>
  <c r="E44" i="1" s="1"/>
  <c r="F44" i="1" l="1"/>
  <c r="G44" i="1"/>
  <c r="I44" i="1" l="1"/>
  <c r="J44" i="1"/>
  <c r="C45" i="1" s="1"/>
  <c r="E45" i="1" s="1"/>
  <c r="F45" i="1" l="1"/>
  <c r="G45" i="1"/>
  <c r="I45" i="1" l="1"/>
  <c r="J45" i="1"/>
  <c r="C46" i="1" s="1"/>
  <c r="E46" i="1" s="1"/>
  <c r="F46" i="1" l="1"/>
  <c r="G46" i="1" s="1"/>
  <c r="H46" i="1" s="1"/>
  <c r="I46" i="1" l="1"/>
  <c r="J46" i="1"/>
  <c r="C47" i="1" s="1"/>
  <c r="E47" i="1" s="1"/>
  <c r="F47" i="1" l="1"/>
  <c r="G47" i="1" s="1"/>
  <c r="I47" i="1" l="1"/>
  <c r="J47" i="1"/>
  <c r="C48" i="1" s="1"/>
  <c r="E48" i="1" s="1"/>
  <c r="F48" i="1" l="1"/>
  <c r="G48" i="1" s="1"/>
  <c r="I48" i="1" l="1"/>
  <c r="J48" i="1"/>
  <c r="C49" i="1" s="1"/>
  <c r="E49" i="1" s="1"/>
  <c r="F49" i="1" l="1"/>
  <c r="G49" i="1" s="1"/>
  <c r="I49" i="1" l="1"/>
  <c r="J49" i="1"/>
  <c r="C50" i="1" s="1"/>
  <c r="E50" i="1" s="1"/>
  <c r="F50" i="1" l="1"/>
  <c r="G50" i="1"/>
  <c r="I50" i="1" l="1"/>
  <c r="J50" i="1"/>
  <c r="C51" i="1" s="1"/>
  <c r="E51" i="1" s="1"/>
  <c r="F51" i="1" l="1"/>
  <c r="G51" i="1" s="1"/>
  <c r="J51" i="1" l="1"/>
  <c r="C52" i="1" s="1"/>
  <c r="E52" i="1" s="1"/>
  <c r="I51" i="1"/>
  <c r="F52" i="1" l="1"/>
  <c r="G52" i="1" s="1"/>
  <c r="J52" i="1" l="1"/>
  <c r="C53" i="1" s="1"/>
  <c r="E53" i="1" s="1"/>
  <c r="I52" i="1"/>
  <c r="F53" i="1" l="1"/>
  <c r="G53" i="1" s="1"/>
  <c r="H53" i="1" s="1"/>
  <c r="J53" i="1" l="1"/>
  <c r="C54" i="1" s="1"/>
  <c r="E54" i="1" s="1"/>
  <c r="I53" i="1"/>
  <c r="F54" i="1" l="1"/>
  <c r="G54" i="1" s="1"/>
  <c r="J54" i="1" l="1"/>
  <c r="C55" i="1" s="1"/>
  <c r="E55" i="1" s="1"/>
  <c r="I54" i="1"/>
  <c r="F55" i="1" l="1"/>
  <c r="G55" i="1" s="1"/>
  <c r="J55" i="1" l="1"/>
  <c r="C56" i="1" s="1"/>
  <c r="E56" i="1" s="1"/>
  <c r="I55" i="1"/>
  <c r="F56" i="1" l="1"/>
  <c r="G56" i="1"/>
  <c r="J56" i="1" l="1"/>
  <c r="C57" i="1" s="1"/>
  <c r="E57" i="1" s="1"/>
  <c r="I56" i="1"/>
  <c r="F57" i="1" l="1"/>
  <c r="G57" i="1" s="1"/>
  <c r="J57" i="1" l="1"/>
  <c r="C58" i="1" s="1"/>
  <c r="E58" i="1" s="1"/>
  <c r="I57" i="1"/>
  <c r="F58" i="1" l="1"/>
  <c r="G58" i="1" s="1"/>
  <c r="J58" i="1" l="1"/>
  <c r="C59" i="1" s="1"/>
  <c r="E59" i="1" s="1"/>
  <c r="I58" i="1"/>
  <c r="F59" i="1" l="1"/>
  <c r="G59" i="1" s="1"/>
  <c r="I59" i="1" l="1"/>
  <c r="J59" i="1"/>
  <c r="C60" i="1" s="1"/>
  <c r="E60" i="1" s="1"/>
  <c r="F60" i="1" l="1"/>
  <c r="G60" i="1" s="1"/>
  <c r="H60" i="1" s="1"/>
  <c r="I60" i="1" l="1"/>
  <c r="J60" i="1"/>
  <c r="C61" i="1" s="1"/>
  <c r="E61" i="1" s="1"/>
  <c r="F61" i="1" l="1"/>
  <c r="G61" i="1"/>
  <c r="I61" i="1" l="1"/>
  <c r="J61" i="1"/>
  <c r="C62" i="1" s="1"/>
  <c r="E62" i="1" s="1"/>
  <c r="F62" i="1" l="1"/>
  <c r="G62" i="1" s="1"/>
  <c r="I62" i="1" l="1"/>
  <c r="J62" i="1"/>
  <c r="C63" i="1" s="1"/>
  <c r="E63" i="1" s="1"/>
  <c r="F63" i="1" l="1"/>
  <c r="G63" i="1" s="1"/>
  <c r="I63" i="1" l="1"/>
  <c r="J63" i="1"/>
  <c r="C64" i="1" s="1"/>
  <c r="E64" i="1" s="1"/>
  <c r="F64" i="1" l="1"/>
  <c r="G64" i="1" s="1"/>
  <c r="J64" i="1" l="1"/>
  <c r="C65" i="1" s="1"/>
  <c r="E65" i="1" s="1"/>
  <c r="I64" i="1"/>
  <c r="F65" i="1" l="1"/>
  <c r="G65" i="1" s="1"/>
  <c r="I65" i="1" l="1"/>
  <c r="J65" i="1"/>
  <c r="C66" i="1" s="1"/>
  <c r="E66" i="1" s="1"/>
  <c r="F66" i="1" l="1"/>
  <c r="G66" i="1"/>
  <c r="I66" i="1" l="1"/>
  <c r="J66" i="1"/>
  <c r="C67" i="1" s="1"/>
  <c r="E67" i="1" s="1"/>
  <c r="F67" i="1" l="1"/>
  <c r="G67" i="1" s="1"/>
  <c r="H67" i="1" s="1"/>
  <c r="J67" i="1" l="1"/>
  <c r="C68" i="1" s="1"/>
  <c r="E68" i="1" s="1"/>
  <c r="I67" i="1"/>
  <c r="F68" i="1" l="1"/>
  <c r="G68" i="1" s="1"/>
  <c r="J68" i="1" l="1"/>
  <c r="C69" i="1" s="1"/>
  <c r="E69" i="1" s="1"/>
  <c r="I68" i="1"/>
  <c r="F69" i="1" l="1"/>
  <c r="G69" i="1" s="1"/>
  <c r="J69" i="1" l="1"/>
  <c r="C70" i="1" s="1"/>
  <c r="E70" i="1" s="1"/>
  <c r="I69" i="1"/>
  <c r="F70" i="1" l="1"/>
  <c r="G70" i="1" s="1"/>
  <c r="J70" i="1" l="1"/>
  <c r="C71" i="1" s="1"/>
  <c r="E71" i="1" s="1"/>
  <c r="I70" i="1"/>
  <c r="F71" i="1" l="1"/>
  <c r="G71" i="1" s="1"/>
  <c r="J71" i="1" l="1"/>
  <c r="C72" i="1" s="1"/>
  <c r="E72" i="1" s="1"/>
  <c r="I71" i="1"/>
  <c r="F72" i="1" l="1"/>
  <c r="G72" i="1" s="1"/>
  <c r="I72" i="1" l="1"/>
  <c r="J72" i="1"/>
  <c r="C73" i="1" s="1"/>
  <c r="E73" i="1" s="1"/>
  <c r="F73" i="1" l="1"/>
  <c r="G73" i="1" s="1"/>
  <c r="J73" i="1" l="1"/>
  <c r="C74" i="1" s="1"/>
  <c r="E74" i="1" s="1"/>
  <c r="I73" i="1"/>
  <c r="F74" i="1" l="1"/>
  <c r="G74" i="1" s="1"/>
  <c r="H74" i="1" s="1"/>
  <c r="J74" i="1" l="1"/>
  <c r="C75" i="1" s="1"/>
  <c r="E75" i="1" s="1"/>
  <c r="I74" i="1"/>
  <c r="F75" i="1" l="1"/>
  <c r="G75" i="1" s="1"/>
  <c r="I75" i="1" l="1"/>
  <c r="J75" i="1"/>
  <c r="C76" i="1" s="1"/>
  <c r="E76" i="1" s="1"/>
  <c r="F76" i="1" l="1"/>
  <c r="G76" i="1" s="1"/>
  <c r="I76" i="1" l="1"/>
  <c r="J76" i="1"/>
  <c r="C77" i="1" s="1"/>
  <c r="E77" i="1" s="1"/>
  <c r="F77" i="1" l="1"/>
  <c r="G77" i="1"/>
  <c r="I77" i="1" l="1"/>
  <c r="J77" i="1"/>
  <c r="C78" i="1" s="1"/>
  <c r="E78" i="1" s="1"/>
  <c r="F78" i="1" l="1"/>
  <c r="G78" i="1" s="1"/>
  <c r="I78" i="1" l="1"/>
  <c r="J78" i="1"/>
  <c r="C79" i="1" s="1"/>
  <c r="E79" i="1" s="1"/>
  <c r="F79" i="1" l="1"/>
  <c r="G79" i="1" s="1"/>
  <c r="I79" i="1" l="1"/>
  <c r="J79" i="1"/>
  <c r="C80" i="1" s="1"/>
  <c r="E80" i="1" s="1"/>
  <c r="F80" i="1" l="1"/>
  <c r="G80" i="1" s="1"/>
  <c r="J80" i="1" l="1"/>
  <c r="C81" i="1" s="1"/>
  <c r="E81" i="1" s="1"/>
  <c r="I80" i="1"/>
  <c r="F81" i="1" l="1"/>
  <c r="G81" i="1" s="1"/>
  <c r="H81" i="1" s="1"/>
  <c r="I81" i="1" l="1"/>
  <c r="J81" i="1"/>
  <c r="C82" i="1" s="1"/>
  <c r="E82" i="1" s="1"/>
  <c r="F82" i="1" l="1"/>
  <c r="G82" i="1" s="1"/>
  <c r="I82" i="1" l="1"/>
  <c r="J82" i="1"/>
  <c r="C83" i="1" s="1"/>
  <c r="E83" i="1" s="1"/>
  <c r="F83" i="1" l="1"/>
  <c r="G83" i="1" s="1"/>
  <c r="J83" i="1" l="1"/>
  <c r="C84" i="1" s="1"/>
  <c r="E84" i="1" s="1"/>
  <c r="I83" i="1"/>
  <c r="F84" i="1" l="1"/>
  <c r="G84" i="1" s="1"/>
  <c r="J84" i="1" l="1"/>
  <c r="C85" i="1" s="1"/>
  <c r="E85" i="1" s="1"/>
  <c r="I84" i="1"/>
  <c r="F85" i="1" l="1"/>
  <c r="G85" i="1" s="1"/>
  <c r="J85" i="1" l="1"/>
  <c r="C86" i="1" s="1"/>
  <c r="E86" i="1" s="1"/>
  <c r="I85" i="1"/>
  <c r="F86" i="1" l="1"/>
  <c r="G86" i="1" s="1"/>
  <c r="J86" i="1" l="1"/>
  <c r="C87" i="1" s="1"/>
  <c r="E87" i="1" s="1"/>
  <c r="I86" i="1"/>
  <c r="F87" i="1" l="1"/>
  <c r="G87" i="1" s="1"/>
  <c r="J87" i="1" l="1"/>
  <c r="C88" i="1" s="1"/>
  <c r="E88" i="1" s="1"/>
  <c r="I87" i="1"/>
  <c r="F88" i="1" l="1"/>
  <c r="G88" i="1" s="1"/>
  <c r="H88" i="1" s="1"/>
  <c r="J88" i="1" l="1"/>
  <c r="C89" i="1" s="1"/>
  <c r="E89" i="1" s="1"/>
  <c r="I88" i="1"/>
  <c r="F89" i="1" l="1"/>
  <c r="G89" i="1" s="1"/>
  <c r="J89" i="1" l="1"/>
  <c r="C90" i="1" s="1"/>
  <c r="E90" i="1" s="1"/>
  <c r="I89" i="1"/>
  <c r="F90" i="1" l="1"/>
  <c r="G90" i="1" s="1"/>
  <c r="J90" i="1" l="1"/>
  <c r="C91" i="1" s="1"/>
  <c r="E91" i="1" s="1"/>
  <c r="I90" i="1"/>
  <c r="F91" i="1" l="1"/>
  <c r="G91" i="1"/>
  <c r="I91" i="1" l="1"/>
  <c r="J91" i="1"/>
  <c r="C92" i="1" s="1"/>
  <c r="E92" i="1" s="1"/>
  <c r="F92" i="1" l="1"/>
  <c r="G92" i="1" s="1"/>
  <c r="I92" i="1" l="1"/>
  <c r="J92" i="1"/>
  <c r="C93" i="1" s="1"/>
  <c r="E93" i="1" s="1"/>
  <c r="F93" i="1" l="1"/>
  <c r="G93" i="1" s="1"/>
  <c r="I93" i="1" l="1"/>
  <c r="J93" i="1"/>
  <c r="C94" i="1" s="1"/>
  <c r="E94" i="1" s="1"/>
  <c r="F94" i="1" l="1"/>
  <c r="G94" i="1"/>
  <c r="I94" i="1" l="1"/>
  <c r="J94" i="1"/>
  <c r="C95" i="1" s="1"/>
  <c r="E95" i="1" s="1"/>
  <c r="F95" i="1" l="1"/>
  <c r="G95" i="1"/>
  <c r="H95" i="1" s="1"/>
  <c r="I95" i="1" l="1"/>
  <c r="J95" i="1"/>
  <c r="C96" i="1" s="1"/>
  <c r="E96" i="1" s="1"/>
  <c r="F96" i="1" l="1"/>
  <c r="G96" i="1" s="1"/>
  <c r="I96" i="1" l="1"/>
  <c r="J96" i="1"/>
  <c r="C97" i="1" s="1"/>
  <c r="E97" i="1" s="1"/>
  <c r="F97" i="1" l="1"/>
  <c r="G97" i="1"/>
  <c r="I97" i="1" l="1"/>
  <c r="J97" i="1"/>
  <c r="C98" i="1" s="1"/>
  <c r="E98" i="1" s="1"/>
  <c r="F98" i="1" l="1"/>
  <c r="G98" i="1"/>
  <c r="I98" i="1" l="1"/>
  <c r="J98" i="1"/>
  <c r="C99" i="1" s="1"/>
  <c r="E99" i="1" s="1"/>
  <c r="F99" i="1" l="1"/>
  <c r="G99" i="1" s="1"/>
  <c r="J99" i="1" l="1"/>
  <c r="C100" i="1" s="1"/>
  <c r="E100" i="1" s="1"/>
  <c r="I99" i="1"/>
  <c r="F100" i="1" l="1"/>
  <c r="G100" i="1" s="1"/>
  <c r="J100" i="1" l="1"/>
  <c r="C101" i="1" s="1"/>
  <c r="E101" i="1" s="1"/>
  <c r="I100" i="1"/>
  <c r="F101" i="1" l="1"/>
  <c r="G101" i="1" s="1"/>
  <c r="J101" i="1" l="1"/>
  <c r="C102" i="1" s="1"/>
  <c r="E102" i="1" s="1"/>
  <c r="I101" i="1"/>
  <c r="F102" i="1" l="1"/>
  <c r="G102" i="1" s="1"/>
  <c r="H102" i="1" s="1"/>
  <c r="J102" i="1" l="1"/>
  <c r="C103" i="1" s="1"/>
  <c r="E103" i="1" s="1"/>
  <c r="I102" i="1"/>
  <c r="F103" i="1" l="1"/>
  <c r="G103" i="1" s="1"/>
  <c r="J103" i="1" l="1"/>
  <c r="C104" i="1" s="1"/>
  <c r="E104" i="1" s="1"/>
  <c r="I103" i="1"/>
  <c r="F104" i="1" l="1"/>
  <c r="G104" i="1" s="1"/>
  <c r="I104" i="1" l="1"/>
  <c r="J104" i="1"/>
  <c r="C105" i="1" s="1"/>
  <c r="E105" i="1" s="1"/>
  <c r="F105" i="1" l="1"/>
  <c r="G105" i="1" s="1"/>
  <c r="J105" i="1" l="1"/>
  <c r="C106" i="1" s="1"/>
  <c r="E106" i="1" s="1"/>
  <c r="I105" i="1"/>
  <c r="F106" i="1" l="1"/>
  <c r="G106" i="1" s="1"/>
  <c r="J106" i="1" l="1"/>
  <c r="C107" i="1" s="1"/>
  <c r="E107" i="1" s="1"/>
  <c r="I106" i="1"/>
  <c r="F107" i="1" l="1"/>
  <c r="G107" i="1" s="1"/>
  <c r="I107" i="1" l="1"/>
  <c r="J107" i="1"/>
  <c r="C108" i="1" s="1"/>
  <c r="E108" i="1" s="1"/>
  <c r="F108" i="1" l="1"/>
  <c r="G108" i="1" s="1"/>
  <c r="I108" i="1" l="1"/>
  <c r="J108" i="1"/>
  <c r="C109" i="1" s="1"/>
  <c r="E109" i="1" s="1"/>
  <c r="F109" i="1" l="1"/>
  <c r="G109" i="1" s="1"/>
  <c r="H109" i="1" s="1"/>
  <c r="I109" i="1" l="1"/>
  <c r="J109" i="1"/>
  <c r="C110" i="1" s="1"/>
  <c r="E110" i="1" s="1"/>
  <c r="F110" i="1" l="1"/>
  <c r="G110" i="1" s="1"/>
  <c r="I110" i="1" l="1"/>
  <c r="J110" i="1"/>
  <c r="C111" i="1" s="1"/>
  <c r="E111" i="1" s="1"/>
  <c r="F111" i="1" l="1"/>
  <c r="G111" i="1"/>
  <c r="I111" i="1" l="1"/>
  <c r="J111" i="1"/>
  <c r="C112" i="1" s="1"/>
  <c r="E112" i="1" s="1"/>
  <c r="F112" i="1" l="1"/>
  <c r="G112" i="1" s="1"/>
  <c r="J112" i="1" l="1"/>
  <c r="C113" i="1" s="1"/>
  <c r="E113" i="1" s="1"/>
  <c r="I112" i="1"/>
  <c r="F113" i="1" l="1"/>
  <c r="G113" i="1" s="1"/>
  <c r="I113" i="1" l="1"/>
  <c r="J113" i="1"/>
  <c r="C114" i="1" s="1"/>
  <c r="E114" i="1" s="1"/>
  <c r="F114" i="1" l="1"/>
  <c r="G114" i="1"/>
  <c r="I114" i="1" l="1"/>
  <c r="J114" i="1"/>
  <c r="C115" i="1" s="1"/>
  <c r="E115" i="1" s="1"/>
  <c r="F115" i="1" l="1"/>
  <c r="G115" i="1" s="1"/>
  <c r="J115" i="1" l="1"/>
  <c r="C116" i="1" s="1"/>
  <c r="E116" i="1" s="1"/>
  <c r="I115" i="1"/>
  <c r="F116" i="1" l="1"/>
  <c r="G116" i="1" s="1"/>
  <c r="H116" i="1" s="1"/>
  <c r="J116" i="1" l="1"/>
  <c r="C117" i="1" s="1"/>
  <c r="E117" i="1" s="1"/>
  <c r="I116" i="1"/>
  <c r="F117" i="1" l="1"/>
  <c r="G117" i="1" s="1"/>
  <c r="J117" i="1" l="1"/>
  <c r="C118" i="1" s="1"/>
  <c r="E118" i="1" s="1"/>
  <c r="I117" i="1"/>
  <c r="F118" i="1" l="1"/>
  <c r="G118" i="1" s="1"/>
  <c r="J118" i="1" l="1"/>
  <c r="C119" i="1" s="1"/>
  <c r="E119" i="1" s="1"/>
  <c r="I118" i="1"/>
  <c r="F119" i="1" l="1"/>
  <c r="G119" i="1" s="1"/>
  <c r="J119" i="1" l="1"/>
  <c r="C120" i="1" s="1"/>
  <c r="E120" i="1" s="1"/>
  <c r="I119" i="1"/>
  <c r="F120" i="1" l="1"/>
  <c r="G120" i="1" s="1"/>
  <c r="J120" i="1" l="1"/>
  <c r="C121" i="1" s="1"/>
  <c r="E121" i="1" s="1"/>
  <c r="I120" i="1"/>
  <c r="F121" i="1" l="1"/>
  <c r="G121" i="1" s="1"/>
  <c r="J121" i="1" l="1"/>
  <c r="C122" i="1" s="1"/>
  <c r="E122" i="1" s="1"/>
  <c r="I121" i="1"/>
  <c r="F122" i="1" l="1"/>
  <c r="G122" i="1" s="1"/>
  <c r="J122" i="1" l="1"/>
  <c r="C123" i="1" s="1"/>
  <c r="E123" i="1" s="1"/>
  <c r="I122" i="1"/>
  <c r="F123" i="1" l="1"/>
  <c r="G123" i="1" s="1"/>
  <c r="H123" i="1" s="1"/>
  <c r="I123" i="1" l="1"/>
  <c r="J123" i="1"/>
  <c r="C124" i="1" s="1"/>
  <c r="E124" i="1" s="1"/>
  <c r="F124" i="1" l="1"/>
  <c r="G124" i="1" s="1"/>
  <c r="I124" i="1" l="1"/>
  <c r="J124" i="1"/>
  <c r="C125" i="1" s="1"/>
  <c r="E125" i="1" s="1"/>
  <c r="F125" i="1" l="1"/>
  <c r="G125" i="1" s="1"/>
  <c r="I125" i="1" l="1"/>
  <c r="J125" i="1"/>
  <c r="C126" i="1" s="1"/>
  <c r="E126" i="1" s="1"/>
  <c r="F126" i="1" l="1"/>
  <c r="G126" i="1" s="1"/>
  <c r="I126" i="1" l="1"/>
  <c r="J126" i="1"/>
  <c r="C127" i="1" s="1"/>
  <c r="E127" i="1" s="1"/>
  <c r="F127" i="1" l="1"/>
  <c r="G127" i="1"/>
  <c r="I127" i="1" l="1"/>
  <c r="J127" i="1"/>
  <c r="C128" i="1" s="1"/>
  <c r="E128" i="1" s="1"/>
  <c r="F128" i="1" l="1"/>
  <c r="G128" i="1" s="1"/>
  <c r="I128" i="1" l="1"/>
  <c r="J128" i="1"/>
  <c r="C129" i="1" s="1"/>
  <c r="E129" i="1" s="1"/>
  <c r="F129" i="1" l="1"/>
  <c r="G129" i="1" s="1"/>
  <c r="I129" i="1" l="1"/>
  <c r="J129" i="1"/>
  <c r="C130" i="1" s="1"/>
  <c r="E130" i="1" s="1"/>
  <c r="F130" i="1" l="1"/>
  <c r="G130" i="1" s="1"/>
  <c r="H130" i="1" s="1"/>
  <c r="I130" i="1" l="1"/>
  <c r="J130" i="1"/>
  <c r="C131" i="1" s="1"/>
  <c r="E131" i="1" s="1"/>
  <c r="F131" i="1" l="1"/>
  <c r="G131" i="1" s="1"/>
  <c r="J131" i="1" l="1"/>
  <c r="C132" i="1" s="1"/>
  <c r="E132" i="1" s="1"/>
  <c r="I131" i="1"/>
  <c r="F132" i="1" l="1"/>
  <c r="G132" i="1" s="1"/>
  <c r="J132" i="1" l="1"/>
  <c r="C133" i="1" s="1"/>
  <c r="E133" i="1" s="1"/>
  <c r="I132" i="1"/>
  <c r="F133" i="1" l="1"/>
  <c r="G133" i="1" s="1"/>
  <c r="J133" i="1" l="1"/>
  <c r="C134" i="1" s="1"/>
  <c r="E134" i="1" s="1"/>
  <c r="I133" i="1"/>
  <c r="F134" i="1" l="1"/>
  <c r="G134" i="1" s="1"/>
  <c r="J134" i="1" l="1"/>
  <c r="C135" i="1" s="1"/>
  <c r="E135" i="1" s="1"/>
  <c r="I134" i="1"/>
  <c r="F135" i="1" l="1"/>
  <c r="G135" i="1" s="1"/>
  <c r="J135" i="1" l="1"/>
  <c r="C136" i="1" s="1"/>
  <c r="E136" i="1" s="1"/>
  <c r="I135" i="1"/>
  <c r="F136" i="1" l="1"/>
  <c r="G136" i="1" s="1"/>
  <c r="I136" i="1" l="1"/>
  <c r="J136" i="1"/>
  <c r="C137" i="1" s="1"/>
  <c r="E137" i="1" s="1"/>
  <c r="F137" i="1" l="1"/>
  <c r="G137" i="1" s="1"/>
  <c r="H137" i="1" s="1"/>
  <c r="J137" i="1" l="1"/>
  <c r="C138" i="1" s="1"/>
  <c r="E138" i="1" s="1"/>
  <c r="I137" i="1"/>
  <c r="F138" i="1" l="1"/>
  <c r="G138" i="1" s="1"/>
  <c r="J138" i="1" l="1"/>
  <c r="C139" i="1" s="1"/>
  <c r="E139" i="1" s="1"/>
  <c r="I138" i="1"/>
  <c r="F139" i="1" l="1"/>
  <c r="G139" i="1"/>
  <c r="I139" i="1" l="1"/>
  <c r="J139" i="1"/>
  <c r="C140" i="1" s="1"/>
  <c r="E140" i="1" s="1"/>
  <c r="F140" i="1" l="1"/>
  <c r="G140" i="1"/>
  <c r="I140" i="1" l="1"/>
  <c r="J140" i="1"/>
  <c r="C141" i="1" s="1"/>
  <c r="E141" i="1" s="1"/>
  <c r="F141" i="1" l="1"/>
  <c r="G141" i="1" s="1"/>
  <c r="I141" i="1" l="1"/>
  <c r="J141" i="1"/>
  <c r="C142" i="1" s="1"/>
  <c r="E142" i="1" s="1"/>
  <c r="F142" i="1" l="1"/>
  <c r="G142" i="1" s="1"/>
  <c r="I142" i="1" l="1"/>
  <c r="J142" i="1"/>
  <c r="C143" i="1" s="1"/>
  <c r="E143" i="1" s="1"/>
  <c r="F143" i="1" l="1"/>
  <c r="G143" i="1"/>
  <c r="I143" i="1" l="1"/>
  <c r="J143" i="1"/>
  <c r="C144" i="1" s="1"/>
  <c r="E144" i="1" s="1"/>
  <c r="F144" i="1" l="1"/>
  <c r="G144" i="1" s="1"/>
  <c r="H144" i="1" s="1"/>
  <c r="I144" i="1" l="1"/>
  <c r="J144" i="1"/>
  <c r="C145" i="1" s="1"/>
  <c r="E145" i="1" s="1"/>
  <c r="F145" i="1" l="1"/>
  <c r="G145" i="1" s="1"/>
  <c r="I145" i="1" l="1"/>
  <c r="J145" i="1"/>
  <c r="C146" i="1" s="1"/>
  <c r="E146" i="1" s="1"/>
  <c r="F146" i="1" l="1"/>
  <c r="G146" i="1" s="1"/>
  <c r="I146" i="1" l="1"/>
  <c r="J146" i="1"/>
  <c r="C147" i="1" s="1"/>
  <c r="E147" i="1" s="1"/>
  <c r="F147" i="1" l="1"/>
  <c r="G147" i="1" s="1"/>
  <c r="J147" i="1" l="1"/>
  <c r="C148" i="1" s="1"/>
  <c r="E148" i="1" s="1"/>
  <c r="I147" i="1"/>
  <c r="F148" i="1" l="1"/>
  <c r="G148" i="1" s="1"/>
  <c r="J148" i="1" l="1"/>
  <c r="C149" i="1" s="1"/>
  <c r="E149" i="1" s="1"/>
  <c r="I148" i="1"/>
  <c r="F149" i="1" l="1"/>
  <c r="G149" i="1" s="1"/>
  <c r="J149" i="1" l="1"/>
  <c r="C150" i="1" s="1"/>
  <c r="E150" i="1" s="1"/>
  <c r="I149" i="1"/>
  <c r="F150" i="1" l="1"/>
  <c r="G150" i="1" s="1"/>
  <c r="J150" i="1" l="1"/>
  <c r="C151" i="1" s="1"/>
  <c r="E151" i="1" s="1"/>
  <c r="I150" i="1"/>
  <c r="F151" i="1" l="1"/>
  <c r="G151" i="1" s="1"/>
  <c r="H151" i="1" s="1"/>
  <c r="J151" i="1" l="1"/>
  <c r="C152" i="1" s="1"/>
  <c r="E152" i="1" s="1"/>
  <c r="I151" i="1"/>
  <c r="F152" i="1" l="1"/>
  <c r="G152" i="1" s="1"/>
  <c r="J152" i="1" l="1"/>
  <c r="C153" i="1" s="1"/>
  <c r="E153" i="1" s="1"/>
  <c r="I152" i="1"/>
  <c r="F153" i="1" l="1"/>
  <c r="G153" i="1" s="1"/>
  <c r="J153" i="1" l="1"/>
  <c r="C154" i="1" s="1"/>
  <c r="I153" i="1"/>
  <c r="E154" i="1" l="1"/>
  <c r="N9" i="1"/>
  <c r="F154" i="1"/>
  <c r="G154" i="1" s="1"/>
  <c r="J154" i="1" l="1"/>
  <c r="I154" i="1"/>
  <c r="M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CC692-3E1C-4090-ADE5-104F6CFF8E53}" name="deszcz" type="6" refreshedVersion="8" background="1" saveData="1">
    <textPr codePage="852" sourceFile="C:\Users\kamack38\Downloads\informatyka-2015-maj-stara\dane\deszcz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<sst xmlns="http://schemas.openxmlformats.org/spreadsheetml/2006/main" count="23" uniqueCount="21">
  <si>
    <t>data</t>
  </si>
  <si>
    <t xml:space="preserve">opady </t>
  </si>
  <si>
    <t>zbiornik rano</t>
  </si>
  <si>
    <t>zraszanie</t>
  </si>
  <si>
    <t>zbiornik po zraszaniu</t>
  </si>
  <si>
    <t>kanalizacja</t>
  </si>
  <si>
    <t>na koniec</t>
  </si>
  <si>
    <t>parowanie</t>
  </si>
  <si>
    <t>po parowaniu</t>
  </si>
  <si>
    <t>"6.1"</t>
  </si>
  <si>
    <t>wodociągi</t>
  </si>
  <si>
    <t>"6.2"</t>
  </si>
  <si>
    <t>"6.3"</t>
  </si>
  <si>
    <t>Ilość wody</t>
  </si>
  <si>
    <t>Data</t>
  </si>
  <si>
    <t>"6.4"</t>
  </si>
  <si>
    <t>czy sobota</t>
  </si>
  <si>
    <t>Ilość dolewanej wody</t>
  </si>
  <si>
    <t>Ilość wody odprowadzanej</t>
  </si>
  <si>
    <t>litrów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</si>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</sst>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14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69" fontId="0" fillId="0" borderId="0" xfId="0" applyNumberFormat="1"/>
    <xf numFmtId="169" fontId="0" fillId="0" borderId="0" xfId="1" applyNumberFormat="1" applyFont="1"/>
    <xf numFmtId="46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Arkusz1!$N$13</c:f>
              <c:strCache>
                <c:ptCount val="1"/>
                <c:pt idx="0">
                  <c:v> Ilość dolewanej wody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Arkusz1!$M$14:$M$18</c:f>
              <c:numCache>
                <c:formatCode>m/d/yyyy</c:formatCode>
                <c:ptCount val="5"/>
                <c:pt idx="0">
                  <c:v>41762</c:v>
                </c:pt>
                <c:pt idx="1">
                  <c:v>41769</c:v>
                </c:pt>
                <c:pt idx="2">
                  <c:v>41776</c:v>
                </c:pt>
                <c:pt idx="3">
                  <c:v>41783</c:v>
                </c:pt>
                <c:pt idx="4">
                  <c:v>41790</c:v>
                </c:pt>
              </c:numCache>
            </c:numRef>
          </c:cat>
          <c:val>
            <c:numRef>
              <c:f>Arkusz1!$N$14:$N$18</c:f>
              <c:numCache>
                <c:formatCode>_-* #\ ##0_-;\-* #\ ##0_-;_-* "-"??_-;_-@_-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309-B8ED-E7B53B27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504672"/>
        <c:axId val="1182501792"/>
      </c:barChart>
      <c:dateAx>
        <c:axId val="11825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501792"/>
        <c:crosses val="autoZero"/>
        <c:auto val="1"/>
        <c:lblOffset val="100"/>
        <c:baseTimeUnit val="days"/>
      </c:dateAx>
      <c:valAx>
        <c:axId val="11825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dolewanje</a:t>
                </a:r>
                <a:r>
                  <a:rPr lang="pl-PL" baseline="0"/>
                  <a:t> wody w litrach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5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19</xdr:row>
      <xdr:rowOff>76200</xdr:rowOff>
    </xdr:from>
    <xdr:to>
      <xdr:col>16</xdr:col>
      <xdr:colOff>219075</xdr:colOff>
      <xdr:row>33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1604E4-B80C-0C42-8488-148F20BC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zcz" connectionId="1" xr16:uid="{DCDE8BF1-6C8F-4766-861B-49C709B9E50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tabSelected="1" workbookViewId="0">
      <selection activeCell="Q4" sqref="Q4"/>
    </sheetView>
  </sheetViews>
  <sheetFormatPr defaultRowHeight="15" x14ac:dyDescent="0.25"/>
  <cols>
    <col min="1" max="1" width="10.140625" bestFit="1" customWidth="1"/>
    <col min="2" max="2" width="6.85546875" bestFit="1" customWidth="1"/>
    <col min="3" max="3" width="14" customWidth="1"/>
    <col min="4" max="4" width="11.42578125" bestFit="1" customWidth="1"/>
    <col min="5" max="5" width="18.85546875" customWidth="1"/>
    <col min="6" max="6" width="11.85546875" customWidth="1"/>
    <col min="7" max="7" width="14" customWidth="1"/>
    <col min="8" max="8" width="11.42578125" bestFit="1" customWidth="1"/>
    <col min="9" max="9" width="10.42578125" bestFit="1" customWidth="1"/>
    <col min="10" max="10" width="12.85546875" bestFit="1" customWidth="1"/>
    <col min="11" max="12" width="13.85546875" customWidth="1"/>
    <col min="13" max="13" width="17.7109375" bestFit="1" customWidth="1"/>
    <col min="14" max="14" width="19.42578125" bestFit="1" customWidth="1"/>
    <col min="15" max="15" width="21.85546875" customWidth="1"/>
    <col min="16" max="20" width="9.140625" customWidth="1"/>
  </cols>
  <sheetData>
    <row r="1" spans="1:23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10</v>
      </c>
      <c r="I1" s="2" t="s">
        <v>5</v>
      </c>
      <c r="J1" s="2" t="s">
        <v>6</v>
      </c>
      <c r="K1" s="2" t="s">
        <v>16</v>
      </c>
      <c r="L1" s="2"/>
      <c r="Q1" t="s">
        <v>20</v>
      </c>
    </row>
    <row r="2" spans="1:23" x14ac:dyDescent="0.25">
      <c r="A2" s="1">
        <v>41760</v>
      </c>
      <c r="B2">
        <v>0</v>
      </c>
      <c r="C2" s="2">
        <v>2500000</v>
      </c>
      <c r="D2" s="2">
        <f>(1-B2)*100*500*2</f>
        <v>100000</v>
      </c>
      <c r="E2" s="2">
        <f>C2-D2</f>
        <v>2400000</v>
      </c>
      <c r="F2" s="2">
        <f>IF(B2,E2*0.03,-E2*0.01)</f>
        <v>-24000</v>
      </c>
      <c r="G2" s="2">
        <f>E2+F2</f>
        <v>2376000</v>
      </c>
      <c r="H2" s="2">
        <f>IF(WEEKDAY(A2,2)=6,MIN(MAX(2500000-G2,0),500000),0)</f>
        <v>0</v>
      </c>
      <c r="I2" s="2">
        <f>IF(G2&gt;2500000,G2-2500000,0)</f>
        <v>0</v>
      </c>
      <c r="J2" s="2">
        <f>MIN(G2+H2,2500000)</f>
        <v>2376000</v>
      </c>
      <c r="K2" t="b">
        <f>WEEKDAY(A2,2)=6</f>
        <v>0</v>
      </c>
      <c r="M2" t="s">
        <v>9</v>
      </c>
      <c r="Q2" s="8">
        <v>1.53125</v>
      </c>
    </row>
    <row r="3" spans="1:23" x14ac:dyDescent="0.25">
      <c r="A3" s="1">
        <v>41761</v>
      </c>
      <c r="B3">
        <v>1</v>
      </c>
      <c r="C3" s="2">
        <f>J2</f>
        <v>2376000</v>
      </c>
      <c r="D3" s="2">
        <f t="shared" ref="D3:D66" si="0">(1-B3)*100*500*2</f>
        <v>0</v>
      </c>
      <c r="E3" s="2">
        <f t="shared" ref="E3:E66" si="1">C3-D3</f>
        <v>2376000</v>
      </c>
      <c r="F3" s="2">
        <f t="shared" ref="F3:F66" si="2">IF(B3,E3*0.03,-E3*0.01)</f>
        <v>71280</v>
      </c>
      <c r="G3" s="2">
        <f t="shared" ref="G3:G66" si="3">E3+F3</f>
        <v>2447280</v>
      </c>
      <c r="H3" s="2">
        <f t="shared" ref="H3:H66" si="4">IF(WEEKDAY(A3,2)=6,MIN(MAX(2500000-G3,0),500000),0)</f>
        <v>0</v>
      </c>
      <c r="I3" s="2">
        <f t="shared" ref="I3:I66" si="5">IF(G3&gt;2500000,G3-2500000,0)</f>
        <v>0</v>
      </c>
      <c r="J3" s="2">
        <f t="shared" ref="J3:J66" si="6">MIN(G3+H3,2500000)</f>
        <v>2447280</v>
      </c>
      <c r="K3" t="b">
        <f t="shared" ref="K3:K66" si="7">WEEKDAY(A3,2)=6</f>
        <v>0</v>
      </c>
      <c r="M3">
        <f>COUNTIF(I2:I154,"&lt;&gt; 0")</f>
        <v>13</v>
      </c>
    </row>
    <row r="4" spans="1:23" x14ac:dyDescent="0.25">
      <c r="A4" s="1">
        <v>41762</v>
      </c>
      <c r="B4">
        <v>0</v>
      </c>
      <c r="C4" s="2">
        <f t="shared" ref="C4:C67" si="8">J3</f>
        <v>2447280</v>
      </c>
      <c r="D4" s="2">
        <f t="shared" si="0"/>
        <v>100000</v>
      </c>
      <c r="E4" s="2">
        <f t="shared" si="1"/>
        <v>2347280</v>
      </c>
      <c r="F4" s="2">
        <f t="shared" si="2"/>
        <v>-23472.799999999999</v>
      </c>
      <c r="G4" s="2">
        <f t="shared" si="3"/>
        <v>2323807.2000000002</v>
      </c>
      <c r="H4" s="2">
        <f t="shared" si="4"/>
        <v>176192.79999999981</v>
      </c>
      <c r="I4" s="2">
        <f t="shared" si="5"/>
        <v>0</v>
      </c>
      <c r="J4" s="2">
        <f t="shared" si="6"/>
        <v>2500000</v>
      </c>
      <c r="K4" t="b">
        <f t="shared" si="7"/>
        <v>1</v>
      </c>
    </row>
    <row r="5" spans="1:23" x14ac:dyDescent="0.25">
      <c r="A5" s="1">
        <v>41763</v>
      </c>
      <c r="B5">
        <v>0</v>
      </c>
      <c r="C5" s="2">
        <f t="shared" si="8"/>
        <v>2500000</v>
      </c>
      <c r="D5" s="2">
        <f t="shared" si="0"/>
        <v>100000</v>
      </c>
      <c r="E5" s="2">
        <f t="shared" si="1"/>
        <v>2400000</v>
      </c>
      <c r="F5" s="2">
        <f t="shared" si="2"/>
        <v>-24000</v>
      </c>
      <c r="G5" s="2">
        <f t="shared" si="3"/>
        <v>2376000</v>
      </c>
      <c r="H5" s="2">
        <f t="shared" si="4"/>
        <v>0</v>
      </c>
      <c r="I5" s="2">
        <f t="shared" si="5"/>
        <v>0</v>
      </c>
      <c r="J5" s="2">
        <f t="shared" si="6"/>
        <v>2376000</v>
      </c>
      <c r="K5" t="b">
        <f t="shared" si="7"/>
        <v>0</v>
      </c>
      <c r="M5" t="s">
        <v>11</v>
      </c>
    </row>
    <row r="6" spans="1:23" x14ac:dyDescent="0.25">
      <c r="A6" s="1">
        <v>41764</v>
      </c>
      <c r="B6">
        <v>0</v>
      </c>
      <c r="C6" s="2">
        <f t="shared" si="8"/>
        <v>2376000</v>
      </c>
      <c r="D6" s="2">
        <f t="shared" si="0"/>
        <v>100000</v>
      </c>
      <c r="E6" s="2">
        <f t="shared" si="1"/>
        <v>2276000</v>
      </c>
      <c r="F6" s="2">
        <f t="shared" si="2"/>
        <v>-22760</v>
      </c>
      <c r="G6" s="2">
        <f t="shared" si="3"/>
        <v>2253240</v>
      </c>
      <c r="H6" s="2">
        <f t="shared" si="4"/>
        <v>0</v>
      </c>
      <c r="I6" s="2">
        <f t="shared" si="5"/>
        <v>0</v>
      </c>
      <c r="J6" s="2">
        <f t="shared" si="6"/>
        <v>2253240</v>
      </c>
      <c r="K6" t="b">
        <f t="shared" si="7"/>
        <v>0</v>
      </c>
      <c r="M6" s="6">
        <f>SUM(H2:H154)</f>
        <v>8289355.5719204126</v>
      </c>
      <c r="N6" t="s">
        <v>19</v>
      </c>
    </row>
    <row r="7" spans="1:23" x14ac:dyDescent="0.25">
      <c r="A7" s="1">
        <v>41765</v>
      </c>
      <c r="B7">
        <v>1</v>
      </c>
      <c r="C7" s="2">
        <f t="shared" si="8"/>
        <v>2253240</v>
      </c>
      <c r="D7" s="2">
        <f t="shared" si="0"/>
        <v>0</v>
      </c>
      <c r="E7" s="2">
        <f t="shared" si="1"/>
        <v>2253240</v>
      </c>
      <c r="F7" s="2">
        <f t="shared" si="2"/>
        <v>67597.2</v>
      </c>
      <c r="G7" s="2">
        <f t="shared" si="3"/>
        <v>2320837.2000000002</v>
      </c>
      <c r="H7" s="2">
        <f t="shared" si="4"/>
        <v>0</v>
      </c>
      <c r="I7" s="2">
        <f t="shared" si="5"/>
        <v>0</v>
      </c>
      <c r="J7" s="2">
        <f t="shared" si="6"/>
        <v>2320837.2000000002</v>
      </c>
      <c r="K7" t="b">
        <f t="shared" si="7"/>
        <v>0</v>
      </c>
    </row>
    <row r="8" spans="1:23" x14ac:dyDescent="0.25">
      <c r="A8" s="1">
        <v>41766</v>
      </c>
      <c r="B8">
        <v>1</v>
      </c>
      <c r="C8" s="2">
        <f t="shared" si="8"/>
        <v>2320837.2000000002</v>
      </c>
      <c r="D8" s="2">
        <f t="shared" si="0"/>
        <v>0</v>
      </c>
      <c r="E8" s="2">
        <f t="shared" si="1"/>
        <v>2320837.2000000002</v>
      </c>
      <c r="F8" s="2">
        <f t="shared" si="2"/>
        <v>69625.116000000009</v>
      </c>
      <c r="G8" s="2">
        <f t="shared" si="3"/>
        <v>2390462.3160000001</v>
      </c>
      <c r="H8" s="2">
        <f t="shared" si="4"/>
        <v>0</v>
      </c>
      <c r="I8" s="2">
        <f t="shared" si="5"/>
        <v>0</v>
      </c>
      <c r="J8" s="2">
        <f t="shared" si="6"/>
        <v>2390462.3160000001</v>
      </c>
      <c r="K8" t="b">
        <f t="shared" si="7"/>
        <v>0</v>
      </c>
      <c r="M8" t="s">
        <v>12</v>
      </c>
    </row>
    <row r="9" spans="1:23" x14ac:dyDescent="0.25">
      <c r="A9" s="1">
        <v>41767</v>
      </c>
      <c r="B9">
        <v>1</v>
      </c>
      <c r="C9" s="2">
        <f t="shared" si="8"/>
        <v>2390462.3160000001</v>
      </c>
      <c r="D9" s="2">
        <f t="shared" si="0"/>
        <v>0</v>
      </c>
      <c r="E9" s="2">
        <f t="shared" si="1"/>
        <v>2390462.3160000001</v>
      </c>
      <c r="F9" s="2">
        <f t="shared" si="2"/>
        <v>71713.869479999994</v>
      </c>
      <c r="G9" s="2">
        <f t="shared" si="3"/>
        <v>2462176.18548</v>
      </c>
      <c r="H9" s="2">
        <f t="shared" si="4"/>
        <v>0</v>
      </c>
      <c r="I9" s="2">
        <f t="shared" si="5"/>
        <v>0</v>
      </c>
      <c r="J9" s="2">
        <f t="shared" si="6"/>
        <v>2462176.18548</v>
      </c>
      <c r="K9" t="b">
        <f t="shared" si="7"/>
        <v>0</v>
      </c>
      <c r="M9" t="s">
        <v>13</v>
      </c>
      <c r="N9" s="6">
        <f>MIN(C2:C154)</f>
        <v>1303938.2584261359</v>
      </c>
      <c r="O9" t="s">
        <v>19</v>
      </c>
    </row>
    <row r="10" spans="1:23" x14ac:dyDescent="0.25">
      <c r="A10" s="1">
        <v>41768</v>
      </c>
      <c r="B10">
        <v>1</v>
      </c>
      <c r="C10" s="2">
        <f t="shared" si="8"/>
        <v>2462176.18548</v>
      </c>
      <c r="D10" s="2">
        <f t="shared" si="0"/>
        <v>0</v>
      </c>
      <c r="E10" s="2">
        <f t="shared" si="1"/>
        <v>2462176.18548</v>
      </c>
      <c r="F10" s="2">
        <f t="shared" si="2"/>
        <v>73865.285564399994</v>
      </c>
      <c r="G10" s="2">
        <f t="shared" si="3"/>
        <v>2536041.4710443998</v>
      </c>
      <c r="H10" s="2">
        <f t="shared" si="4"/>
        <v>0</v>
      </c>
      <c r="I10" s="2">
        <f t="shared" si="5"/>
        <v>36041.471044399776</v>
      </c>
      <c r="J10" s="2">
        <f t="shared" si="6"/>
        <v>2500000</v>
      </c>
      <c r="K10" t="b">
        <f t="shared" si="7"/>
        <v>0</v>
      </c>
      <c r="M10" t="s">
        <v>14</v>
      </c>
      <c r="N10" s="3">
        <v>41902</v>
      </c>
    </row>
    <row r="11" spans="1:23" x14ac:dyDescent="0.25">
      <c r="A11" s="1">
        <v>41769</v>
      </c>
      <c r="B11">
        <v>1</v>
      </c>
      <c r="C11" s="2">
        <f t="shared" si="8"/>
        <v>2500000</v>
      </c>
      <c r="D11" s="2">
        <f t="shared" si="0"/>
        <v>0</v>
      </c>
      <c r="E11" s="2">
        <f t="shared" si="1"/>
        <v>2500000</v>
      </c>
      <c r="F11" s="2">
        <f t="shared" si="2"/>
        <v>75000</v>
      </c>
      <c r="G11" s="2">
        <f t="shared" si="3"/>
        <v>2575000</v>
      </c>
      <c r="H11" s="2">
        <f t="shared" si="4"/>
        <v>0</v>
      </c>
      <c r="I11" s="2">
        <f t="shared" si="5"/>
        <v>75000</v>
      </c>
      <c r="J11" s="2">
        <f t="shared" si="6"/>
        <v>2500000</v>
      </c>
      <c r="K11" t="b">
        <f t="shared" si="7"/>
        <v>1</v>
      </c>
    </row>
    <row r="12" spans="1:23" x14ac:dyDescent="0.25">
      <c r="A12" s="1">
        <v>41770</v>
      </c>
      <c r="B12">
        <v>1</v>
      </c>
      <c r="C12" s="2">
        <f t="shared" si="8"/>
        <v>2500000</v>
      </c>
      <c r="D12" s="2">
        <f t="shared" si="0"/>
        <v>0</v>
      </c>
      <c r="E12" s="2">
        <f t="shared" si="1"/>
        <v>2500000</v>
      </c>
      <c r="F12" s="2">
        <f t="shared" si="2"/>
        <v>75000</v>
      </c>
      <c r="G12" s="2">
        <f t="shared" si="3"/>
        <v>2575000</v>
      </c>
      <c r="H12" s="2">
        <f t="shared" si="4"/>
        <v>0</v>
      </c>
      <c r="I12" s="2">
        <f t="shared" si="5"/>
        <v>75000</v>
      </c>
      <c r="J12" s="2">
        <f t="shared" si="6"/>
        <v>2500000</v>
      </c>
      <c r="K12" t="b">
        <f t="shared" si="7"/>
        <v>0</v>
      </c>
      <c r="M12" t="s">
        <v>15</v>
      </c>
    </row>
    <row r="13" spans="1:23" x14ac:dyDescent="0.25">
      <c r="A13" s="1">
        <v>41771</v>
      </c>
      <c r="B13">
        <v>1</v>
      </c>
      <c r="C13" s="2">
        <f t="shared" si="8"/>
        <v>2500000</v>
      </c>
      <c r="D13" s="2">
        <f t="shared" si="0"/>
        <v>0</v>
      </c>
      <c r="E13" s="2">
        <f t="shared" si="1"/>
        <v>2500000</v>
      </c>
      <c r="F13" s="2">
        <f t="shared" si="2"/>
        <v>75000</v>
      </c>
      <c r="G13" s="2">
        <f t="shared" si="3"/>
        <v>2575000</v>
      </c>
      <c r="H13" s="2">
        <f t="shared" si="4"/>
        <v>0</v>
      </c>
      <c r="I13" s="2">
        <f t="shared" si="5"/>
        <v>75000</v>
      </c>
      <c r="J13" s="2">
        <f t="shared" si="6"/>
        <v>2500000</v>
      </c>
      <c r="K13" t="b">
        <f t="shared" si="7"/>
        <v>0</v>
      </c>
      <c r="M13" t="s">
        <v>0</v>
      </c>
      <c r="N13" s="2" t="s">
        <v>17</v>
      </c>
      <c r="O13" s="2" t="s">
        <v>18</v>
      </c>
      <c r="P13" s="2"/>
      <c r="Q13" s="2"/>
      <c r="R13" s="2"/>
      <c r="S13" s="2"/>
      <c r="V13" s="2"/>
      <c r="W13" s="2"/>
    </row>
    <row r="14" spans="1:23" x14ac:dyDescent="0.25">
      <c r="A14" s="1">
        <v>41772</v>
      </c>
      <c r="B14">
        <v>1</v>
      </c>
      <c r="C14" s="2">
        <f t="shared" si="8"/>
        <v>2500000</v>
      </c>
      <c r="D14" s="2">
        <f t="shared" si="0"/>
        <v>0</v>
      </c>
      <c r="E14" s="2">
        <f t="shared" si="1"/>
        <v>2500000</v>
      </c>
      <c r="F14" s="2">
        <f t="shared" si="2"/>
        <v>75000</v>
      </c>
      <c r="G14" s="2">
        <f t="shared" si="3"/>
        <v>2575000</v>
      </c>
      <c r="H14" s="2">
        <f t="shared" si="4"/>
        <v>0</v>
      </c>
      <c r="I14" s="2">
        <f t="shared" si="5"/>
        <v>75000</v>
      </c>
      <c r="J14" s="2">
        <f t="shared" si="6"/>
        <v>2500000</v>
      </c>
      <c r="K14" t="b">
        <f t="shared" si="7"/>
        <v>0</v>
      </c>
      <c r="M14" s="1">
        <v>41762</v>
      </c>
      <c r="N14" s="7">
        <v>176192.79999999981</v>
      </c>
      <c r="O14" s="2">
        <v>0</v>
      </c>
      <c r="P14" s="2"/>
      <c r="Q14" s="2"/>
      <c r="R14" s="2"/>
      <c r="S14" s="2"/>
      <c r="V14" s="2"/>
    </row>
    <row r="15" spans="1:23" x14ac:dyDescent="0.25">
      <c r="A15" s="1">
        <v>41773</v>
      </c>
      <c r="B15">
        <v>0</v>
      </c>
      <c r="C15" s="2">
        <f t="shared" si="8"/>
        <v>2500000</v>
      </c>
      <c r="D15" s="2">
        <f t="shared" si="0"/>
        <v>100000</v>
      </c>
      <c r="E15" s="2">
        <f t="shared" si="1"/>
        <v>2400000</v>
      </c>
      <c r="F15" s="2">
        <f t="shared" si="2"/>
        <v>-24000</v>
      </c>
      <c r="G15" s="2">
        <f t="shared" si="3"/>
        <v>2376000</v>
      </c>
      <c r="H15" s="2">
        <f t="shared" si="4"/>
        <v>0</v>
      </c>
      <c r="I15" s="2">
        <f t="shared" si="5"/>
        <v>0</v>
      </c>
      <c r="J15" s="2">
        <f t="shared" si="6"/>
        <v>2376000</v>
      </c>
      <c r="K15" t="b">
        <f t="shared" si="7"/>
        <v>0</v>
      </c>
      <c r="M15" s="1">
        <v>41769</v>
      </c>
      <c r="N15" s="7">
        <v>0</v>
      </c>
      <c r="O15" s="7">
        <v>75000</v>
      </c>
      <c r="P15" s="2"/>
      <c r="Q15" s="2"/>
      <c r="R15" s="2"/>
      <c r="S15" s="2"/>
      <c r="V15" s="2"/>
    </row>
    <row r="16" spans="1:23" x14ac:dyDescent="0.25">
      <c r="A16" s="1">
        <v>41774</v>
      </c>
      <c r="B16">
        <v>0</v>
      </c>
      <c r="C16" s="2">
        <f t="shared" si="8"/>
        <v>2376000</v>
      </c>
      <c r="D16" s="2">
        <f t="shared" si="0"/>
        <v>100000</v>
      </c>
      <c r="E16" s="2">
        <f t="shared" si="1"/>
        <v>2276000</v>
      </c>
      <c r="F16" s="2">
        <f t="shared" si="2"/>
        <v>-22760</v>
      </c>
      <c r="G16" s="2">
        <f t="shared" si="3"/>
        <v>2253240</v>
      </c>
      <c r="H16" s="2">
        <f t="shared" si="4"/>
        <v>0</v>
      </c>
      <c r="I16" s="2">
        <f t="shared" si="5"/>
        <v>0</v>
      </c>
      <c r="J16" s="2">
        <f t="shared" si="6"/>
        <v>2253240</v>
      </c>
      <c r="K16" t="b">
        <f t="shared" si="7"/>
        <v>0</v>
      </c>
      <c r="M16" s="1">
        <v>41776</v>
      </c>
      <c r="N16" s="7">
        <v>109537.68399999989</v>
      </c>
      <c r="O16" s="2">
        <v>0</v>
      </c>
      <c r="P16" s="2"/>
      <c r="Q16" s="2"/>
      <c r="R16" s="2"/>
      <c r="S16" s="2"/>
      <c r="V16" s="2"/>
    </row>
    <row r="17" spans="1:22" x14ac:dyDescent="0.25">
      <c r="A17" s="1">
        <v>41775</v>
      </c>
      <c r="B17">
        <v>1</v>
      </c>
      <c r="C17" s="2">
        <f t="shared" si="8"/>
        <v>2253240</v>
      </c>
      <c r="D17" s="2">
        <f t="shared" si="0"/>
        <v>0</v>
      </c>
      <c r="E17" s="2">
        <f t="shared" si="1"/>
        <v>2253240</v>
      </c>
      <c r="F17" s="2">
        <f t="shared" si="2"/>
        <v>67597.2</v>
      </c>
      <c r="G17" s="2">
        <f t="shared" si="3"/>
        <v>2320837.2000000002</v>
      </c>
      <c r="H17" s="2">
        <f t="shared" si="4"/>
        <v>0</v>
      </c>
      <c r="I17" s="2">
        <f t="shared" si="5"/>
        <v>0</v>
      </c>
      <c r="J17" s="2">
        <f t="shared" si="6"/>
        <v>2320837.2000000002</v>
      </c>
      <c r="K17" t="b">
        <f t="shared" si="7"/>
        <v>0</v>
      </c>
      <c r="M17" s="1">
        <v>41783</v>
      </c>
      <c r="N17" s="7">
        <v>354117.88408839982</v>
      </c>
      <c r="O17" s="2">
        <v>0</v>
      </c>
      <c r="P17" s="2"/>
      <c r="Q17" s="2"/>
      <c r="R17" s="2"/>
      <c r="S17" s="2"/>
      <c r="V17" s="2"/>
    </row>
    <row r="18" spans="1:22" x14ac:dyDescent="0.25">
      <c r="A18" s="1">
        <v>41776</v>
      </c>
      <c r="B18">
        <v>1</v>
      </c>
      <c r="C18" s="2">
        <f t="shared" si="8"/>
        <v>2320837.2000000002</v>
      </c>
      <c r="D18" s="2">
        <f t="shared" si="0"/>
        <v>0</v>
      </c>
      <c r="E18" s="2">
        <f t="shared" si="1"/>
        <v>2320837.2000000002</v>
      </c>
      <c r="F18" s="2">
        <f t="shared" si="2"/>
        <v>69625.116000000009</v>
      </c>
      <c r="G18" s="2">
        <f t="shared" si="3"/>
        <v>2390462.3160000001</v>
      </c>
      <c r="H18" s="2">
        <f t="shared" si="4"/>
        <v>109537.68399999989</v>
      </c>
      <c r="I18" s="2">
        <f t="shared" si="5"/>
        <v>0</v>
      </c>
      <c r="J18" s="2">
        <f t="shared" si="6"/>
        <v>2500000</v>
      </c>
      <c r="K18" t="b">
        <f t="shared" si="7"/>
        <v>1</v>
      </c>
      <c r="M18" s="1">
        <v>41790</v>
      </c>
      <c r="N18" s="7">
        <v>500000</v>
      </c>
      <c r="O18" s="2">
        <v>0</v>
      </c>
      <c r="P18" s="2"/>
      <c r="Q18" s="2"/>
      <c r="R18" s="2"/>
      <c r="S18" s="2"/>
      <c r="V18" s="2"/>
    </row>
    <row r="19" spans="1:22" x14ac:dyDescent="0.25">
      <c r="A19" s="1">
        <v>41777</v>
      </c>
      <c r="B19">
        <v>1</v>
      </c>
      <c r="C19" s="2">
        <f t="shared" si="8"/>
        <v>2500000</v>
      </c>
      <c r="D19" s="2">
        <f t="shared" si="0"/>
        <v>0</v>
      </c>
      <c r="E19" s="2">
        <f t="shared" si="1"/>
        <v>2500000</v>
      </c>
      <c r="F19" s="2">
        <f t="shared" si="2"/>
        <v>75000</v>
      </c>
      <c r="G19" s="2">
        <f t="shared" si="3"/>
        <v>2575000</v>
      </c>
      <c r="H19" s="2">
        <f t="shared" si="4"/>
        <v>0</v>
      </c>
      <c r="I19" s="2">
        <f t="shared" si="5"/>
        <v>75000</v>
      </c>
      <c r="J19" s="2">
        <f t="shared" si="6"/>
        <v>2500000</v>
      </c>
      <c r="K19" t="b">
        <f t="shared" si="7"/>
        <v>0</v>
      </c>
    </row>
    <row r="20" spans="1:22" x14ac:dyDescent="0.25">
      <c r="A20" s="1">
        <v>41778</v>
      </c>
      <c r="B20">
        <v>0</v>
      </c>
      <c r="C20" s="2">
        <f t="shared" si="8"/>
        <v>2500000</v>
      </c>
      <c r="D20" s="2">
        <f t="shared" si="0"/>
        <v>100000</v>
      </c>
      <c r="E20" s="2">
        <f t="shared" si="1"/>
        <v>2400000</v>
      </c>
      <c r="F20" s="2">
        <f t="shared" si="2"/>
        <v>-24000</v>
      </c>
      <c r="G20" s="2">
        <f t="shared" si="3"/>
        <v>2376000</v>
      </c>
      <c r="H20" s="2">
        <f t="shared" si="4"/>
        <v>0</v>
      </c>
      <c r="I20" s="2">
        <f t="shared" si="5"/>
        <v>0</v>
      </c>
      <c r="J20" s="2">
        <f t="shared" si="6"/>
        <v>2376000</v>
      </c>
      <c r="K20" t="b">
        <f t="shared" si="7"/>
        <v>0</v>
      </c>
    </row>
    <row r="21" spans="1:22" x14ac:dyDescent="0.25">
      <c r="A21" s="1">
        <v>41779</v>
      </c>
      <c r="B21">
        <v>0</v>
      </c>
      <c r="C21" s="2">
        <f t="shared" si="8"/>
        <v>2376000</v>
      </c>
      <c r="D21" s="2">
        <f t="shared" si="0"/>
        <v>100000</v>
      </c>
      <c r="E21" s="2">
        <f t="shared" si="1"/>
        <v>2276000</v>
      </c>
      <c r="F21" s="2">
        <f t="shared" si="2"/>
        <v>-22760</v>
      </c>
      <c r="G21" s="2">
        <f t="shared" si="3"/>
        <v>2253240</v>
      </c>
      <c r="H21" s="2">
        <f t="shared" si="4"/>
        <v>0</v>
      </c>
      <c r="I21" s="2">
        <f t="shared" si="5"/>
        <v>0</v>
      </c>
      <c r="J21" s="2">
        <f t="shared" si="6"/>
        <v>2253240</v>
      </c>
      <c r="K21" t="b">
        <f t="shared" si="7"/>
        <v>0</v>
      </c>
    </row>
    <row r="22" spans="1:22" x14ac:dyDescent="0.25">
      <c r="A22" s="1">
        <v>41780</v>
      </c>
      <c r="B22">
        <v>1</v>
      </c>
      <c r="C22" s="2">
        <f t="shared" si="8"/>
        <v>2253240</v>
      </c>
      <c r="D22" s="2">
        <f t="shared" si="0"/>
        <v>0</v>
      </c>
      <c r="E22" s="2">
        <f t="shared" si="1"/>
        <v>2253240</v>
      </c>
      <c r="F22" s="2">
        <f t="shared" si="2"/>
        <v>67597.2</v>
      </c>
      <c r="G22" s="2">
        <f t="shared" si="3"/>
        <v>2320837.2000000002</v>
      </c>
      <c r="H22" s="2">
        <f t="shared" si="4"/>
        <v>0</v>
      </c>
      <c r="I22" s="2">
        <f t="shared" si="5"/>
        <v>0</v>
      </c>
      <c r="J22" s="2">
        <f t="shared" si="6"/>
        <v>2320837.2000000002</v>
      </c>
      <c r="K22" t="b">
        <f t="shared" si="7"/>
        <v>0</v>
      </c>
    </row>
    <row r="23" spans="1:22" x14ac:dyDescent="0.25">
      <c r="A23" s="1">
        <v>41781</v>
      </c>
      <c r="B23">
        <v>1</v>
      </c>
      <c r="C23" s="2">
        <f t="shared" si="8"/>
        <v>2320837.2000000002</v>
      </c>
      <c r="D23" s="2">
        <f t="shared" si="0"/>
        <v>0</v>
      </c>
      <c r="E23" s="2">
        <f t="shared" si="1"/>
        <v>2320837.2000000002</v>
      </c>
      <c r="F23" s="2">
        <f t="shared" si="2"/>
        <v>69625.116000000009</v>
      </c>
      <c r="G23" s="2">
        <f t="shared" si="3"/>
        <v>2390462.3160000001</v>
      </c>
      <c r="H23" s="2">
        <f t="shared" si="4"/>
        <v>0</v>
      </c>
      <c r="I23" s="2">
        <f t="shared" si="5"/>
        <v>0</v>
      </c>
      <c r="J23" s="2">
        <f t="shared" si="6"/>
        <v>2390462.3160000001</v>
      </c>
      <c r="K23" t="b">
        <f t="shared" si="7"/>
        <v>0</v>
      </c>
    </row>
    <row r="24" spans="1:22" x14ac:dyDescent="0.25">
      <c r="A24" s="1">
        <v>41782</v>
      </c>
      <c r="B24">
        <v>0</v>
      </c>
      <c r="C24" s="2">
        <f t="shared" si="8"/>
        <v>2390462.3160000001</v>
      </c>
      <c r="D24" s="2">
        <f t="shared" si="0"/>
        <v>100000</v>
      </c>
      <c r="E24" s="2">
        <f t="shared" si="1"/>
        <v>2290462.3160000001</v>
      </c>
      <c r="F24" s="2">
        <f t="shared" si="2"/>
        <v>-22904.623160000003</v>
      </c>
      <c r="G24" s="2">
        <f t="shared" si="3"/>
        <v>2267557.6928400001</v>
      </c>
      <c r="H24" s="2">
        <f t="shared" si="4"/>
        <v>0</v>
      </c>
      <c r="I24" s="2">
        <f t="shared" si="5"/>
        <v>0</v>
      </c>
      <c r="J24" s="2">
        <f t="shared" si="6"/>
        <v>2267557.6928400001</v>
      </c>
      <c r="K24" t="b">
        <f t="shared" si="7"/>
        <v>0</v>
      </c>
    </row>
    <row r="25" spans="1:22" x14ac:dyDescent="0.25">
      <c r="A25" s="1">
        <v>41783</v>
      </c>
      <c r="B25">
        <v>0</v>
      </c>
      <c r="C25" s="2">
        <f t="shared" si="8"/>
        <v>2267557.6928400001</v>
      </c>
      <c r="D25" s="2">
        <f t="shared" si="0"/>
        <v>100000</v>
      </c>
      <c r="E25" s="2">
        <f t="shared" si="1"/>
        <v>2167557.6928400001</v>
      </c>
      <c r="F25" s="2">
        <f t="shared" si="2"/>
        <v>-21675.576928400002</v>
      </c>
      <c r="G25" s="2">
        <f t="shared" si="3"/>
        <v>2145882.1159116002</v>
      </c>
      <c r="H25" s="2">
        <f t="shared" si="4"/>
        <v>354117.88408839982</v>
      </c>
      <c r="I25" s="2">
        <f t="shared" si="5"/>
        <v>0</v>
      </c>
      <c r="J25" s="2">
        <f t="shared" si="6"/>
        <v>2500000</v>
      </c>
      <c r="K25" t="b">
        <f t="shared" si="7"/>
        <v>1</v>
      </c>
    </row>
    <row r="26" spans="1:22" x14ac:dyDescent="0.25">
      <c r="A26" s="1">
        <v>41784</v>
      </c>
      <c r="B26">
        <v>0</v>
      </c>
      <c r="C26" s="2">
        <f t="shared" si="8"/>
        <v>2500000</v>
      </c>
      <c r="D26" s="2">
        <f t="shared" si="0"/>
        <v>100000</v>
      </c>
      <c r="E26" s="2">
        <f t="shared" si="1"/>
        <v>2400000</v>
      </c>
      <c r="F26" s="2">
        <f t="shared" si="2"/>
        <v>-24000</v>
      </c>
      <c r="G26" s="2">
        <f t="shared" si="3"/>
        <v>2376000</v>
      </c>
      <c r="H26" s="2">
        <f t="shared" si="4"/>
        <v>0</v>
      </c>
      <c r="I26" s="2">
        <f t="shared" si="5"/>
        <v>0</v>
      </c>
      <c r="J26" s="2">
        <f t="shared" si="6"/>
        <v>2376000</v>
      </c>
      <c r="K26" t="b">
        <f t="shared" si="7"/>
        <v>0</v>
      </c>
    </row>
    <row r="27" spans="1:22" x14ac:dyDescent="0.25">
      <c r="A27" s="1">
        <v>41785</v>
      </c>
      <c r="B27">
        <v>0</v>
      </c>
      <c r="C27" s="2">
        <f t="shared" si="8"/>
        <v>2376000</v>
      </c>
      <c r="D27" s="2">
        <f t="shared" si="0"/>
        <v>100000</v>
      </c>
      <c r="E27" s="2">
        <f t="shared" si="1"/>
        <v>2276000</v>
      </c>
      <c r="F27" s="2">
        <f t="shared" si="2"/>
        <v>-22760</v>
      </c>
      <c r="G27" s="2">
        <f t="shared" si="3"/>
        <v>2253240</v>
      </c>
      <c r="H27" s="2">
        <f t="shared" si="4"/>
        <v>0</v>
      </c>
      <c r="I27" s="2">
        <f t="shared" si="5"/>
        <v>0</v>
      </c>
      <c r="J27" s="2">
        <f t="shared" si="6"/>
        <v>2253240</v>
      </c>
      <c r="K27" t="b">
        <f t="shared" si="7"/>
        <v>0</v>
      </c>
    </row>
    <row r="28" spans="1:22" x14ac:dyDescent="0.25">
      <c r="A28" s="1">
        <v>41786</v>
      </c>
      <c r="B28">
        <v>0</v>
      </c>
      <c r="C28" s="2">
        <f t="shared" si="8"/>
        <v>2253240</v>
      </c>
      <c r="D28" s="2">
        <f t="shared" si="0"/>
        <v>100000</v>
      </c>
      <c r="E28" s="2">
        <f t="shared" si="1"/>
        <v>2153240</v>
      </c>
      <c r="F28" s="2">
        <f t="shared" si="2"/>
        <v>-21532.400000000001</v>
      </c>
      <c r="G28" s="2">
        <f t="shared" si="3"/>
        <v>2131707.6</v>
      </c>
      <c r="H28" s="2">
        <f t="shared" si="4"/>
        <v>0</v>
      </c>
      <c r="I28" s="2">
        <f t="shared" si="5"/>
        <v>0</v>
      </c>
      <c r="J28" s="2">
        <f t="shared" si="6"/>
        <v>2131707.6</v>
      </c>
      <c r="K28" t="b">
        <f t="shared" si="7"/>
        <v>0</v>
      </c>
    </row>
    <row r="29" spans="1:22" x14ac:dyDescent="0.25">
      <c r="A29" s="1">
        <v>41787</v>
      </c>
      <c r="B29">
        <v>1</v>
      </c>
      <c r="C29" s="2">
        <f t="shared" si="8"/>
        <v>2131707.6</v>
      </c>
      <c r="D29" s="2">
        <f t="shared" si="0"/>
        <v>0</v>
      </c>
      <c r="E29" s="2">
        <f t="shared" si="1"/>
        <v>2131707.6</v>
      </c>
      <c r="F29" s="2">
        <f t="shared" si="2"/>
        <v>63951.228000000003</v>
      </c>
      <c r="G29" s="2">
        <f t="shared" si="3"/>
        <v>2195658.8280000002</v>
      </c>
      <c r="H29" s="2">
        <f t="shared" si="4"/>
        <v>0</v>
      </c>
      <c r="I29" s="2">
        <f t="shared" si="5"/>
        <v>0</v>
      </c>
      <c r="J29" s="2">
        <f t="shared" si="6"/>
        <v>2195658.8280000002</v>
      </c>
      <c r="K29" t="b">
        <f t="shared" si="7"/>
        <v>0</v>
      </c>
    </row>
    <row r="30" spans="1:22" x14ac:dyDescent="0.25">
      <c r="A30" s="1">
        <v>41788</v>
      </c>
      <c r="B30">
        <v>0</v>
      </c>
      <c r="C30" s="2">
        <f t="shared" si="8"/>
        <v>2195658.8280000002</v>
      </c>
      <c r="D30" s="2">
        <f t="shared" si="0"/>
        <v>100000</v>
      </c>
      <c r="E30" s="2">
        <f t="shared" si="1"/>
        <v>2095658.8280000002</v>
      </c>
      <c r="F30" s="2">
        <f t="shared" si="2"/>
        <v>-20956.588280000004</v>
      </c>
      <c r="G30" s="2">
        <f t="shared" si="3"/>
        <v>2074702.2397200002</v>
      </c>
      <c r="H30" s="2">
        <f t="shared" si="4"/>
        <v>0</v>
      </c>
      <c r="I30" s="2">
        <f t="shared" si="5"/>
        <v>0</v>
      </c>
      <c r="J30" s="2">
        <f t="shared" si="6"/>
        <v>2074702.2397200002</v>
      </c>
      <c r="K30" t="b">
        <f t="shared" si="7"/>
        <v>0</v>
      </c>
    </row>
    <row r="31" spans="1:22" x14ac:dyDescent="0.25">
      <c r="A31" s="1">
        <v>41789</v>
      </c>
      <c r="B31">
        <v>0</v>
      </c>
      <c r="C31" s="2">
        <f t="shared" si="8"/>
        <v>2074702.2397200002</v>
      </c>
      <c r="D31" s="2">
        <f t="shared" si="0"/>
        <v>100000</v>
      </c>
      <c r="E31" s="2">
        <f t="shared" si="1"/>
        <v>1974702.2397200002</v>
      </c>
      <c r="F31" s="2">
        <f t="shared" si="2"/>
        <v>-19747.022397200002</v>
      </c>
      <c r="G31" s="2">
        <f t="shared" si="3"/>
        <v>1954955.2173228001</v>
      </c>
      <c r="H31" s="2">
        <f t="shared" si="4"/>
        <v>0</v>
      </c>
      <c r="I31" s="2">
        <f t="shared" si="5"/>
        <v>0</v>
      </c>
      <c r="J31" s="2">
        <f t="shared" si="6"/>
        <v>1954955.2173228001</v>
      </c>
      <c r="K31" t="b">
        <f t="shared" si="7"/>
        <v>0</v>
      </c>
    </row>
    <row r="32" spans="1:22" x14ac:dyDescent="0.25">
      <c r="A32" s="1">
        <v>41790</v>
      </c>
      <c r="B32">
        <v>0</v>
      </c>
      <c r="C32" s="2">
        <f t="shared" si="8"/>
        <v>1954955.2173228001</v>
      </c>
      <c r="D32" s="2">
        <f t="shared" si="0"/>
        <v>100000</v>
      </c>
      <c r="E32" s="2">
        <f t="shared" si="1"/>
        <v>1854955.2173228001</v>
      </c>
      <c r="F32" s="2">
        <f t="shared" si="2"/>
        <v>-18549.552173227999</v>
      </c>
      <c r="G32" s="2">
        <f t="shared" si="3"/>
        <v>1836405.6651495721</v>
      </c>
      <c r="H32" s="2">
        <f t="shared" si="4"/>
        <v>500000</v>
      </c>
      <c r="I32" s="2">
        <f t="shared" si="5"/>
        <v>0</v>
      </c>
      <c r="J32" s="2">
        <f t="shared" si="6"/>
        <v>2336405.6651495723</v>
      </c>
      <c r="K32" t="b">
        <f t="shared" si="7"/>
        <v>1</v>
      </c>
    </row>
    <row r="33" spans="1:11" x14ac:dyDescent="0.25">
      <c r="A33" s="1">
        <v>41791</v>
      </c>
      <c r="B33">
        <v>0</v>
      </c>
      <c r="C33" s="2">
        <f t="shared" si="8"/>
        <v>2336405.6651495723</v>
      </c>
      <c r="D33" s="2">
        <f t="shared" si="0"/>
        <v>100000</v>
      </c>
      <c r="E33" s="2">
        <f t="shared" si="1"/>
        <v>2236405.6651495723</v>
      </c>
      <c r="F33" s="2">
        <f t="shared" si="2"/>
        <v>-22364.056651495725</v>
      </c>
      <c r="G33" s="2">
        <f t="shared" si="3"/>
        <v>2214041.6084980764</v>
      </c>
      <c r="H33" s="2">
        <f t="shared" si="4"/>
        <v>0</v>
      </c>
      <c r="I33" s="2">
        <f t="shared" si="5"/>
        <v>0</v>
      </c>
      <c r="J33" s="2">
        <f t="shared" si="6"/>
        <v>2214041.6084980764</v>
      </c>
      <c r="K33" t="b">
        <f t="shared" si="7"/>
        <v>0</v>
      </c>
    </row>
    <row r="34" spans="1:11" x14ac:dyDescent="0.25">
      <c r="A34" s="1">
        <v>41792</v>
      </c>
      <c r="B34">
        <v>0</v>
      </c>
      <c r="C34" s="2">
        <f t="shared" si="8"/>
        <v>2214041.6084980764</v>
      </c>
      <c r="D34" s="2">
        <f t="shared" si="0"/>
        <v>100000</v>
      </c>
      <c r="E34" s="2">
        <f t="shared" si="1"/>
        <v>2114041.6084980764</v>
      </c>
      <c r="F34" s="2">
        <f t="shared" si="2"/>
        <v>-21140.416084980763</v>
      </c>
      <c r="G34" s="2">
        <f t="shared" si="3"/>
        <v>2092901.1924130956</v>
      </c>
      <c r="H34" s="2">
        <f t="shared" si="4"/>
        <v>0</v>
      </c>
      <c r="I34" s="2">
        <f t="shared" si="5"/>
        <v>0</v>
      </c>
      <c r="J34" s="2">
        <f t="shared" si="6"/>
        <v>2092901.1924130956</v>
      </c>
      <c r="K34" t="b">
        <f t="shared" si="7"/>
        <v>0</v>
      </c>
    </row>
    <row r="35" spans="1:11" x14ac:dyDescent="0.25">
      <c r="A35" s="1">
        <v>41793</v>
      </c>
      <c r="B35">
        <v>0</v>
      </c>
      <c r="C35" s="2">
        <f t="shared" si="8"/>
        <v>2092901.1924130956</v>
      </c>
      <c r="D35" s="2">
        <f t="shared" si="0"/>
        <v>100000</v>
      </c>
      <c r="E35" s="2">
        <f t="shared" si="1"/>
        <v>1992901.1924130956</v>
      </c>
      <c r="F35" s="2">
        <f t="shared" si="2"/>
        <v>-19929.011924130955</v>
      </c>
      <c r="G35" s="2">
        <f t="shared" si="3"/>
        <v>1972972.1804889648</v>
      </c>
      <c r="H35" s="2">
        <f t="shared" si="4"/>
        <v>0</v>
      </c>
      <c r="I35" s="2">
        <f t="shared" si="5"/>
        <v>0</v>
      </c>
      <c r="J35" s="2">
        <f t="shared" si="6"/>
        <v>1972972.1804889648</v>
      </c>
      <c r="K35" t="b">
        <f t="shared" si="7"/>
        <v>0</v>
      </c>
    </row>
    <row r="36" spans="1:11" x14ac:dyDescent="0.25">
      <c r="A36" s="1">
        <v>41794</v>
      </c>
      <c r="B36">
        <v>1</v>
      </c>
      <c r="C36" s="2">
        <f t="shared" si="8"/>
        <v>1972972.1804889648</v>
      </c>
      <c r="D36" s="2">
        <f t="shared" si="0"/>
        <v>0</v>
      </c>
      <c r="E36" s="2">
        <f t="shared" si="1"/>
        <v>1972972.1804889648</v>
      </c>
      <c r="F36" s="2">
        <f t="shared" si="2"/>
        <v>59189.16541466894</v>
      </c>
      <c r="G36" s="2">
        <f t="shared" si="3"/>
        <v>2032161.3459036336</v>
      </c>
      <c r="H36" s="2">
        <f t="shared" si="4"/>
        <v>0</v>
      </c>
      <c r="I36" s="2">
        <f t="shared" si="5"/>
        <v>0</v>
      </c>
      <c r="J36" s="2">
        <f t="shared" si="6"/>
        <v>2032161.3459036336</v>
      </c>
      <c r="K36" t="b">
        <f t="shared" si="7"/>
        <v>0</v>
      </c>
    </row>
    <row r="37" spans="1:11" x14ac:dyDescent="0.25">
      <c r="A37" s="1">
        <v>41795</v>
      </c>
      <c r="B37">
        <v>1</v>
      </c>
      <c r="C37" s="2">
        <f t="shared" si="8"/>
        <v>2032161.3459036336</v>
      </c>
      <c r="D37" s="2">
        <f t="shared" si="0"/>
        <v>0</v>
      </c>
      <c r="E37" s="2">
        <f t="shared" si="1"/>
        <v>2032161.3459036336</v>
      </c>
      <c r="F37" s="2">
        <f t="shared" si="2"/>
        <v>60964.840377109009</v>
      </c>
      <c r="G37" s="2">
        <f t="shared" si="3"/>
        <v>2093126.1862807428</v>
      </c>
      <c r="H37" s="2">
        <f t="shared" si="4"/>
        <v>0</v>
      </c>
      <c r="I37" s="2">
        <f t="shared" si="5"/>
        <v>0</v>
      </c>
      <c r="J37" s="2">
        <f t="shared" si="6"/>
        <v>2093126.1862807428</v>
      </c>
      <c r="K37" t="b">
        <f t="shared" si="7"/>
        <v>0</v>
      </c>
    </row>
    <row r="38" spans="1:11" x14ac:dyDescent="0.25">
      <c r="A38" s="1">
        <v>41796</v>
      </c>
      <c r="B38">
        <v>1</v>
      </c>
      <c r="C38" s="2">
        <f t="shared" si="8"/>
        <v>2093126.1862807428</v>
      </c>
      <c r="D38" s="2">
        <f t="shared" si="0"/>
        <v>0</v>
      </c>
      <c r="E38" s="2">
        <f t="shared" si="1"/>
        <v>2093126.1862807428</v>
      </c>
      <c r="F38" s="2">
        <f t="shared" si="2"/>
        <v>62793.785588422281</v>
      </c>
      <c r="G38" s="2">
        <f t="shared" si="3"/>
        <v>2155919.9718691651</v>
      </c>
      <c r="H38" s="2">
        <f t="shared" si="4"/>
        <v>0</v>
      </c>
      <c r="I38" s="2">
        <f t="shared" si="5"/>
        <v>0</v>
      </c>
      <c r="J38" s="2">
        <f t="shared" si="6"/>
        <v>2155919.9718691651</v>
      </c>
      <c r="K38" t="b">
        <f t="shared" si="7"/>
        <v>0</v>
      </c>
    </row>
    <row r="39" spans="1:11" x14ac:dyDescent="0.25">
      <c r="A39" s="1">
        <v>41797</v>
      </c>
      <c r="B39">
        <v>1</v>
      </c>
      <c r="C39" s="2">
        <f t="shared" si="8"/>
        <v>2155919.9718691651</v>
      </c>
      <c r="D39" s="2">
        <f t="shared" si="0"/>
        <v>0</v>
      </c>
      <c r="E39" s="2">
        <f t="shared" si="1"/>
        <v>2155919.9718691651</v>
      </c>
      <c r="F39" s="2">
        <f t="shared" si="2"/>
        <v>64677.599156074953</v>
      </c>
      <c r="G39" s="2">
        <f t="shared" si="3"/>
        <v>2220597.5710252402</v>
      </c>
      <c r="H39" s="2">
        <f t="shared" si="4"/>
        <v>279402.42897475976</v>
      </c>
      <c r="I39" s="2">
        <f t="shared" si="5"/>
        <v>0</v>
      </c>
      <c r="J39" s="2">
        <f t="shared" si="6"/>
        <v>2500000</v>
      </c>
      <c r="K39" t="b">
        <f t="shared" si="7"/>
        <v>1</v>
      </c>
    </row>
    <row r="40" spans="1:11" x14ac:dyDescent="0.25">
      <c r="A40" s="1">
        <v>41798</v>
      </c>
      <c r="B40">
        <v>1</v>
      </c>
      <c r="C40" s="2">
        <f t="shared" si="8"/>
        <v>2500000</v>
      </c>
      <c r="D40" s="2">
        <f t="shared" si="0"/>
        <v>0</v>
      </c>
      <c r="E40" s="2">
        <f t="shared" si="1"/>
        <v>2500000</v>
      </c>
      <c r="F40" s="2">
        <f t="shared" si="2"/>
        <v>75000</v>
      </c>
      <c r="G40" s="2">
        <f t="shared" si="3"/>
        <v>2575000</v>
      </c>
      <c r="H40" s="2">
        <f t="shared" si="4"/>
        <v>0</v>
      </c>
      <c r="I40" s="2">
        <f t="shared" si="5"/>
        <v>75000</v>
      </c>
      <c r="J40" s="2">
        <f t="shared" si="6"/>
        <v>2500000</v>
      </c>
      <c r="K40" t="b">
        <f t="shared" si="7"/>
        <v>0</v>
      </c>
    </row>
    <row r="41" spans="1:11" x14ac:dyDescent="0.25">
      <c r="A41" s="1">
        <v>41799</v>
      </c>
      <c r="B41">
        <v>1</v>
      </c>
      <c r="C41" s="2">
        <f t="shared" si="8"/>
        <v>2500000</v>
      </c>
      <c r="D41" s="2">
        <f t="shared" si="0"/>
        <v>0</v>
      </c>
      <c r="E41" s="2">
        <f t="shared" si="1"/>
        <v>2500000</v>
      </c>
      <c r="F41" s="2">
        <f t="shared" si="2"/>
        <v>75000</v>
      </c>
      <c r="G41" s="2">
        <f t="shared" si="3"/>
        <v>2575000</v>
      </c>
      <c r="H41" s="2">
        <f t="shared" si="4"/>
        <v>0</v>
      </c>
      <c r="I41" s="2">
        <f t="shared" si="5"/>
        <v>75000</v>
      </c>
      <c r="J41" s="2">
        <f t="shared" si="6"/>
        <v>2500000</v>
      </c>
      <c r="K41" t="b">
        <f t="shared" si="7"/>
        <v>0</v>
      </c>
    </row>
    <row r="42" spans="1:11" x14ac:dyDescent="0.25">
      <c r="A42" s="1">
        <v>41800</v>
      </c>
      <c r="B42">
        <v>1</v>
      </c>
      <c r="C42" s="2">
        <f t="shared" si="8"/>
        <v>2500000</v>
      </c>
      <c r="D42" s="2">
        <f t="shared" si="0"/>
        <v>0</v>
      </c>
      <c r="E42" s="2">
        <f t="shared" si="1"/>
        <v>2500000</v>
      </c>
      <c r="F42" s="2">
        <f t="shared" si="2"/>
        <v>75000</v>
      </c>
      <c r="G42" s="2">
        <f t="shared" si="3"/>
        <v>2575000</v>
      </c>
      <c r="H42" s="2">
        <f t="shared" si="4"/>
        <v>0</v>
      </c>
      <c r="I42" s="2">
        <f t="shared" si="5"/>
        <v>75000</v>
      </c>
      <c r="J42" s="2">
        <f t="shared" si="6"/>
        <v>2500000</v>
      </c>
      <c r="K42" t="b">
        <f t="shared" si="7"/>
        <v>0</v>
      </c>
    </row>
    <row r="43" spans="1:11" x14ac:dyDescent="0.25">
      <c r="A43" s="1">
        <v>41801</v>
      </c>
      <c r="B43">
        <v>1</v>
      </c>
      <c r="C43" s="2">
        <f t="shared" si="8"/>
        <v>2500000</v>
      </c>
      <c r="D43" s="2">
        <f t="shared" si="0"/>
        <v>0</v>
      </c>
      <c r="E43" s="2">
        <f t="shared" si="1"/>
        <v>2500000</v>
      </c>
      <c r="F43" s="2">
        <f t="shared" si="2"/>
        <v>75000</v>
      </c>
      <c r="G43" s="2">
        <f t="shared" si="3"/>
        <v>2575000</v>
      </c>
      <c r="H43" s="2">
        <f t="shared" si="4"/>
        <v>0</v>
      </c>
      <c r="I43" s="2">
        <f t="shared" si="5"/>
        <v>75000</v>
      </c>
      <c r="J43" s="2">
        <f t="shared" si="6"/>
        <v>2500000</v>
      </c>
      <c r="K43" t="b">
        <f t="shared" si="7"/>
        <v>0</v>
      </c>
    </row>
    <row r="44" spans="1:11" x14ac:dyDescent="0.25">
      <c r="A44" s="1">
        <v>41802</v>
      </c>
      <c r="B44">
        <v>0</v>
      </c>
      <c r="C44" s="2">
        <f t="shared" si="8"/>
        <v>2500000</v>
      </c>
      <c r="D44" s="2">
        <f t="shared" si="0"/>
        <v>100000</v>
      </c>
      <c r="E44" s="2">
        <f t="shared" si="1"/>
        <v>2400000</v>
      </c>
      <c r="F44" s="2">
        <f t="shared" si="2"/>
        <v>-24000</v>
      </c>
      <c r="G44" s="2">
        <f t="shared" si="3"/>
        <v>2376000</v>
      </c>
      <c r="H44" s="2">
        <f t="shared" si="4"/>
        <v>0</v>
      </c>
      <c r="I44" s="2">
        <f t="shared" si="5"/>
        <v>0</v>
      </c>
      <c r="J44" s="2">
        <f t="shared" si="6"/>
        <v>2376000</v>
      </c>
      <c r="K44" t="b">
        <f t="shared" si="7"/>
        <v>0</v>
      </c>
    </row>
    <row r="45" spans="1:11" x14ac:dyDescent="0.25">
      <c r="A45" s="1">
        <v>41803</v>
      </c>
      <c r="B45">
        <v>0</v>
      </c>
      <c r="C45" s="2">
        <f t="shared" si="8"/>
        <v>2376000</v>
      </c>
      <c r="D45" s="2">
        <f t="shared" si="0"/>
        <v>100000</v>
      </c>
      <c r="E45" s="2">
        <f t="shared" si="1"/>
        <v>2276000</v>
      </c>
      <c r="F45" s="2">
        <f t="shared" si="2"/>
        <v>-22760</v>
      </c>
      <c r="G45" s="2">
        <f t="shared" si="3"/>
        <v>2253240</v>
      </c>
      <c r="H45" s="2">
        <f t="shared" si="4"/>
        <v>0</v>
      </c>
      <c r="I45" s="2">
        <f t="shared" si="5"/>
        <v>0</v>
      </c>
      <c r="J45" s="2">
        <f t="shared" si="6"/>
        <v>2253240</v>
      </c>
      <c r="K45" t="b">
        <f t="shared" si="7"/>
        <v>0</v>
      </c>
    </row>
    <row r="46" spans="1:11" x14ac:dyDescent="0.25">
      <c r="A46" s="1">
        <v>41804</v>
      </c>
      <c r="B46">
        <v>0</v>
      </c>
      <c r="C46" s="2">
        <f t="shared" si="8"/>
        <v>2253240</v>
      </c>
      <c r="D46" s="2">
        <f t="shared" si="0"/>
        <v>100000</v>
      </c>
      <c r="E46" s="2">
        <f t="shared" si="1"/>
        <v>2153240</v>
      </c>
      <c r="F46" s="2">
        <f t="shared" si="2"/>
        <v>-21532.400000000001</v>
      </c>
      <c r="G46" s="2">
        <f t="shared" si="3"/>
        <v>2131707.6</v>
      </c>
      <c r="H46" s="2">
        <f t="shared" si="4"/>
        <v>368292.39999999991</v>
      </c>
      <c r="I46" s="2">
        <f t="shared" si="5"/>
        <v>0</v>
      </c>
      <c r="J46" s="2">
        <f t="shared" si="6"/>
        <v>2500000</v>
      </c>
      <c r="K46" t="b">
        <f t="shared" si="7"/>
        <v>1</v>
      </c>
    </row>
    <row r="47" spans="1:11" x14ac:dyDescent="0.25">
      <c r="A47" s="1">
        <v>41805</v>
      </c>
      <c r="B47">
        <v>0</v>
      </c>
      <c r="C47" s="2">
        <f t="shared" si="8"/>
        <v>2500000</v>
      </c>
      <c r="D47" s="2">
        <f t="shared" si="0"/>
        <v>100000</v>
      </c>
      <c r="E47" s="2">
        <f t="shared" si="1"/>
        <v>2400000</v>
      </c>
      <c r="F47" s="2">
        <f t="shared" si="2"/>
        <v>-24000</v>
      </c>
      <c r="G47" s="2">
        <f t="shared" si="3"/>
        <v>2376000</v>
      </c>
      <c r="H47" s="2">
        <f t="shared" si="4"/>
        <v>0</v>
      </c>
      <c r="I47" s="2">
        <f t="shared" si="5"/>
        <v>0</v>
      </c>
      <c r="J47" s="2">
        <f t="shared" si="6"/>
        <v>2376000</v>
      </c>
      <c r="K47" t="b">
        <f t="shared" si="7"/>
        <v>0</v>
      </c>
    </row>
    <row r="48" spans="1:11" x14ac:dyDescent="0.25">
      <c r="A48" s="1">
        <v>41806</v>
      </c>
      <c r="B48">
        <v>1</v>
      </c>
      <c r="C48" s="2">
        <f t="shared" si="8"/>
        <v>2376000</v>
      </c>
      <c r="D48" s="2">
        <f t="shared" si="0"/>
        <v>0</v>
      </c>
      <c r="E48" s="2">
        <f t="shared" si="1"/>
        <v>2376000</v>
      </c>
      <c r="F48" s="2">
        <f t="shared" si="2"/>
        <v>71280</v>
      </c>
      <c r="G48" s="2">
        <f t="shared" si="3"/>
        <v>2447280</v>
      </c>
      <c r="H48" s="2">
        <f t="shared" si="4"/>
        <v>0</v>
      </c>
      <c r="I48" s="2">
        <f t="shared" si="5"/>
        <v>0</v>
      </c>
      <c r="J48" s="2">
        <f t="shared" si="6"/>
        <v>2447280</v>
      </c>
      <c r="K48" t="b">
        <f t="shared" si="7"/>
        <v>0</v>
      </c>
    </row>
    <row r="49" spans="1:11" x14ac:dyDescent="0.25">
      <c r="A49" s="1">
        <v>41807</v>
      </c>
      <c r="B49">
        <v>0</v>
      </c>
      <c r="C49" s="2">
        <f t="shared" si="8"/>
        <v>2447280</v>
      </c>
      <c r="D49" s="2">
        <f t="shared" si="0"/>
        <v>100000</v>
      </c>
      <c r="E49" s="2">
        <f t="shared" si="1"/>
        <v>2347280</v>
      </c>
      <c r="F49" s="2">
        <f t="shared" si="2"/>
        <v>-23472.799999999999</v>
      </c>
      <c r="G49" s="2">
        <f t="shared" si="3"/>
        <v>2323807.2000000002</v>
      </c>
      <c r="H49" s="2">
        <f t="shared" si="4"/>
        <v>0</v>
      </c>
      <c r="I49" s="2">
        <f t="shared" si="5"/>
        <v>0</v>
      </c>
      <c r="J49" s="2">
        <f t="shared" si="6"/>
        <v>2323807.2000000002</v>
      </c>
      <c r="K49" t="b">
        <f t="shared" si="7"/>
        <v>0</v>
      </c>
    </row>
    <row r="50" spans="1:11" x14ac:dyDescent="0.25">
      <c r="A50" s="1">
        <v>41808</v>
      </c>
      <c r="B50">
        <v>0</v>
      </c>
      <c r="C50" s="2">
        <f t="shared" si="8"/>
        <v>2323807.2000000002</v>
      </c>
      <c r="D50" s="2">
        <f t="shared" si="0"/>
        <v>100000</v>
      </c>
      <c r="E50" s="2">
        <f t="shared" si="1"/>
        <v>2223807.2000000002</v>
      </c>
      <c r="F50" s="2">
        <f t="shared" si="2"/>
        <v>-22238.072000000004</v>
      </c>
      <c r="G50" s="2">
        <f t="shared" si="3"/>
        <v>2201569.128</v>
      </c>
      <c r="H50" s="2">
        <f t="shared" si="4"/>
        <v>0</v>
      </c>
      <c r="I50" s="2">
        <f t="shared" si="5"/>
        <v>0</v>
      </c>
      <c r="J50" s="2">
        <f t="shared" si="6"/>
        <v>2201569.128</v>
      </c>
      <c r="K50" t="b">
        <f t="shared" si="7"/>
        <v>0</v>
      </c>
    </row>
    <row r="51" spans="1:11" x14ac:dyDescent="0.25">
      <c r="A51" s="1">
        <v>41809</v>
      </c>
      <c r="B51">
        <v>0</v>
      </c>
      <c r="C51" s="2">
        <f t="shared" si="8"/>
        <v>2201569.128</v>
      </c>
      <c r="D51" s="2">
        <f t="shared" si="0"/>
        <v>100000</v>
      </c>
      <c r="E51" s="2">
        <f t="shared" si="1"/>
        <v>2101569.128</v>
      </c>
      <c r="F51" s="2">
        <f t="shared" si="2"/>
        <v>-21015.691279999999</v>
      </c>
      <c r="G51" s="2">
        <f t="shared" si="3"/>
        <v>2080553.4367200001</v>
      </c>
      <c r="H51" s="2">
        <f t="shared" si="4"/>
        <v>0</v>
      </c>
      <c r="I51" s="2">
        <f t="shared" si="5"/>
        <v>0</v>
      </c>
      <c r="J51" s="2">
        <f t="shared" si="6"/>
        <v>2080553.4367200001</v>
      </c>
      <c r="K51" t="b">
        <f t="shared" si="7"/>
        <v>0</v>
      </c>
    </row>
    <row r="52" spans="1:11" x14ac:dyDescent="0.25">
      <c r="A52" s="1">
        <v>41810</v>
      </c>
      <c r="B52">
        <v>0</v>
      </c>
      <c r="C52" s="2">
        <f t="shared" si="8"/>
        <v>2080553.4367200001</v>
      </c>
      <c r="D52" s="2">
        <f t="shared" si="0"/>
        <v>100000</v>
      </c>
      <c r="E52" s="2">
        <f t="shared" si="1"/>
        <v>1980553.4367200001</v>
      </c>
      <c r="F52" s="2">
        <f t="shared" si="2"/>
        <v>-19805.534367200002</v>
      </c>
      <c r="G52" s="2">
        <f t="shared" si="3"/>
        <v>1960747.9023528001</v>
      </c>
      <c r="H52" s="2">
        <f t="shared" si="4"/>
        <v>0</v>
      </c>
      <c r="I52" s="2">
        <f t="shared" si="5"/>
        <v>0</v>
      </c>
      <c r="J52" s="2">
        <f t="shared" si="6"/>
        <v>1960747.9023528001</v>
      </c>
      <c r="K52" t="b">
        <f t="shared" si="7"/>
        <v>0</v>
      </c>
    </row>
    <row r="53" spans="1:11" x14ac:dyDescent="0.25">
      <c r="A53" s="1">
        <v>41811</v>
      </c>
      <c r="B53">
        <v>0</v>
      </c>
      <c r="C53" s="2">
        <f t="shared" si="8"/>
        <v>1960747.9023528001</v>
      </c>
      <c r="D53" s="2">
        <f t="shared" si="0"/>
        <v>100000</v>
      </c>
      <c r="E53" s="2">
        <f t="shared" si="1"/>
        <v>1860747.9023528001</v>
      </c>
      <c r="F53" s="2">
        <f t="shared" si="2"/>
        <v>-18607.479023528002</v>
      </c>
      <c r="G53" s="2">
        <f t="shared" si="3"/>
        <v>1842140.4233292721</v>
      </c>
      <c r="H53" s="2">
        <f t="shared" si="4"/>
        <v>500000</v>
      </c>
      <c r="I53" s="2">
        <f t="shared" si="5"/>
        <v>0</v>
      </c>
      <c r="J53" s="2">
        <f t="shared" si="6"/>
        <v>2342140.4233292723</v>
      </c>
      <c r="K53" t="b">
        <f t="shared" si="7"/>
        <v>1</v>
      </c>
    </row>
    <row r="54" spans="1:11" x14ac:dyDescent="0.25">
      <c r="A54" s="1">
        <v>41812</v>
      </c>
      <c r="B54">
        <v>0</v>
      </c>
      <c r="C54" s="2">
        <f t="shared" si="8"/>
        <v>2342140.4233292723</v>
      </c>
      <c r="D54" s="2">
        <f t="shared" si="0"/>
        <v>100000</v>
      </c>
      <c r="E54" s="2">
        <f t="shared" si="1"/>
        <v>2242140.4233292723</v>
      </c>
      <c r="F54" s="2">
        <f t="shared" si="2"/>
        <v>-22421.404233292724</v>
      </c>
      <c r="G54" s="2">
        <f t="shared" si="3"/>
        <v>2219719.0190959796</v>
      </c>
      <c r="H54" s="2">
        <f t="shared" si="4"/>
        <v>0</v>
      </c>
      <c r="I54" s="2">
        <f t="shared" si="5"/>
        <v>0</v>
      </c>
      <c r="J54" s="2">
        <f t="shared" si="6"/>
        <v>2219719.0190959796</v>
      </c>
      <c r="K54" t="b">
        <f t="shared" si="7"/>
        <v>0</v>
      </c>
    </row>
    <row r="55" spans="1:11" x14ac:dyDescent="0.25">
      <c r="A55" s="1">
        <v>41813</v>
      </c>
      <c r="B55">
        <v>0</v>
      </c>
      <c r="C55" s="2">
        <f t="shared" si="8"/>
        <v>2219719.0190959796</v>
      </c>
      <c r="D55" s="2">
        <f t="shared" si="0"/>
        <v>100000</v>
      </c>
      <c r="E55" s="2">
        <f t="shared" si="1"/>
        <v>2119719.0190959796</v>
      </c>
      <c r="F55" s="2">
        <f t="shared" si="2"/>
        <v>-21197.190190959798</v>
      </c>
      <c r="G55" s="2">
        <f t="shared" si="3"/>
        <v>2098521.8289050199</v>
      </c>
      <c r="H55" s="2">
        <f t="shared" si="4"/>
        <v>0</v>
      </c>
      <c r="I55" s="2">
        <f t="shared" si="5"/>
        <v>0</v>
      </c>
      <c r="J55" s="2">
        <f t="shared" si="6"/>
        <v>2098521.8289050199</v>
      </c>
      <c r="K55" t="b">
        <f t="shared" si="7"/>
        <v>0</v>
      </c>
    </row>
    <row r="56" spans="1:11" x14ac:dyDescent="0.25">
      <c r="A56" s="1">
        <v>41814</v>
      </c>
      <c r="B56">
        <v>0</v>
      </c>
      <c r="C56" s="2">
        <f t="shared" si="8"/>
        <v>2098521.8289050199</v>
      </c>
      <c r="D56" s="2">
        <f t="shared" si="0"/>
        <v>100000</v>
      </c>
      <c r="E56" s="2">
        <f t="shared" si="1"/>
        <v>1998521.8289050199</v>
      </c>
      <c r="F56" s="2">
        <f t="shared" si="2"/>
        <v>-19985.218289050201</v>
      </c>
      <c r="G56" s="2">
        <f t="shared" si="3"/>
        <v>1978536.6106159696</v>
      </c>
      <c r="H56" s="2">
        <f t="shared" si="4"/>
        <v>0</v>
      </c>
      <c r="I56" s="2">
        <f t="shared" si="5"/>
        <v>0</v>
      </c>
      <c r="J56" s="2">
        <f t="shared" si="6"/>
        <v>1978536.6106159696</v>
      </c>
      <c r="K56" t="b">
        <f t="shared" si="7"/>
        <v>0</v>
      </c>
    </row>
    <row r="57" spans="1:11" x14ac:dyDescent="0.25">
      <c r="A57" s="1">
        <v>41815</v>
      </c>
      <c r="B57">
        <v>0</v>
      </c>
      <c r="C57" s="2">
        <f t="shared" si="8"/>
        <v>1978536.6106159696</v>
      </c>
      <c r="D57" s="2">
        <f t="shared" si="0"/>
        <v>100000</v>
      </c>
      <c r="E57" s="2">
        <f t="shared" si="1"/>
        <v>1878536.6106159696</v>
      </c>
      <c r="F57" s="2">
        <f t="shared" si="2"/>
        <v>-18785.366106159698</v>
      </c>
      <c r="G57" s="2">
        <f t="shared" si="3"/>
        <v>1859751.2445098099</v>
      </c>
      <c r="H57" s="2">
        <f t="shared" si="4"/>
        <v>0</v>
      </c>
      <c r="I57" s="2">
        <f t="shared" si="5"/>
        <v>0</v>
      </c>
      <c r="J57" s="2">
        <f t="shared" si="6"/>
        <v>1859751.2445098099</v>
      </c>
      <c r="K57" t="b">
        <f t="shared" si="7"/>
        <v>0</v>
      </c>
    </row>
    <row r="58" spans="1:11" x14ac:dyDescent="0.25">
      <c r="A58" s="1">
        <v>41816</v>
      </c>
      <c r="B58">
        <v>1</v>
      </c>
      <c r="C58" s="2">
        <f t="shared" si="8"/>
        <v>1859751.2445098099</v>
      </c>
      <c r="D58" s="2">
        <f t="shared" si="0"/>
        <v>0</v>
      </c>
      <c r="E58" s="2">
        <f t="shared" si="1"/>
        <v>1859751.2445098099</v>
      </c>
      <c r="F58" s="2">
        <f t="shared" si="2"/>
        <v>55792.537335294292</v>
      </c>
      <c r="G58" s="2">
        <f t="shared" si="3"/>
        <v>1915543.7818451042</v>
      </c>
      <c r="H58" s="2">
        <f t="shared" si="4"/>
        <v>0</v>
      </c>
      <c r="I58" s="2">
        <f t="shared" si="5"/>
        <v>0</v>
      </c>
      <c r="J58" s="2">
        <f t="shared" si="6"/>
        <v>1915543.7818451042</v>
      </c>
      <c r="K58" t="b">
        <f t="shared" si="7"/>
        <v>0</v>
      </c>
    </row>
    <row r="59" spans="1:11" x14ac:dyDescent="0.25">
      <c r="A59" s="1">
        <v>41817</v>
      </c>
      <c r="B59">
        <v>0</v>
      </c>
      <c r="C59" s="2">
        <f t="shared" si="8"/>
        <v>1915543.7818451042</v>
      </c>
      <c r="D59" s="2">
        <f t="shared" si="0"/>
        <v>100000</v>
      </c>
      <c r="E59" s="2">
        <f t="shared" si="1"/>
        <v>1815543.7818451042</v>
      </c>
      <c r="F59" s="2">
        <f t="shared" si="2"/>
        <v>-18155.437818451042</v>
      </c>
      <c r="G59" s="2">
        <f t="shared" si="3"/>
        <v>1797388.3440266531</v>
      </c>
      <c r="H59" s="2">
        <f t="shared" si="4"/>
        <v>0</v>
      </c>
      <c r="I59" s="2">
        <f t="shared" si="5"/>
        <v>0</v>
      </c>
      <c r="J59" s="2">
        <f t="shared" si="6"/>
        <v>1797388.3440266531</v>
      </c>
      <c r="K59" t="b">
        <f t="shared" si="7"/>
        <v>0</v>
      </c>
    </row>
    <row r="60" spans="1:11" x14ac:dyDescent="0.25">
      <c r="A60" s="1">
        <v>41818</v>
      </c>
      <c r="B60">
        <v>1</v>
      </c>
      <c r="C60" s="2">
        <f t="shared" si="8"/>
        <v>1797388.3440266531</v>
      </c>
      <c r="D60" s="2">
        <f t="shared" si="0"/>
        <v>0</v>
      </c>
      <c r="E60" s="2">
        <f t="shared" si="1"/>
        <v>1797388.3440266531</v>
      </c>
      <c r="F60" s="2">
        <f t="shared" si="2"/>
        <v>53921.650320799592</v>
      </c>
      <c r="G60" s="2">
        <f t="shared" si="3"/>
        <v>1851309.9943474527</v>
      </c>
      <c r="H60" s="2">
        <f t="shared" si="4"/>
        <v>500000</v>
      </c>
      <c r="I60" s="2">
        <f t="shared" si="5"/>
        <v>0</v>
      </c>
      <c r="J60" s="2">
        <f t="shared" si="6"/>
        <v>2351309.9943474527</v>
      </c>
      <c r="K60" t="b">
        <f t="shared" si="7"/>
        <v>1</v>
      </c>
    </row>
    <row r="61" spans="1:11" x14ac:dyDescent="0.25">
      <c r="A61" s="1">
        <v>41819</v>
      </c>
      <c r="B61">
        <v>0</v>
      </c>
      <c r="C61" s="2">
        <f t="shared" si="8"/>
        <v>2351309.9943474527</v>
      </c>
      <c r="D61" s="2">
        <f t="shared" si="0"/>
        <v>100000</v>
      </c>
      <c r="E61" s="2">
        <f t="shared" si="1"/>
        <v>2251309.9943474527</v>
      </c>
      <c r="F61" s="2">
        <f t="shared" si="2"/>
        <v>-22513.099943474528</v>
      </c>
      <c r="G61" s="2">
        <f t="shared" si="3"/>
        <v>2228796.8944039783</v>
      </c>
      <c r="H61" s="2">
        <f t="shared" si="4"/>
        <v>0</v>
      </c>
      <c r="I61" s="2">
        <f t="shared" si="5"/>
        <v>0</v>
      </c>
      <c r="J61" s="2">
        <f t="shared" si="6"/>
        <v>2228796.8944039783</v>
      </c>
      <c r="K61" t="b">
        <f t="shared" si="7"/>
        <v>0</v>
      </c>
    </row>
    <row r="62" spans="1:11" x14ac:dyDescent="0.25">
      <c r="A62" s="1">
        <v>41820</v>
      </c>
      <c r="B62">
        <v>1</v>
      </c>
      <c r="C62" s="2">
        <f t="shared" si="8"/>
        <v>2228796.8944039783</v>
      </c>
      <c r="D62" s="2">
        <f t="shared" si="0"/>
        <v>0</v>
      </c>
      <c r="E62" s="2">
        <f t="shared" si="1"/>
        <v>2228796.8944039783</v>
      </c>
      <c r="F62" s="2">
        <f t="shared" si="2"/>
        <v>66863.906832119348</v>
      </c>
      <c r="G62" s="2">
        <f t="shared" si="3"/>
        <v>2295660.8012360977</v>
      </c>
      <c r="H62" s="2">
        <f t="shared" si="4"/>
        <v>0</v>
      </c>
      <c r="I62" s="2">
        <f t="shared" si="5"/>
        <v>0</v>
      </c>
      <c r="J62" s="2">
        <f t="shared" si="6"/>
        <v>2295660.8012360977</v>
      </c>
      <c r="K62" t="b">
        <f t="shared" si="7"/>
        <v>0</v>
      </c>
    </row>
    <row r="63" spans="1:11" x14ac:dyDescent="0.25">
      <c r="A63" s="1">
        <v>41821</v>
      </c>
      <c r="B63">
        <v>0</v>
      </c>
      <c r="C63" s="2">
        <f t="shared" si="8"/>
        <v>2295660.8012360977</v>
      </c>
      <c r="D63" s="2">
        <f t="shared" si="0"/>
        <v>100000</v>
      </c>
      <c r="E63" s="2">
        <f t="shared" si="1"/>
        <v>2195660.8012360977</v>
      </c>
      <c r="F63" s="2">
        <f t="shared" si="2"/>
        <v>-21956.608012360979</v>
      </c>
      <c r="G63" s="2">
        <f t="shared" si="3"/>
        <v>2173704.1932237367</v>
      </c>
      <c r="H63" s="2">
        <f t="shared" si="4"/>
        <v>0</v>
      </c>
      <c r="I63" s="2">
        <f t="shared" si="5"/>
        <v>0</v>
      </c>
      <c r="J63" s="2">
        <f t="shared" si="6"/>
        <v>2173704.1932237367</v>
      </c>
      <c r="K63" t="b">
        <f t="shared" si="7"/>
        <v>0</v>
      </c>
    </row>
    <row r="64" spans="1:11" x14ac:dyDescent="0.25">
      <c r="A64" s="1">
        <v>41822</v>
      </c>
      <c r="B64">
        <v>0</v>
      </c>
      <c r="C64" s="2">
        <f t="shared" si="8"/>
        <v>2173704.1932237367</v>
      </c>
      <c r="D64" s="2">
        <f t="shared" si="0"/>
        <v>100000</v>
      </c>
      <c r="E64" s="2">
        <f t="shared" si="1"/>
        <v>2073704.1932237367</v>
      </c>
      <c r="F64" s="2">
        <f t="shared" si="2"/>
        <v>-20737.041932237367</v>
      </c>
      <c r="G64" s="2">
        <f t="shared" si="3"/>
        <v>2052967.1512914994</v>
      </c>
      <c r="H64" s="2">
        <f t="shared" si="4"/>
        <v>0</v>
      </c>
      <c r="I64" s="2">
        <f t="shared" si="5"/>
        <v>0</v>
      </c>
      <c r="J64" s="2">
        <f t="shared" si="6"/>
        <v>2052967.1512914994</v>
      </c>
      <c r="K64" t="b">
        <f t="shared" si="7"/>
        <v>0</v>
      </c>
    </row>
    <row r="65" spans="1:11" x14ac:dyDescent="0.25">
      <c r="A65" s="1">
        <v>41823</v>
      </c>
      <c r="B65">
        <v>0</v>
      </c>
      <c r="C65" s="2">
        <f t="shared" si="8"/>
        <v>2052967.1512914994</v>
      </c>
      <c r="D65" s="2">
        <f t="shared" si="0"/>
        <v>100000</v>
      </c>
      <c r="E65" s="2">
        <f t="shared" si="1"/>
        <v>1952967.1512914994</v>
      </c>
      <c r="F65" s="2">
        <f t="shared" si="2"/>
        <v>-19529.671512914992</v>
      </c>
      <c r="G65" s="2">
        <f t="shared" si="3"/>
        <v>1933437.4797785843</v>
      </c>
      <c r="H65" s="2">
        <f t="shared" si="4"/>
        <v>0</v>
      </c>
      <c r="I65" s="2">
        <f t="shared" si="5"/>
        <v>0</v>
      </c>
      <c r="J65" s="2">
        <f t="shared" si="6"/>
        <v>1933437.4797785843</v>
      </c>
      <c r="K65" t="b">
        <f t="shared" si="7"/>
        <v>0</v>
      </c>
    </row>
    <row r="66" spans="1:11" x14ac:dyDescent="0.25">
      <c r="A66" s="1">
        <v>41824</v>
      </c>
      <c r="B66">
        <v>0</v>
      </c>
      <c r="C66" s="2">
        <f t="shared" si="8"/>
        <v>1933437.4797785843</v>
      </c>
      <c r="D66" s="2">
        <f t="shared" si="0"/>
        <v>100000</v>
      </c>
      <c r="E66" s="2">
        <f t="shared" si="1"/>
        <v>1833437.4797785843</v>
      </c>
      <c r="F66" s="2">
        <f t="shared" si="2"/>
        <v>-18334.374797785844</v>
      </c>
      <c r="G66" s="2">
        <f t="shared" si="3"/>
        <v>1815103.1049807984</v>
      </c>
      <c r="H66" s="2">
        <f t="shared" si="4"/>
        <v>0</v>
      </c>
      <c r="I66" s="2">
        <f t="shared" si="5"/>
        <v>0</v>
      </c>
      <c r="J66" s="2">
        <f t="shared" si="6"/>
        <v>1815103.1049807984</v>
      </c>
      <c r="K66" t="b">
        <f t="shared" si="7"/>
        <v>0</v>
      </c>
    </row>
    <row r="67" spans="1:11" x14ac:dyDescent="0.25">
      <c r="A67" s="1">
        <v>41825</v>
      </c>
      <c r="B67">
        <v>0</v>
      </c>
      <c r="C67" s="2">
        <f t="shared" si="8"/>
        <v>1815103.1049807984</v>
      </c>
      <c r="D67" s="2">
        <f t="shared" ref="D67:D130" si="9">(1-B67)*100*500*2</f>
        <v>100000</v>
      </c>
      <c r="E67" s="2">
        <f t="shared" ref="E67:E130" si="10">C67-D67</f>
        <v>1715103.1049807984</v>
      </c>
      <c r="F67" s="2">
        <f t="shared" ref="F67:F130" si="11">IF(B67,E67*0.03,-E67*0.01)</f>
        <v>-17151.031049807985</v>
      </c>
      <c r="G67" s="2">
        <f t="shared" ref="G67:G130" si="12">E67+F67</f>
        <v>1697952.0739309904</v>
      </c>
      <c r="H67" s="2">
        <f t="shared" ref="H67:H130" si="13">IF(WEEKDAY(A67,2)=6,MIN(MAX(2500000-G67,0),500000),0)</f>
        <v>500000</v>
      </c>
      <c r="I67" s="2">
        <f t="shared" ref="I67:I130" si="14">IF(G67&gt;2500000,G67-2500000,0)</f>
        <v>0</v>
      </c>
      <c r="J67" s="2">
        <f t="shared" ref="J67:J130" si="15">MIN(G67+H67,2500000)</f>
        <v>2197952.0739309904</v>
      </c>
      <c r="K67" t="b">
        <f t="shared" ref="K67:K130" si="16">WEEKDAY(A67,2)=6</f>
        <v>1</v>
      </c>
    </row>
    <row r="68" spans="1:11" x14ac:dyDescent="0.25">
      <c r="A68" s="1">
        <v>41826</v>
      </c>
      <c r="B68">
        <v>0</v>
      </c>
      <c r="C68" s="2">
        <f t="shared" ref="C68:C131" si="17">J67</f>
        <v>2197952.0739309904</v>
      </c>
      <c r="D68" s="2">
        <f t="shared" si="9"/>
        <v>100000</v>
      </c>
      <c r="E68" s="2">
        <f t="shared" si="10"/>
        <v>2097952.0739309904</v>
      </c>
      <c r="F68" s="2">
        <f t="shared" si="11"/>
        <v>-20979.520739309904</v>
      </c>
      <c r="G68" s="2">
        <f t="shared" si="12"/>
        <v>2076972.5531916805</v>
      </c>
      <c r="H68" s="2">
        <f t="shared" si="13"/>
        <v>0</v>
      </c>
      <c r="I68" s="2">
        <f t="shared" si="14"/>
        <v>0</v>
      </c>
      <c r="J68" s="2">
        <f t="shared" si="15"/>
        <v>2076972.5531916805</v>
      </c>
      <c r="K68" t="b">
        <f t="shared" si="16"/>
        <v>0</v>
      </c>
    </row>
    <row r="69" spans="1:11" x14ac:dyDescent="0.25">
      <c r="A69" s="1">
        <v>41827</v>
      </c>
      <c r="B69">
        <v>0</v>
      </c>
      <c r="C69" s="2">
        <f t="shared" si="17"/>
        <v>2076972.5531916805</v>
      </c>
      <c r="D69" s="2">
        <f t="shared" si="9"/>
        <v>100000</v>
      </c>
      <c r="E69" s="2">
        <f t="shared" si="10"/>
        <v>1976972.5531916805</v>
      </c>
      <c r="F69" s="2">
        <f t="shared" si="11"/>
        <v>-19769.725531916803</v>
      </c>
      <c r="G69" s="2">
        <f t="shared" si="12"/>
        <v>1957202.8276597636</v>
      </c>
      <c r="H69" s="2">
        <f t="shared" si="13"/>
        <v>0</v>
      </c>
      <c r="I69" s="2">
        <f t="shared" si="14"/>
        <v>0</v>
      </c>
      <c r="J69" s="2">
        <f t="shared" si="15"/>
        <v>1957202.8276597636</v>
      </c>
      <c r="K69" t="b">
        <f t="shared" si="16"/>
        <v>0</v>
      </c>
    </row>
    <row r="70" spans="1:11" x14ac:dyDescent="0.25">
      <c r="A70" s="1">
        <v>41828</v>
      </c>
      <c r="B70">
        <v>1</v>
      </c>
      <c r="C70" s="2">
        <f t="shared" si="17"/>
        <v>1957202.8276597636</v>
      </c>
      <c r="D70" s="2">
        <f t="shared" si="9"/>
        <v>0</v>
      </c>
      <c r="E70" s="2">
        <f t="shared" si="10"/>
        <v>1957202.8276597636</v>
      </c>
      <c r="F70" s="2">
        <f t="shared" si="11"/>
        <v>58716.084829792904</v>
      </c>
      <c r="G70" s="2">
        <f t="shared" si="12"/>
        <v>2015918.9124895565</v>
      </c>
      <c r="H70" s="2">
        <f t="shared" si="13"/>
        <v>0</v>
      </c>
      <c r="I70" s="2">
        <f t="shared" si="14"/>
        <v>0</v>
      </c>
      <c r="J70" s="2">
        <f t="shared" si="15"/>
        <v>2015918.9124895565</v>
      </c>
      <c r="K70" t="b">
        <f t="shared" si="16"/>
        <v>0</v>
      </c>
    </row>
    <row r="71" spans="1:11" x14ac:dyDescent="0.25">
      <c r="A71" s="1">
        <v>41829</v>
      </c>
      <c r="B71">
        <v>1</v>
      </c>
      <c r="C71" s="2">
        <f t="shared" si="17"/>
        <v>2015918.9124895565</v>
      </c>
      <c r="D71" s="2">
        <f t="shared" si="9"/>
        <v>0</v>
      </c>
      <c r="E71" s="2">
        <f t="shared" si="10"/>
        <v>2015918.9124895565</v>
      </c>
      <c r="F71" s="2">
        <f t="shared" si="11"/>
        <v>60477.567374686689</v>
      </c>
      <c r="G71" s="2">
        <f t="shared" si="12"/>
        <v>2076396.4798642432</v>
      </c>
      <c r="H71" s="2">
        <f t="shared" si="13"/>
        <v>0</v>
      </c>
      <c r="I71" s="2">
        <f t="shared" si="14"/>
        <v>0</v>
      </c>
      <c r="J71" s="2">
        <f t="shared" si="15"/>
        <v>2076396.4798642432</v>
      </c>
      <c r="K71" t="b">
        <f t="shared" si="16"/>
        <v>0</v>
      </c>
    </row>
    <row r="72" spans="1:11" x14ac:dyDescent="0.25">
      <c r="A72" s="1">
        <v>41830</v>
      </c>
      <c r="B72">
        <v>1</v>
      </c>
      <c r="C72" s="2">
        <f t="shared" si="17"/>
        <v>2076396.4798642432</v>
      </c>
      <c r="D72" s="2">
        <f t="shared" si="9"/>
        <v>0</v>
      </c>
      <c r="E72" s="2">
        <f t="shared" si="10"/>
        <v>2076396.4798642432</v>
      </c>
      <c r="F72" s="2">
        <f t="shared" si="11"/>
        <v>62291.894395927295</v>
      </c>
      <c r="G72" s="2">
        <f t="shared" si="12"/>
        <v>2138688.3742601704</v>
      </c>
      <c r="H72" s="2">
        <f t="shared" si="13"/>
        <v>0</v>
      </c>
      <c r="I72" s="2">
        <f t="shared" si="14"/>
        <v>0</v>
      </c>
      <c r="J72" s="2">
        <f t="shared" si="15"/>
        <v>2138688.3742601704</v>
      </c>
      <c r="K72" t="b">
        <f t="shared" si="16"/>
        <v>0</v>
      </c>
    </row>
    <row r="73" spans="1:11" x14ac:dyDescent="0.25">
      <c r="A73" s="1">
        <v>41831</v>
      </c>
      <c r="B73">
        <v>1</v>
      </c>
      <c r="C73" s="2">
        <f t="shared" si="17"/>
        <v>2138688.3742601704</v>
      </c>
      <c r="D73" s="2">
        <f t="shared" si="9"/>
        <v>0</v>
      </c>
      <c r="E73" s="2">
        <f t="shared" si="10"/>
        <v>2138688.3742601704</v>
      </c>
      <c r="F73" s="2">
        <f t="shared" si="11"/>
        <v>64160.651227805109</v>
      </c>
      <c r="G73" s="2">
        <f t="shared" si="12"/>
        <v>2202849.0254879757</v>
      </c>
      <c r="H73" s="2">
        <f t="shared" si="13"/>
        <v>0</v>
      </c>
      <c r="I73" s="2">
        <f t="shared" si="14"/>
        <v>0</v>
      </c>
      <c r="J73" s="2">
        <f t="shared" si="15"/>
        <v>2202849.0254879757</v>
      </c>
      <c r="K73" t="b">
        <f t="shared" si="16"/>
        <v>0</v>
      </c>
    </row>
    <row r="74" spans="1:11" x14ac:dyDescent="0.25">
      <c r="A74" s="1">
        <v>41832</v>
      </c>
      <c r="B74">
        <v>1</v>
      </c>
      <c r="C74" s="2">
        <f t="shared" si="17"/>
        <v>2202849.0254879757</v>
      </c>
      <c r="D74" s="2">
        <f t="shared" si="9"/>
        <v>0</v>
      </c>
      <c r="E74" s="2">
        <f t="shared" si="10"/>
        <v>2202849.0254879757</v>
      </c>
      <c r="F74" s="2">
        <f t="shared" si="11"/>
        <v>66085.470764639264</v>
      </c>
      <c r="G74" s="2">
        <f t="shared" si="12"/>
        <v>2268934.496252615</v>
      </c>
      <c r="H74" s="2">
        <f t="shared" si="13"/>
        <v>231065.503747385</v>
      </c>
      <c r="I74" s="2">
        <f t="shared" si="14"/>
        <v>0</v>
      </c>
      <c r="J74" s="2">
        <f t="shared" si="15"/>
        <v>2500000</v>
      </c>
      <c r="K74" t="b">
        <f t="shared" si="16"/>
        <v>1</v>
      </c>
    </row>
    <row r="75" spans="1:11" x14ac:dyDescent="0.25">
      <c r="A75" s="1">
        <v>41833</v>
      </c>
      <c r="B75">
        <v>0</v>
      </c>
      <c r="C75" s="2">
        <f t="shared" si="17"/>
        <v>2500000</v>
      </c>
      <c r="D75" s="2">
        <f t="shared" si="9"/>
        <v>100000</v>
      </c>
      <c r="E75" s="2">
        <f t="shared" si="10"/>
        <v>2400000</v>
      </c>
      <c r="F75" s="2">
        <f t="shared" si="11"/>
        <v>-24000</v>
      </c>
      <c r="G75" s="2">
        <f t="shared" si="12"/>
        <v>2376000</v>
      </c>
      <c r="H75" s="2">
        <f t="shared" si="13"/>
        <v>0</v>
      </c>
      <c r="I75" s="2">
        <f t="shared" si="14"/>
        <v>0</v>
      </c>
      <c r="J75" s="2">
        <f t="shared" si="15"/>
        <v>2376000</v>
      </c>
      <c r="K75" t="b">
        <f t="shared" si="16"/>
        <v>0</v>
      </c>
    </row>
    <row r="76" spans="1:11" x14ac:dyDescent="0.25">
      <c r="A76" s="1">
        <v>41834</v>
      </c>
      <c r="B76">
        <v>0</v>
      </c>
      <c r="C76" s="2">
        <f t="shared" si="17"/>
        <v>2376000</v>
      </c>
      <c r="D76" s="2">
        <f t="shared" si="9"/>
        <v>100000</v>
      </c>
      <c r="E76" s="2">
        <f t="shared" si="10"/>
        <v>2276000</v>
      </c>
      <c r="F76" s="2">
        <f t="shared" si="11"/>
        <v>-22760</v>
      </c>
      <c r="G76" s="2">
        <f t="shared" si="12"/>
        <v>2253240</v>
      </c>
      <c r="H76" s="2">
        <f t="shared" si="13"/>
        <v>0</v>
      </c>
      <c r="I76" s="2">
        <f t="shared" si="14"/>
        <v>0</v>
      </c>
      <c r="J76" s="2">
        <f t="shared" si="15"/>
        <v>2253240</v>
      </c>
      <c r="K76" t="b">
        <f t="shared" si="16"/>
        <v>0</v>
      </c>
    </row>
    <row r="77" spans="1:11" x14ac:dyDescent="0.25">
      <c r="A77" s="1">
        <v>41835</v>
      </c>
      <c r="B77">
        <v>0</v>
      </c>
      <c r="C77" s="2">
        <f t="shared" si="17"/>
        <v>2253240</v>
      </c>
      <c r="D77" s="2">
        <f t="shared" si="9"/>
        <v>100000</v>
      </c>
      <c r="E77" s="2">
        <f t="shared" si="10"/>
        <v>2153240</v>
      </c>
      <c r="F77" s="2">
        <f t="shared" si="11"/>
        <v>-21532.400000000001</v>
      </c>
      <c r="G77" s="2">
        <f t="shared" si="12"/>
        <v>2131707.6</v>
      </c>
      <c r="H77" s="2">
        <f t="shared" si="13"/>
        <v>0</v>
      </c>
      <c r="I77" s="2">
        <f t="shared" si="14"/>
        <v>0</v>
      </c>
      <c r="J77" s="2">
        <f t="shared" si="15"/>
        <v>2131707.6</v>
      </c>
      <c r="K77" t="b">
        <f t="shared" si="16"/>
        <v>0</v>
      </c>
    </row>
    <row r="78" spans="1:11" x14ac:dyDescent="0.25">
      <c r="A78" s="1">
        <v>41836</v>
      </c>
      <c r="B78">
        <v>1</v>
      </c>
      <c r="C78" s="2">
        <f t="shared" si="17"/>
        <v>2131707.6</v>
      </c>
      <c r="D78" s="2">
        <f t="shared" si="9"/>
        <v>0</v>
      </c>
      <c r="E78" s="2">
        <f t="shared" si="10"/>
        <v>2131707.6</v>
      </c>
      <c r="F78" s="2">
        <f t="shared" si="11"/>
        <v>63951.228000000003</v>
      </c>
      <c r="G78" s="2">
        <f t="shared" si="12"/>
        <v>2195658.8280000002</v>
      </c>
      <c r="H78" s="2">
        <f t="shared" si="13"/>
        <v>0</v>
      </c>
      <c r="I78" s="2">
        <f t="shared" si="14"/>
        <v>0</v>
      </c>
      <c r="J78" s="2">
        <f t="shared" si="15"/>
        <v>2195658.8280000002</v>
      </c>
      <c r="K78" t="b">
        <f t="shared" si="16"/>
        <v>0</v>
      </c>
    </row>
    <row r="79" spans="1:11" x14ac:dyDescent="0.25">
      <c r="A79" s="1">
        <v>41837</v>
      </c>
      <c r="B79">
        <v>1</v>
      </c>
      <c r="C79" s="2">
        <f t="shared" si="17"/>
        <v>2195658.8280000002</v>
      </c>
      <c r="D79" s="2">
        <f t="shared" si="9"/>
        <v>0</v>
      </c>
      <c r="E79" s="2">
        <f t="shared" si="10"/>
        <v>2195658.8280000002</v>
      </c>
      <c r="F79" s="2">
        <f t="shared" si="11"/>
        <v>65869.764840000003</v>
      </c>
      <c r="G79" s="2">
        <f t="shared" si="12"/>
        <v>2261528.5928400001</v>
      </c>
      <c r="H79" s="2">
        <f t="shared" si="13"/>
        <v>0</v>
      </c>
      <c r="I79" s="2">
        <f t="shared" si="14"/>
        <v>0</v>
      </c>
      <c r="J79" s="2">
        <f t="shared" si="15"/>
        <v>2261528.5928400001</v>
      </c>
      <c r="K79" t="b">
        <f t="shared" si="16"/>
        <v>0</v>
      </c>
    </row>
    <row r="80" spans="1:11" x14ac:dyDescent="0.25">
      <c r="A80" s="1">
        <v>41838</v>
      </c>
      <c r="B80">
        <v>1</v>
      </c>
      <c r="C80" s="2">
        <f t="shared" si="17"/>
        <v>2261528.5928400001</v>
      </c>
      <c r="D80" s="2">
        <f t="shared" si="9"/>
        <v>0</v>
      </c>
      <c r="E80" s="2">
        <f t="shared" si="10"/>
        <v>2261528.5928400001</v>
      </c>
      <c r="F80" s="2">
        <f t="shared" si="11"/>
        <v>67845.857785200002</v>
      </c>
      <c r="G80" s="2">
        <f t="shared" si="12"/>
        <v>2329374.4506251998</v>
      </c>
      <c r="H80" s="2">
        <f t="shared" si="13"/>
        <v>0</v>
      </c>
      <c r="I80" s="2">
        <f t="shared" si="14"/>
        <v>0</v>
      </c>
      <c r="J80" s="2">
        <f t="shared" si="15"/>
        <v>2329374.4506251998</v>
      </c>
      <c r="K80" t="b">
        <f t="shared" si="16"/>
        <v>0</v>
      </c>
    </row>
    <row r="81" spans="1:11" x14ac:dyDescent="0.25">
      <c r="A81" s="1">
        <v>41839</v>
      </c>
      <c r="B81">
        <v>1</v>
      </c>
      <c r="C81" s="2">
        <f t="shared" si="17"/>
        <v>2329374.4506251998</v>
      </c>
      <c r="D81" s="2">
        <f t="shared" si="9"/>
        <v>0</v>
      </c>
      <c r="E81" s="2">
        <f t="shared" si="10"/>
        <v>2329374.4506251998</v>
      </c>
      <c r="F81" s="2">
        <f t="shared" si="11"/>
        <v>69881.233518755995</v>
      </c>
      <c r="G81" s="2">
        <f t="shared" si="12"/>
        <v>2399255.6841439558</v>
      </c>
      <c r="H81" s="2">
        <f t="shared" si="13"/>
        <v>100744.31585604418</v>
      </c>
      <c r="I81" s="2">
        <f t="shared" si="14"/>
        <v>0</v>
      </c>
      <c r="J81" s="2">
        <f t="shared" si="15"/>
        <v>2500000</v>
      </c>
      <c r="K81" t="b">
        <f t="shared" si="16"/>
        <v>1</v>
      </c>
    </row>
    <row r="82" spans="1:11" x14ac:dyDescent="0.25">
      <c r="A82" s="1">
        <v>41840</v>
      </c>
      <c r="B82">
        <v>1</v>
      </c>
      <c r="C82" s="2">
        <f t="shared" si="17"/>
        <v>2500000</v>
      </c>
      <c r="D82" s="2">
        <f t="shared" si="9"/>
        <v>0</v>
      </c>
      <c r="E82" s="2">
        <f t="shared" si="10"/>
        <v>2500000</v>
      </c>
      <c r="F82" s="2">
        <f t="shared" si="11"/>
        <v>75000</v>
      </c>
      <c r="G82" s="2">
        <f t="shared" si="12"/>
        <v>2575000</v>
      </c>
      <c r="H82" s="2">
        <f t="shared" si="13"/>
        <v>0</v>
      </c>
      <c r="I82" s="2">
        <f t="shared" si="14"/>
        <v>75000</v>
      </c>
      <c r="J82" s="2">
        <f t="shared" si="15"/>
        <v>2500000</v>
      </c>
      <c r="K82" t="b">
        <f t="shared" si="16"/>
        <v>0</v>
      </c>
    </row>
    <row r="83" spans="1:11" x14ac:dyDescent="0.25">
      <c r="A83" s="1">
        <v>41841</v>
      </c>
      <c r="B83">
        <v>1</v>
      </c>
      <c r="C83" s="2">
        <f t="shared" si="17"/>
        <v>2500000</v>
      </c>
      <c r="D83" s="2">
        <f t="shared" si="9"/>
        <v>0</v>
      </c>
      <c r="E83" s="2">
        <f t="shared" si="10"/>
        <v>2500000</v>
      </c>
      <c r="F83" s="2">
        <f t="shared" si="11"/>
        <v>75000</v>
      </c>
      <c r="G83" s="2">
        <f t="shared" si="12"/>
        <v>2575000</v>
      </c>
      <c r="H83" s="2">
        <f t="shared" si="13"/>
        <v>0</v>
      </c>
      <c r="I83" s="2">
        <f t="shared" si="14"/>
        <v>75000</v>
      </c>
      <c r="J83" s="2">
        <f t="shared" si="15"/>
        <v>2500000</v>
      </c>
      <c r="K83" t="b">
        <f t="shared" si="16"/>
        <v>0</v>
      </c>
    </row>
    <row r="84" spans="1:11" x14ac:dyDescent="0.25">
      <c r="A84" s="1">
        <v>41842</v>
      </c>
      <c r="B84">
        <v>0</v>
      </c>
      <c r="C84" s="2">
        <f t="shared" si="17"/>
        <v>2500000</v>
      </c>
      <c r="D84" s="2">
        <f t="shared" si="9"/>
        <v>100000</v>
      </c>
      <c r="E84" s="2">
        <f t="shared" si="10"/>
        <v>2400000</v>
      </c>
      <c r="F84" s="2">
        <f t="shared" si="11"/>
        <v>-24000</v>
      </c>
      <c r="G84" s="2">
        <f t="shared" si="12"/>
        <v>2376000</v>
      </c>
      <c r="H84" s="2">
        <f t="shared" si="13"/>
        <v>0</v>
      </c>
      <c r="I84" s="2">
        <f t="shared" si="14"/>
        <v>0</v>
      </c>
      <c r="J84" s="2">
        <f t="shared" si="15"/>
        <v>2376000</v>
      </c>
      <c r="K84" t="b">
        <f t="shared" si="16"/>
        <v>0</v>
      </c>
    </row>
    <row r="85" spans="1:11" x14ac:dyDescent="0.25">
      <c r="A85" s="1">
        <v>41843</v>
      </c>
      <c r="B85">
        <v>0</v>
      </c>
      <c r="C85" s="2">
        <f t="shared" si="17"/>
        <v>2376000</v>
      </c>
      <c r="D85" s="2">
        <f t="shared" si="9"/>
        <v>100000</v>
      </c>
      <c r="E85" s="2">
        <f t="shared" si="10"/>
        <v>2276000</v>
      </c>
      <c r="F85" s="2">
        <f t="shared" si="11"/>
        <v>-22760</v>
      </c>
      <c r="G85" s="2">
        <f t="shared" si="12"/>
        <v>2253240</v>
      </c>
      <c r="H85" s="2">
        <f t="shared" si="13"/>
        <v>0</v>
      </c>
      <c r="I85" s="2">
        <f t="shared" si="14"/>
        <v>0</v>
      </c>
      <c r="J85" s="2">
        <f t="shared" si="15"/>
        <v>2253240</v>
      </c>
      <c r="K85" t="b">
        <f t="shared" si="16"/>
        <v>0</v>
      </c>
    </row>
    <row r="86" spans="1:11" x14ac:dyDescent="0.25">
      <c r="A86" s="1">
        <v>41844</v>
      </c>
      <c r="B86">
        <v>0</v>
      </c>
      <c r="C86" s="2">
        <f t="shared" si="17"/>
        <v>2253240</v>
      </c>
      <c r="D86" s="2">
        <f t="shared" si="9"/>
        <v>100000</v>
      </c>
      <c r="E86" s="2">
        <f t="shared" si="10"/>
        <v>2153240</v>
      </c>
      <c r="F86" s="2">
        <f t="shared" si="11"/>
        <v>-21532.400000000001</v>
      </c>
      <c r="G86" s="2">
        <f t="shared" si="12"/>
        <v>2131707.6</v>
      </c>
      <c r="H86" s="2">
        <f t="shared" si="13"/>
        <v>0</v>
      </c>
      <c r="I86" s="2">
        <f t="shared" si="14"/>
        <v>0</v>
      </c>
      <c r="J86" s="2">
        <f t="shared" si="15"/>
        <v>2131707.6</v>
      </c>
      <c r="K86" t="b">
        <f t="shared" si="16"/>
        <v>0</v>
      </c>
    </row>
    <row r="87" spans="1:11" x14ac:dyDescent="0.25">
      <c r="A87" s="1">
        <v>41845</v>
      </c>
      <c r="B87">
        <v>0</v>
      </c>
      <c r="C87" s="2">
        <f t="shared" si="17"/>
        <v>2131707.6</v>
      </c>
      <c r="D87" s="2">
        <f t="shared" si="9"/>
        <v>100000</v>
      </c>
      <c r="E87" s="2">
        <f t="shared" si="10"/>
        <v>2031707.6</v>
      </c>
      <c r="F87" s="2">
        <f t="shared" si="11"/>
        <v>-20317.076000000001</v>
      </c>
      <c r="G87" s="2">
        <f t="shared" si="12"/>
        <v>2011390.5240000002</v>
      </c>
      <c r="H87" s="2">
        <f t="shared" si="13"/>
        <v>0</v>
      </c>
      <c r="I87" s="2">
        <f t="shared" si="14"/>
        <v>0</v>
      </c>
      <c r="J87" s="2">
        <f t="shared" si="15"/>
        <v>2011390.5240000002</v>
      </c>
      <c r="K87" t="b">
        <f t="shared" si="16"/>
        <v>0</v>
      </c>
    </row>
    <row r="88" spans="1:11" x14ac:dyDescent="0.25">
      <c r="A88" s="1">
        <v>41846</v>
      </c>
      <c r="B88">
        <v>0</v>
      </c>
      <c r="C88" s="2">
        <f t="shared" si="17"/>
        <v>2011390.5240000002</v>
      </c>
      <c r="D88" s="2">
        <f t="shared" si="9"/>
        <v>100000</v>
      </c>
      <c r="E88" s="2">
        <f t="shared" si="10"/>
        <v>1911390.5240000002</v>
      </c>
      <c r="F88" s="2">
        <f t="shared" si="11"/>
        <v>-19113.905240000004</v>
      </c>
      <c r="G88" s="2">
        <f t="shared" si="12"/>
        <v>1892276.6187600002</v>
      </c>
      <c r="H88" s="2">
        <f t="shared" si="13"/>
        <v>500000</v>
      </c>
      <c r="I88" s="2">
        <f t="shared" si="14"/>
        <v>0</v>
      </c>
      <c r="J88" s="2">
        <f t="shared" si="15"/>
        <v>2392276.61876</v>
      </c>
      <c r="K88" t="b">
        <f t="shared" si="16"/>
        <v>1</v>
      </c>
    </row>
    <row r="89" spans="1:11" x14ac:dyDescent="0.25">
      <c r="A89" s="1">
        <v>41847</v>
      </c>
      <c r="B89">
        <v>0</v>
      </c>
      <c r="C89" s="2">
        <f t="shared" si="17"/>
        <v>2392276.61876</v>
      </c>
      <c r="D89" s="2">
        <f t="shared" si="9"/>
        <v>100000</v>
      </c>
      <c r="E89" s="2">
        <f t="shared" si="10"/>
        <v>2292276.61876</v>
      </c>
      <c r="F89" s="2">
        <f t="shared" si="11"/>
        <v>-22922.766187600002</v>
      </c>
      <c r="G89" s="2">
        <f t="shared" si="12"/>
        <v>2269353.8525724001</v>
      </c>
      <c r="H89" s="2">
        <f t="shared" si="13"/>
        <v>0</v>
      </c>
      <c r="I89" s="2">
        <f t="shared" si="14"/>
        <v>0</v>
      </c>
      <c r="J89" s="2">
        <f t="shared" si="15"/>
        <v>2269353.8525724001</v>
      </c>
      <c r="K89" t="b">
        <f t="shared" si="16"/>
        <v>0</v>
      </c>
    </row>
    <row r="90" spans="1:11" x14ac:dyDescent="0.25">
      <c r="A90" s="1">
        <v>41848</v>
      </c>
      <c r="B90">
        <v>1</v>
      </c>
      <c r="C90" s="2">
        <f t="shared" si="17"/>
        <v>2269353.8525724001</v>
      </c>
      <c r="D90" s="2">
        <f t="shared" si="9"/>
        <v>0</v>
      </c>
      <c r="E90" s="2">
        <f t="shared" si="10"/>
        <v>2269353.8525724001</v>
      </c>
      <c r="F90" s="2">
        <f t="shared" si="11"/>
        <v>68080.615577172008</v>
      </c>
      <c r="G90" s="2">
        <f t="shared" si="12"/>
        <v>2337434.4681495721</v>
      </c>
      <c r="H90" s="2">
        <f t="shared" si="13"/>
        <v>0</v>
      </c>
      <c r="I90" s="2">
        <f t="shared" si="14"/>
        <v>0</v>
      </c>
      <c r="J90" s="2">
        <f t="shared" si="15"/>
        <v>2337434.4681495721</v>
      </c>
      <c r="K90" t="b">
        <f t="shared" si="16"/>
        <v>0</v>
      </c>
    </row>
    <row r="91" spans="1:11" x14ac:dyDescent="0.25">
      <c r="A91" s="1">
        <v>41849</v>
      </c>
      <c r="B91">
        <v>1</v>
      </c>
      <c r="C91" s="2">
        <f t="shared" si="17"/>
        <v>2337434.4681495721</v>
      </c>
      <c r="D91" s="2">
        <f t="shared" si="9"/>
        <v>0</v>
      </c>
      <c r="E91" s="2">
        <f t="shared" si="10"/>
        <v>2337434.4681495721</v>
      </c>
      <c r="F91" s="2">
        <f t="shared" si="11"/>
        <v>70123.034044487169</v>
      </c>
      <c r="G91" s="2">
        <f t="shared" si="12"/>
        <v>2407557.5021940591</v>
      </c>
      <c r="H91" s="2">
        <f t="shared" si="13"/>
        <v>0</v>
      </c>
      <c r="I91" s="2">
        <f t="shared" si="14"/>
        <v>0</v>
      </c>
      <c r="J91" s="2">
        <f t="shared" si="15"/>
        <v>2407557.5021940591</v>
      </c>
      <c r="K91" t="b">
        <f t="shared" si="16"/>
        <v>0</v>
      </c>
    </row>
    <row r="92" spans="1:11" x14ac:dyDescent="0.25">
      <c r="A92" s="1">
        <v>41850</v>
      </c>
      <c r="B92">
        <v>0</v>
      </c>
      <c r="C92" s="2">
        <f t="shared" si="17"/>
        <v>2407557.5021940591</v>
      </c>
      <c r="D92" s="2">
        <f t="shared" si="9"/>
        <v>100000</v>
      </c>
      <c r="E92" s="2">
        <f t="shared" si="10"/>
        <v>2307557.5021940591</v>
      </c>
      <c r="F92" s="2">
        <f t="shared" si="11"/>
        <v>-23075.575021940593</v>
      </c>
      <c r="G92" s="2">
        <f t="shared" si="12"/>
        <v>2284481.9271721183</v>
      </c>
      <c r="H92" s="2">
        <f t="shared" si="13"/>
        <v>0</v>
      </c>
      <c r="I92" s="2">
        <f t="shared" si="14"/>
        <v>0</v>
      </c>
      <c r="J92" s="2">
        <f t="shared" si="15"/>
        <v>2284481.9271721183</v>
      </c>
      <c r="K92" t="b">
        <f t="shared" si="16"/>
        <v>0</v>
      </c>
    </row>
    <row r="93" spans="1:11" x14ac:dyDescent="0.25">
      <c r="A93" s="1">
        <v>41851</v>
      </c>
      <c r="B93">
        <v>0</v>
      </c>
      <c r="C93" s="2">
        <f t="shared" si="17"/>
        <v>2284481.9271721183</v>
      </c>
      <c r="D93" s="2">
        <f t="shared" si="9"/>
        <v>100000</v>
      </c>
      <c r="E93" s="2">
        <f t="shared" si="10"/>
        <v>2184481.9271721183</v>
      </c>
      <c r="F93" s="2">
        <f t="shared" si="11"/>
        <v>-21844.819271721182</v>
      </c>
      <c r="G93" s="2">
        <f t="shared" si="12"/>
        <v>2162637.1079003969</v>
      </c>
      <c r="H93" s="2">
        <f t="shared" si="13"/>
        <v>0</v>
      </c>
      <c r="I93" s="2">
        <f t="shared" si="14"/>
        <v>0</v>
      </c>
      <c r="J93" s="2">
        <f t="shared" si="15"/>
        <v>2162637.1079003969</v>
      </c>
      <c r="K93" t="b">
        <f t="shared" si="16"/>
        <v>0</v>
      </c>
    </row>
    <row r="94" spans="1:11" x14ac:dyDescent="0.25">
      <c r="A94" s="1">
        <v>41852</v>
      </c>
      <c r="B94">
        <v>0</v>
      </c>
      <c r="C94" s="2">
        <f t="shared" si="17"/>
        <v>2162637.1079003969</v>
      </c>
      <c r="D94" s="2">
        <f t="shared" si="9"/>
        <v>100000</v>
      </c>
      <c r="E94" s="2">
        <f t="shared" si="10"/>
        <v>2062637.1079003969</v>
      </c>
      <c r="F94" s="2">
        <f t="shared" si="11"/>
        <v>-20626.371079003969</v>
      </c>
      <c r="G94" s="2">
        <f t="shared" si="12"/>
        <v>2042010.736821393</v>
      </c>
      <c r="H94" s="2">
        <f t="shared" si="13"/>
        <v>0</v>
      </c>
      <c r="I94" s="2">
        <f t="shared" si="14"/>
        <v>0</v>
      </c>
      <c r="J94" s="2">
        <f t="shared" si="15"/>
        <v>2042010.736821393</v>
      </c>
      <c r="K94" t="b">
        <f t="shared" si="16"/>
        <v>0</v>
      </c>
    </row>
    <row r="95" spans="1:11" x14ac:dyDescent="0.25">
      <c r="A95" s="1">
        <v>41853</v>
      </c>
      <c r="B95">
        <v>0</v>
      </c>
      <c r="C95" s="2">
        <f t="shared" si="17"/>
        <v>2042010.736821393</v>
      </c>
      <c r="D95" s="2">
        <f t="shared" si="9"/>
        <v>100000</v>
      </c>
      <c r="E95" s="2">
        <f t="shared" si="10"/>
        <v>1942010.736821393</v>
      </c>
      <c r="F95" s="2">
        <f t="shared" si="11"/>
        <v>-19420.107368213932</v>
      </c>
      <c r="G95" s="2">
        <f t="shared" si="12"/>
        <v>1922590.6294531792</v>
      </c>
      <c r="H95" s="2">
        <f t="shared" si="13"/>
        <v>500000</v>
      </c>
      <c r="I95" s="2">
        <f t="shared" si="14"/>
        <v>0</v>
      </c>
      <c r="J95" s="2">
        <f t="shared" si="15"/>
        <v>2422590.6294531794</v>
      </c>
      <c r="K95" t="b">
        <f t="shared" si="16"/>
        <v>1</v>
      </c>
    </row>
    <row r="96" spans="1:11" x14ac:dyDescent="0.25">
      <c r="A96" s="1">
        <v>41854</v>
      </c>
      <c r="B96">
        <v>0</v>
      </c>
      <c r="C96" s="2">
        <f t="shared" si="17"/>
        <v>2422590.6294531794</v>
      </c>
      <c r="D96" s="2">
        <f t="shared" si="9"/>
        <v>100000</v>
      </c>
      <c r="E96" s="2">
        <f t="shared" si="10"/>
        <v>2322590.6294531794</v>
      </c>
      <c r="F96" s="2">
        <f t="shared" si="11"/>
        <v>-23225.906294531796</v>
      </c>
      <c r="G96" s="2">
        <f t="shared" si="12"/>
        <v>2299364.7231586478</v>
      </c>
      <c r="H96" s="2">
        <f t="shared" si="13"/>
        <v>0</v>
      </c>
      <c r="I96" s="2">
        <f t="shared" si="14"/>
        <v>0</v>
      </c>
      <c r="J96" s="2">
        <f t="shared" si="15"/>
        <v>2299364.7231586478</v>
      </c>
      <c r="K96" t="b">
        <f t="shared" si="16"/>
        <v>0</v>
      </c>
    </row>
    <row r="97" spans="1:11" x14ac:dyDescent="0.25">
      <c r="A97" s="1">
        <v>41855</v>
      </c>
      <c r="B97">
        <v>0</v>
      </c>
      <c r="C97" s="2">
        <f t="shared" si="17"/>
        <v>2299364.7231586478</v>
      </c>
      <c r="D97" s="2">
        <f t="shared" si="9"/>
        <v>100000</v>
      </c>
      <c r="E97" s="2">
        <f t="shared" si="10"/>
        <v>2199364.7231586478</v>
      </c>
      <c r="F97" s="2">
        <f t="shared" si="11"/>
        <v>-21993.647231586478</v>
      </c>
      <c r="G97" s="2">
        <f t="shared" si="12"/>
        <v>2177371.0759270615</v>
      </c>
      <c r="H97" s="2">
        <f t="shared" si="13"/>
        <v>0</v>
      </c>
      <c r="I97" s="2">
        <f t="shared" si="14"/>
        <v>0</v>
      </c>
      <c r="J97" s="2">
        <f t="shared" si="15"/>
        <v>2177371.0759270615</v>
      </c>
      <c r="K97" t="b">
        <f t="shared" si="16"/>
        <v>0</v>
      </c>
    </row>
    <row r="98" spans="1:11" x14ac:dyDescent="0.25">
      <c r="A98" s="1">
        <v>41856</v>
      </c>
      <c r="B98">
        <v>1</v>
      </c>
      <c r="C98" s="2">
        <f t="shared" si="17"/>
        <v>2177371.0759270615</v>
      </c>
      <c r="D98" s="2">
        <f t="shared" si="9"/>
        <v>0</v>
      </c>
      <c r="E98" s="2">
        <f t="shared" si="10"/>
        <v>2177371.0759270615</v>
      </c>
      <c r="F98" s="2">
        <f t="shared" si="11"/>
        <v>65321.132277811841</v>
      </c>
      <c r="G98" s="2">
        <f t="shared" si="12"/>
        <v>2242692.2082048734</v>
      </c>
      <c r="H98" s="2">
        <f t="shared" si="13"/>
        <v>0</v>
      </c>
      <c r="I98" s="2">
        <f t="shared" si="14"/>
        <v>0</v>
      </c>
      <c r="J98" s="2">
        <f t="shared" si="15"/>
        <v>2242692.2082048734</v>
      </c>
      <c r="K98" t="b">
        <f t="shared" si="16"/>
        <v>0</v>
      </c>
    </row>
    <row r="99" spans="1:11" x14ac:dyDescent="0.25">
      <c r="A99" s="1">
        <v>41857</v>
      </c>
      <c r="B99">
        <v>0</v>
      </c>
      <c r="C99" s="2">
        <f t="shared" si="17"/>
        <v>2242692.2082048734</v>
      </c>
      <c r="D99" s="2">
        <f t="shared" si="9"/>
        <v>100000</v>
      </c>
      <c r="E99" s="2">
        <f t="shared" si="10"/>
        <v>2142692.2082048734</v>
      </c>
      <c r="F99" s="2">
        <f t="shared" si="11"/>
        <v>-21426.922082048735</v>
      </c>
      <c r="G99" s="2">
        <f t="shared" si="12"/>
        <v>2121265.2861228245</v>
      </c>
      <c r="H99" s="2">
        <f t="shared" si="13"/>
        <v>0</v>
      </c>
      <c r="I99" s="2">
        <f t="shared" si="14"/>
        <v>0</v>
      </c>
      <c r="J99" s="2">
        <f t="shared" si="15"/>
        <v>2121265.2861228245</v>
      </c>
      <c r="K99" t="b">
        <f t="shared" si="16"/>
        <v>0</v>
      </c>
    </row>
    <row r="100" spans="1:11" x14ac:dyDescent="0.25">
      <c r="A100" s="1">
        <v>41858</v>
      </c>
      <c r="B100">
        <v>1</v>
      </c>
      <c r="C100" s="2">
        <f t="shared" si="17"/>
        <v>2121265.2861228245</v>
      </c>
      <c r="D100" s="2">
        <f t="shared" si="9"/>
        <v>0</v>
      </c>
      <c r="E100" s="2">
        <f t="shared" si="10"/>
        <v>2121265.2861228245</v>
      </c>
      <c r="F100" s="2">
        <f t="shared" si="11"/>
        <v>63637.958583684733</v>
      </c>
      <c r="G100" s="2">
        <f t="shared" si="12"/>
        <v>2184903.2447065092</v>
      </c>
      <c r="H100" s="2">
        <f t="shared" si="13"/>
        <v>0</v>
      </c>
      <c r="I100" s="2">
        <f t="shared" si="14"/>
        <v>0</v>
      </c>
      <c r="J100" s="2">
        <f t="shared" si="15"/>
        <v>2184903.2447065092</v>
      </c>
      <c r="K100" t="b">
        <f t="shared" si="16"/>
        <v>0</v>
      </c>
    </row>
    <row r="101" spans="1:11" x14ac:dyDescent="0.25">
      <c r="A101" s="1">
        <v>41859</v>
      </c>
      <c r="B101">
        <v>1</v>
      </c>
      <c r="C101" s="2">
        <f t="shared" si="17"/>
        <v>2184903.2447065092</v>
      </c>
      <c r="D101" s="2">
        <f t="shared" si="9"/>
        <v>0</v>
      </c>
      <c r="E101" s="2">
        <f t="shared" si="10"/>
        <v>2184903.2447065092</v>
      </c>
      <c r="F101" s="2">
        <f t="shared" si="11"/>
        <v>65547.097341195273</v>
      </c>
      <c r="G101" s="2">
        <f t="shared" si="12"/>
        <v>2250450.3420477044</v>
      </c>
      <c r="H101" s="2">
        <f t="shared" si="13"/>
        <v>0</v>
      </c>
      <c r="I101" s="2">
        <f t="shared" si="14"/>
        <v>0</v>
      </c>
      <c r="J101" s="2">
        <f t="shared" si="15"/>
        <v>2250450.3420477044</v>
      </c>
      <c r="K101" t="b">
        <f t="shared" si="16"/>
        <v>0</v>
      </c>
    </row>
    <row r="102" spans="1:11" x14ac:dyDescent="0.25">
      <c r="A102" s="1">
        <v>41860</v>
      </c>
      <c r="B102">
        <v>0</v>
      </c>
      <c r="C102" s="2">
        <f t="shared" si="17"/>
        <v>2250450.3420477044</v>
      </c>
      <c r="D102" s="2">
        <f t="shared" si="9"/>
        <v>100000</v>
      </c>
      <c r="E102" s="2">
        <f t="shared" si="10"/>
        <v>2150450.3420477044</v>
      </c>
      <c r="F102" s="2">
        <f t="shared" si="11"/>
        <v>-21504.503420477045</v>
      </c>
      <c r="G102" s="2">
        <f t="shared" si="12"/>
        <v>2128945.8386272271</v>
      </c>
      <c r="H102" s="2">
        <f t="shared" si="13"/>
        <v>371054.16137277288</v>
      </c>
      <c r="I102" s="2">
        <f t="shared" si="14"/>
        <v>0</v>
      </c>
      <c r="J102" s="2">
        <f t="shared" si="15"/>
        <v>2500000</v>
      </c>
      <c r="K102" t="b">
        <f t="shared" si="16"/>
        <v>1</v>
      </c>
    </row>
    <row r="103" spans="1:11" x14ac:dyDescent="0.25">
      <c r="A103" s="1">
        <v>41861</v>
      </c>
      <c r="B103">
        <v>0</v>
      </c>
      <c r="C103" s="2">
        <f t="shared" si="17"/>
        <v>2500000</v>
      </c>
      <c r="D103" s="2">
        <f t="shared" si="9"/>
        <v>100000</v>
      </c>
      <c r="E103" s="2">
        <f t="shared" si="10"/>
        <v>2400000</v>
      </c>
      <c r="F103" s="2">
        <f t="shared" si="11"/>
        <v>-24000</v>
      </c>
      <c r="G103" s="2">
        <f t="shared" si="12"/>
        <v>2376000</v>
      </c>
      <c r="H103" s="2">
        <f t="shared" si="13"/>
        <v>0</v>
      </c>
      <c r="I103" s="2">
        <f t="shared" si="14"/>
        <v>0</v>
      </c>
      <c r="J103" s="2">
        <f t="shared" si="15"/>
        <v>2376000</v>
      </c>
      <c r="K103" t="b">
        <f t="shared" si="16"/>
        <v>0</v>
      </c>
    </row>
    <row r="104" spans="1:11" x14ac:dyDescent="0.25">
      <c r="A104" s="1">
        <v>41862</v>
      </c>
      <c r="B104">
        <v>0</v>
      </c>
      <c r="C104" s="2">
        <f t="shared" si="17"/>
        <v>2376000</v>
      </c>
      <c r="D104" s="2">
        <f t="shared" si="9"/>
        <v>100000</v>
      </c>
      <c r="E104" s="2">
        <f t="shared" si="10"/>
        <v>2276000</v>
      </c>
      <c r="F104" s="2">
        <f t="shared" si="11"/>
        <v>-22760</v>
      </c>
      <c r="G104" s="2">
        <f t="shared" si="12"/>
        <v>2253240</v>
      </c>
      <c r="H104" s="2">
        <f t="shared" si="13"/>
        <v>0</v>
      </c>
      <c r="I104" s="2">
        <f t="shared" si="14"/>
        <v>0</v>
      </c>
      <c r="J104" s="2">
        <f t="shared" si="15"/>
        <v>2253240</v>
      </c>
      <c r="K104" t="b">
        <f t="shared" si="16"/>
        <v>0</v>
      </c>
    </row>
    <row r="105" spans="1:11" x14ac:dyDescent="0.25">
      <c r="A105" s="1">
        <v>41863</v>
      </c>
      <c r="B105">
        <v>0</v>
      </c>
      <c r="C105" s="2">
        <f t="shared" si="17"/>
        <v>2253240</v>
      </c>
      <c r="D105" s="2">
        <f t="shared" si="9"/>
        <v>100000</v>
      </c>
      <c r="E105" s="2">
        <f t="shared" si="10"/>
        <v>2153240</v>
      </c>
      <c r="F105" s="2">
        <f t="shared" si="11"/>
        <v>-21532.400000000001</v>
      </c>
      <c r="G105" s="2">
        <f t="shared" si="12"/>
        <v>2131707.6</v>
      </c>
      <c r="H105" s="2">
        <f t="shared" si="13"/>
        <v>0</v>
      </c>
      <c r="I105" s="2">
        <f t="shared" si="14"/>
        <v>0</v>
      </c>
      <c r="J105" s="2">
        <f t="shared" si="15"/>
        <v>2131707.6</v>
      </c>
      <c r="K105" t="b">
        <f t="shared" si="16"/>
        <v>0</v>
      </c>
    </row>
    <row r="106" spans="1:11" x14ac:dyDescent="0.25">
      <c r="A106" s="1">
        <v>41864</v>
      </c>
      <c r="B106">
        <v>1</v>
      </c>
      <c r="C106" s="2">
        <f t="shared" si="17"/>
        <v>2131707.6</v>
      </c>
      <c r="D106" s="2">
        <f t="shared" si="9"/>
        <v>0</v>
      </c>
      <c r="E106" s="2">
        <f t="shared" si="10"/>
        <v>2131707.6</v>
      </c>
      <c r="F106" s="2">
        <f t="shared" si="11"/>
        <v>63951.228000000003</v>
      </c>
      <c r="G106" s="2">
        <f t="shared" si="12"/>
        <v>2195658.8280000002</v>
      </c>
      <c r="H106" s="2">
        <f t="shared" si="13"/>
        <v>0</v>
      </c>
      <c r="I106" s="2">
        <f t="shared" si="14"/>
        <v>0</v>
      </c>
      <c r="J106" s="2">
        <f t="shared" si="15"/>
        <v>2195658.8280000002</v>
      </c>
      <c r="K106" t="b">
        <f t="shared" si="16"/>
        <v>0</v>
      </c>
    </row>
    <row r="107" spans="1:11" x14ac:dyDescent="0.25">
      <c r="A107" s="1">
        <v>41865</v>
      </c>
      <c r="B107">
        <v>0</v>
      </c>
      <c r="C107" s="2">
        <f t="shared" si="17"/>
        <v>2195658.8280000002</v>
      </c>
      <c r="D107" s="2">
        <f t="shared" si="9"/>
        <v>100000</v>
      </c>
      <c r="E107" s="2">
        <f t="shared" si="10"/>
        <v>2095658.8280000002</v>
      </c>
      <c r="F107" s="2">
        <f t="shared" si="11"/>
        <v>-20956.588280000004</v>
      </c>
      <c r="G107" s="2">
        <f t="shared" si="12"/>
        <v>2074702.2397200002</v>
      </c>
      <c r="H107" s="2">
        <f t="shared" si="13"/>
        <v>0</v>
      </c>
      <c r="I107" s="2">
        <f t="shared" si="14"/>
        <v>0</v>
      </c>
      <c r="J107" s="2">
        <f t="shared" si="15"/>
        <v>2074702.2397200002</v>
      </c>
      <c r="K107" t="b">
        <f t="shared" si="16"/>
        <v>0</v>
      </c>
    </row>
    <row r="108" spans="1:11" x14ac:dyDescent="0.25">
      <c r="A108" s="1">
        <v>41866</v>
      </c>
      <c r="B108">
        <v>1</v>
      </c>
      <c r="C108" s="2">
        <f t="shared" si="17"/>
        <v>2074702.2397200002</v>
      </c>
      <c r="D108" s="2">
        <f t="shared" si="9"/>
        <v>0</v>
      </c>
      <c r="E108" s="2">
        <f t="shared" si="10"/>
        <v>2074702.2397200002</v>
      </c>
      <c r="F108" s="2">
        <f t="shared" si="11"/>
        <v>62241.067191600006</v>
      </c>
      <c r="G108" s="2">
        <f t="shared" si="12"/>
        <v>2136943.3069116003</v>
      </c>
      <c r="H108" s="2">
        <f t="shared" si="13"/>
        <v>0</v>
      </c>
      <c r="I108" s="2">
        <f t="shared" si="14"/>
        <v>0</v>
      </c>
      <c r="J108" s="2">
        <f t="shared" si="15"/>
        <v>2136943.3069116003</v>
      </c>
      <c r="K108" t="b">
        <f t="shared" si="16"/>
        <v>0</v>
      </c>
    </row>
    <row r="109" spans="1:11" x14ac:dyDescent="0.25">
      <c r="A109" s="1">
        <v>41867</v>
      </c>
      <c r="B109">
        <v>1</v>
      </c>
      <c r="C109" s="2">
        <f t="shared" si="17"/>
        <v>2136943.3069116003</v>
      </c>
      <c r="D109" s="2">
        <f t="shared" si="9"/>
        <v>0</v>
      </c>
      <c r="E109" s="2">
        <f t="shared" si="10"/>
        <v>2136943.3069116003</v>
      </c>
      <c r="F109" s="2">
        <f t="shared" si="11"/>
        <v>64108.299207348005</v>
      </c>
      <c r="G109" s="2">
        <f t="shared" si="12"/>
        <v>2201051.6061189482</v>
      </c>
      <c r="H109" s="2">
        <f t="shared" si="13"/>
        <v>298948.3938810518</v>
      </c>
      <c r="I109" s="2">
        <f t="shared" si="14"/>
        <v>0</v>
      </c>
      <c r="J109" s="2">
        <f t="shared" si="15"/>
        <v>2500000</v>
      </c>
      <c r="K109" t="b">
        <f t="shared" si="16"/>
        <v>1</v>
      </c>
    </row>
    <row r="110" spans="1:11" x14ac:dyDescent="0.25">
      <c r="A110" s="1">
        <v>41868</v>
      </c>
      <c r="B110">
        <v>1</v>
      </c>
      <c r="C110" s="2">
        <f t="shared" si="17"/>
        <v>2500000</v>
      </c>
      <c r="D110" s="2">
        <f t="shared" si="9"/>
        <v>0</v>
      </c>
      <c r="E110" s="2">
        <f t="shared" si="10"/>
        <v>2500000</v>
      </c>
      <c r="F110" s="2">
        <f t="shared" si="11"/>
        <v>75000</v>
      </c>
      <c r="G110" s="2">
        <f t="shared" si="12"/>
        <v>2575000</v>
      </c>
      <c r="H110" s="2">
        <f t="shared" si="13"/>
        <v>0</v>
      </c>
      <c r="I110" s="2">
        <f t="shared" si="14"/>
        <v>75000</v>
      </c>
      <c r="J110" s="2">
        <f t="shared" si="15"/>
        <v>2500000</v>
      </c>
      <c r="K110" t="b">
        <f t="shared" si="16"/>
        <v>0</v>
      </c>
    </row>
    <row r="111" spans="1:11" x14ac:dyDescent="0.25">
      <c r="A111" s="1">
        <v>41869</v>
      </c>
      <c r="B111">
        <v>0</v>
      </c>
      <c r="C111" s="2">
        <f t="shared" si="17"/>
        <v>2500000</v>
      </c>
      <c r="D111" s="2">
        <f t="shared" si="9"/>
        <v>100000</v>
      </c>
      <c r="E111" s="2">
        <f t="shared" si="10"/>
        <v>2400000</v>
      </c>
      <c r="F111" s="2">
        <f t="shared" si="11"/>
        <v>-24000</v>
      </c>
      <c r="G111" s="2">
        <f t="shared" si="12"/>
        <v>2376000</v>
      </c>
      <c r="H111" s="2">
        <f t="shared" si="13"/>
        <v>0</v>
      </c>
      <c r="I111" s="2">
        <f t="shared" si="14"/>
        <v>0</v>
      </c>
      <c r="J111" s="2">
        <f t="shared" si="15"/>
        <v>2376000</v>
      </c>
      <c r="K111" t="b">
        <f t="shared" si="16"/>
        <v>0</v>
      </c>
    </row>
    <row r="112" spans="1:11" x14ac:dyDescent="0.25">
      <c r="A112" s="1">
        <v>41870</v>
      </c>
      <c r="B112">
        <v>0</v>
      </c>
      <c r="C112" s="2">
        <f t="shared" si="17"/>
        <v>2376000</v>
      </c>
      <c r="D112" s="2">
        <f t="shared" si="9"/>
        <v>100000</v>
      </c>
      <c r="E112" s="2">
        <f t="shared" si="10"/>
        <v>2276000</v>
      </c>
      <c r="F112" s="2">
        <f t="shared" si="11"/>
        <v>-22760</v>
      </c>
      <c r="G112" s="2">
        <f t="shared" si="12"/>
        <v>2253240</v>
      </c>
      <c r="H112" s="2">
        <f t="shared" si="13"/>
        <v>0</v>
      </c>
      <c r="I112" s="2">
        <f t="shared" si="14"/>
        <v>0</v>
      </c>
      <c r="J112" s="2">
        <f t="shared" si="15"/>
        <v>2253240</v>
      </c>
      <c r="K112" t="b">
        <f t="shared" si="16"/>
        <v>0</v>
      </c>
    </row>
    <row r="113" spans="1:11" x14ac:dyDescent="0.25">
      <c r="A113" s="1">
        <v>41871</v>
      </c>
      <c r="B113">
        <v>0</v>
      </c>
      <c r="C113" s="2">
        <f t="shared" si="17"/>
        <v>2253240</v>
      </c>
      <c r="D113" s="2">
        <f t="shared" si="9"/>
        <v>100000</v>
      </c>
      <c r="E113" s="2">
        <f t="shared" si="10"/>
        <v>2153240</v>
      </c>
      <c r="F113" s="2">
        <f t="shared" si="11"/>
        <v>-21532.400000000001</v>
      </c>
      <c r="G113" s="2">
        <f t="shared" si="12"/>
        <v>2131707.6</v>
      </c>
      <c r="H113" s="2">
        <f t="shared" si="13"/>
        <v>0</v>
      </c>
      <c r="I113" s="2">
        <f t="shared" si="14"/>
        <v>0</v>
      </c>
      <c r="J113" s="2">
        <f t="shared" si="15"/>
        <v>2131707.6</v>
      </c>
      <c r="K113" t="b">
        <f t="shared" si="16"/>
        <v>0</v>
      </c>
    </row>
    <row r="114" spans="1:11" x14ac:dyDescent="0.25">
      <c r="A114" s="1">
        <v>41872</v>
      </c>
      <c r="B114">
        <v>0</v>
      </c>
      <c r="C114" s="2">
        <f t="shared" si="17"/>
        <v>2131707.6</v>
      </c>
      <c r="D114" s="2">
        <f t="shared" si="9"/>
        <v>100000</v>
      </c>
      <c r="E114" s="2">
        <f t="shared" si="10"/>
        <v>2031707.6</v>
      </c>
      <c r="F114" s="2">
        <f t="shared" si="11"/>
        <v>-20317.076000000001</v>
      </c>
      <c r="G114" s="2">
        <f t="shared" si="12"/>
        <v>2011390.5240000002</v>
      </c>
      <c r="H114" s="2">
        <f t="shared" si="13"/>
        <v>0</v>
      </c>
      <c r="I114" s="2">
        <f t="shared" si="14"/>
        <v>0</v>
      </c>
      <c r="J114" s="2">
        <f t="shared" si="15"/>
        <v>2011390.5240000002</v>
      </c>
      <c r="K114" t="b">
        <f t="shared" si="16"/>
        <v>0</v>
      </c>
    </row>
    <row r="115" spans="1:11" x14ac:dyDescent="0.25">
      <c r="A115" s="1">
        <v>41873</v>
      </c>
      <c r="B115">
        <v>0</v>
      </c>
      <c r="C115" s="2">
        <f t="shared" si="17"/>
        <v>2011390.5240000002</v>
      </c>
      <c r="D115" s="2">
        <f t="shared" si="9"/>
        <v>100000</v>
      </c>
      <c r="E115" s="2">
        <f t="shared" si="10"/>
        <v>1911390.5240000002</v>
      </c>
      <c r="F115" s="2">
        <f t="shared" si="11"/>
        <v>-19113.905240000004</v>
      </c>
      <c r="G115" s="2">
        <f t="shared" si="12"/>
        <v>1892276.6187600002</v>
      </c>
      <c r="H115" s="2">
        <f t="shared" si="13"/>
        <v>0</v>
      </c>
      <c r="I115" s="2">
        <f t="shared" si="14"/>
        <v>0</v>
      </c>
      <c r="J115" s="2">
        <f t="shared" si="15"/>
        <v>1892276.6187600002</v>
      </c>
      <c r="K115" t="b">
        <f t="shared" si="16"/>
        <v>0</v>
      </c>
    </row>
    <row r="116" spans="1:11" x14ac:dyDescent="0.25">
      <c r="A116" s="1">
        <v>41874</v>
      </c>
      <c r="B116">
        <v>0</v>
      </c>
      <c r="C116" s="2">
        <f t="shared" si="17"/>
        <v>1892276.6187600002</v>
      </c>
      <c r="D116" s="2">
        <f t="shared" si="9"/>
        <v>100000</v>
      </c>
      <c r="E116" s="2">
        <f t="shared" si="10"/>
        <v>1792276.6187600002</v>
      </c>
      <c r="F116" s="2">
        <f t="shared" si="11"/>
        <v>-17922.766187600002</v>
      </c>
      <c r="G116" s="2">
        <f t="shared" si="12"/>
        <v>1774353.8525724001</v>
      </c>
      <c r="H116" s="2">
        <f t="shared" si="13"/>
        <v>500000</v>
      </c>
      <c r="I116" s="2">
        <f t="shared" si="14"/>
        <v>0</v>
      </c>
      <c r="J116" s="2">
        <f t="shared" si="15"/>
        <v>2274353.8525724001</v>
      </c>
      <c r="K116" t="b">
        <f t="shared" si="16"/>
        <v>1</v>
      </c>
    </row>
    <row r="117" spans="1:11" x14ac:dyDescent="0.25">
      <c r="A117" s="1">
        <v>41875</v>
      </c>
      <c r="B117">
        <v>0</v>
      </c>
      <c r="C117" s="2">
        <f t="shared" si="17"/>
        <v>2274353.8525724001</v>
      </c>
      <c r="D117" s="2">
        <f t="shared" si="9"/>
        <v>100000</v>
      </c>
      <c r="E117" s="2">
        <f t="shared" si="10"/>
        <v>2174353.8525724001</v>
      </c>
      <c r="F117" s="2">
        <f t="shared" si="11"/>
        <v>-21743.538525724001</v>
      </c>
      <c r="G117" s="2">
        <f t="shared" si="12"/>
        <v>2152610.3140466763</v>
      </c>
      <c r="H117" s="2">
        <f t="shared" si="13"/>
        <v>0</v>
      </c>
      <c r="I117" s="2">
        <f t="shared" si="14"/>
        <v>0</v>
      </c>
      <c r="J117" s="2">
        <f t="shared" si="15"/>
        <v>2152610.3140466763</v>
      </c>
      <c r="K117" t="b">
        <f t="shared" si="16"/>
        <v>0</v>
      </c>
    </row>
    <row r="118" spans="1:11" x14ac:dyDescent="0.25">
      <c r="A118" s="1">
        <v>41876</v>
      </c>
      <c r="B118">
        <v>0</v>
      </c>
      <c r="C118" s="2">
        <f t="shared" si="17"/>
        <v>2152610.3140466763</v>
      </c>
      <c r="D118" s="2">
        <f t="shared" si="9"/>
        <v>100000</v>
      </c>
      <c r="E118" s="2">
        <f t="shared" si="10"/>
        <v>2052610.3140466763</v>
      </c>
      <c r="F118" s="2">
        <f t="shared" si="11"/>
        <v>-20526.103140466763</v>
      </c>
      <c r="G118" s="2">
        <f t="shared" si="12"/>
        <v>2032084.2109062094</v>
      </c>
      <c r="H118" s="2">
        <f t="shared" si="13"/>
        <v>0</v>
      </c>
      <c r="I118" s="2">
        <f t="shared" si="14"/>
        <v>0</v>
      </c>
      <c r="J118" s="2">
        <f t="shared" si="15"/>
        <v>2032084.2109062094</v>
      </c>
      <c r="K118" t="b">
        <f t="shared" si="16"/>
        <v>0</v>
      </c>
    </row>
    <row r="119" spans="1:11" x14ac:dyDescent="0.25">
      <c r="A119" s="1">
        <v>41877</v>
      </c>
      <c r="B119">
        <v>0</v>
      </c>
      <c r="C119" s="2">
        <f t="shared" si="17"/>
        <v>2032084.2109062094</v>
      </c>
      <c r="D119" s="2">
        <f t="shared" si="9"/>
        <v>100000</v>
      </c>
      <c r="E119" s="2">
        <f t="shared" si="10"/>
        <v>1932084.2109062094</v>
      </c>
      <c r="F119" s="2">
        <f t="shared" si="11"/>
        <v>-19320.842109062094</v>
      </c>
      <c r="G119" s="2">
        <f t="shared" si="12"/>
        <v>1912763.3687971474</v>
      </c>
      <c r="H119" s="2">
        <f t="shared" si="13"/>
        <v>0</v>
      </c>
      <c r="I119" s="2">
        <f t="shared" si="14"/>
        <v>0</v>
      </c>
      <c r="J119" s="2">
        <f t="shared" si="15"/>
        <v>1912763.3687971474</v>
      </c>
      <c r="K119" t="b">
        <f t="shared" si="16"/>
        <v>0</v>
      </c>
    </row>
    <row r="120" spans="1:11" x14ac:dyDescent="0.25">
      <c r="A120" s="1">
        <v>41878</v>
      </c>
      <c r="B120">
        <v>0</v>
      </c>
      <c r="C120" s="2">
        <f t="shared" si="17"/>
        <v>1912763.3687971474</v>
      </c>
      <c r="D120" s="2">
        <f t="shared" si="9"/>
        <v>100000</v>
      </c>
      <c r="E120" s="2">
        <f t="shared" si="10"/>
        <v>1812763.3687971474</v>
      </c>
      <c r="F120" s="2">
        <f t="shared" si="11"/>
        <v>-18127.633687971476</v>
      </c>
      <c r="G120" s="2">
        <f t="shared" si="12"/>
        <v>1794635.735109176</v>
      </c>
      <c r="H120" s="2">
        <f t="shared" si="13"/>
        <v>0</v>
      </c>
      <c r="I120" s="2">
        <f t="shared" si="14"/>
        <v>0</v>
      </c>
      <c r="J120" s="2">
        <f t="shared" si="15"/>
        <v>1794635.735109176</v>
      </c>
      <c r="K120" t="b">
        <f t="shared" si="16"/>
        <v>0</v>
      </c>
    </row>
    <row r="121" spans="1:11" x14ac:dyDescent="0.25">
      <c r="A121" s="1">
        <v>41879</v>
      </c>
      <c r="B121">
        <v>1</v>
      </c>
      <c r="C121" s="2">
        <f t="shared" si="17"/>
        <v>1794635.735109176</v>
      </c>
      <c r="D121" s="2">
        <f t="shared" si="9"/>
        <v>0</v>
      </c>
      <c r="E121" s="2">
        <f t="shared" si="10"/>
        <v>1794635.735109176</v>
      </c>
      <c r="F121" s="2">
        <f t="shared" si="11"/>
        <v>53839.072053275282</v>
      </c>
      <c r="G121" s="2">
        <f t="shared" si="12"/>
        <v>1848474.8071624513</v>
      </c>
      <c r="H121" s="2">
        <f t="shared" si="13"/>
        <v>0</v>
      </c>
      <c r="I121" s="2">
        <f t="shared" si="14"/>
        <v>0</v>
      </c>
      <c r="J121" s="2">
        <f t="shared" si="15"/>
        <v>1848474.8071624513</v>
      </c>
      <c r="K121" t="b">
        <f t="shared" si="16"/>
        <v>0</v>
      </c>
    </row>
    <row r="122" spans="1:11" x14ac:dyDescent="0.25">
      <c r="A122" s="1">
        <v>41880</v>
      </c>
      <c r="B122">
        <v>0</v>
      </c>
      <c r="C122" s="2">
        <f t="shared" si="17"/>
        <v>1848474.8071624513</v>
      </c>
      <c r="D122" s="2">
        <f t="shared" si="9"/>
        <v>100000</v>
      </c>
      <c r="E122" s="2">
        <f t="shared" si="10"/>
        <v>1748474.8071624513</v>
      </c>
      <c r="F122" s="2">
        <f t="shared" si="11"/>
        <v>-17484.748071624512</v>
      </c>
      <c r="G122" s="2">
        <f t="shared" si="12"/>
        <v>1730990.0590908269</v>
      </c>
      <c r="H122" s="2">
        <f t="shared" si="13"/>
        <v>0</v>
      </c>
      <c r="I122" s="2">
        <f t="shared" si="14"/>
        <v>0</v>
      </c>
      <c r="J122" s="2">
        <f t="shared" si="15"/>
        <v>1730990.0590908269</v>
      </c>
      <c r="K122" t="b">
        <f t="shared" si="16"/>
        <v>0</v>
      </c>
    </row>
    <row r="123" spans="1:11" x14ac:dyDescent="0.25">
      <c r="A123" s="1">
        <v>41881</v>
      </c>
      <c r="B123">
        <v>0</v>
      </c>
      <c r="C123" s="2">
        <f t="shared" si="17"/>
        <v>1730990.0590908269</v>
      </c>
      <c r="D123" s="2">
        <f t="shared" si="9"/>
        <v>100000</v>
      </c>
      <c r="E123" s="2">
        <f t="shared" si="10"/>
        <v>1630990.0590908269</v>
      </c>
      <c r="F123" s="2">
        <f t="shared" si="11"/>
        <v>-16309.90059090827</v>
      </c>
      <c r="G123" s="2">
        <f t="shared" si="12"/>
        <v>1614680.1584999186</v>
      </c>
      <c r="H123" s="2">
        <f t="shared" si="13"/>
        <v>500000</v>
      </c>
      <c r="I123" s="2">
        <f t="shared" si="14"/>
        <v>0</v>
      </c>
      <c r="J123" s="2">
        <f t="shared" si="15"/>
        <v>2114680.1584999189</v>
      </c>
      <c r="K123" t="b">
        <f t="shared" si="16"/>
        <v>1</v>
      </c>
    </row>
    <row r="124" spans="1:11" x14ac:dyDescent="0.25">
      <c r="A124" s="1">
        <v>41882</v>
      </c>
      <c r="B124">
        <v>1</v>
      </c>
      <c r="C124" s="2">
        <f t="shared" si="17"/>
        <v>2114680.1584999189</v>
      </c>
      <c r="D124" s="2">
        <f t="shared" si="9"/>
        <v>0</v>
      </c>
      <c r="E124" s="2">
        <f t="shared" si="10"/>
        <v>2114680.1584999189</v>
      </c>
      <c r="F124" s="2">
        <f t="shared" si="11"/>
        <v>63440.404754997566</v>
      </c>
      <c r="G124" s="2">
        <f t="shared" si="12"/>
        <v>2178120.5632549166</v>
      </c>
      <c r="H124" s="2">
        <f t="shared" si="13"/>
        <v>0</v>
      </c>
      <c r="I124" s="2">
        <f t="shared" si="14"/>
        <v>0</v>
      </c>
      <c r="J124" s="2">
        <f t="shared" si="15"/>
        <v>2178120.5632549166</v>
      </c>
      <c r="K124" t="b">
        <f t="shared" si="16"/>
        <v>0</v>
      </c>
    </row>
    <row r="125" spans="1:11" x14ac:dyDescent="0.25">
      <c r="A125" s="1">
        <v>41883</v>
      </c>
      <c r="B125">
        <v>0</v>
      </c>
      <c r="C125" s="2">
        <f t="shared" si="17"/>
        <v>2178120.5632549166</v>
      </c>
      <c r="D125" s="2">
        <f t="shared" si="9"/>
        <v>100000</v>
      </c>
      <c r="E125" s="2">
        <f t="shared" si="10"/>
        <v>2078120.5632549166</v>
      </c>
      <c r="F125" s="2">
        <f t="shared" si="11"/>
        <v>-20781.205632549165</v>
      </c>
      <c r="G125" s="2">
        <f t="shared" si="12"/>
        <v>2057339.3576223673</v>
      </c>
      <c r="H125" s="2">
        <f t="shared" si="13"/>
        <v>0</v>
      </c>
      <c r="I125" s="2">
        <f t="shared" si="14"/>
        <v>0</v>
      </c>
      <c r="J125" s="2">
        <f t="shared" si="15"/>
        <v>2057339.3576223673</v>
      </c>
      <c r="K125" t="b">
        <f t="shared" si="16"/>
        <v>0</v>
      </c>
    </row>
    <row r="126" spans="1:11" x14ac:dyDescent="0.25">
      <c r="A126" s="1">
        <v>41884</v>
      </c>
      <c r="B126">
        <v>0</v>
      </c>
      <c r="C126" s="2">
        <f t="shared" si="17"/>
        <v>2057339.3576223673</v>
      </c>
      <c r="D126" s="2">
        <f t="shared" si="9"/>
        <v>100000</v>
      </c>
      <c r="E126" s="2">
        <f t="shared" si="10"/>
        <v>1957339.3576223673</v>
      </c>
      <c r="F126" s="2">
        <f t="shared" si="11"/>
        <v>-19573.393576223672</v>
      </c>
      <c r="G126" s="2">
        <f t="shared" si="12"/>
        <v>1937765.9640461437</v>
      </c>
      <c r="H126" s="2">
        <f t="shared" si="13"/>
        <v>0</v>
      </c>
      <c r="I126" s="2">
        <f t="shared" si="14"/>
        <v>0</v>
      </c>
      <c r="J126" s="2">
        <f t="shared" si="15"/>
        <v>1937765.9640461437</v>
      </c>
      <c r="K126" t="b">
        <f t="shared" si="16"/>
        <v>0</v>
      </c>
    </row>
    <row r="127" spans="1:11" x14ac:dyDescent="0.25">
      <c r="A127" s="1">
        <v>41885</v>
      </c>
      <c r="B127">
        <v>0</v>
      </c>
      <c r="C127" s="2">
        <f t="shared" si="17"/>
        <v>1937765.9640461437</v>
      </c>
      <c r="D127" s="2">
        <f t="shared" si="9"/>
        <v>100000</v>
      </c>
      <c r="E127" s="2">
        <f t="shared" si="10"/>
        <v>1837765.9640461437</v>
      </c>
      <c r="F127" s="2">
        <f t="shared" si="11"/>
        <v>-18377.659640461436</v>
      </c>
      <c r="G127" s="2">
        <f t="shared" si="12"/>
        <v>1819388.3044056823</v>
      </c>
      <c r="H127" s="2">
        <f t="shared" si="13"/>
        <v>0</v>
      </c>
      <c r="I127" s="2">
        <f t="shared" si="14"/>
        <v>0</v>
      </c>
      <c r="J127" s="2">
        <f t="shared" si="15"/>
        <v>1819388.3044056823</v>
      </c>
      <c r="K127" t="b">
        <f t="shared" si="16"/>
        <v>0</v>
      </c>
    </row>
    <row r="128" spans="1:11" x14ac:dyDescent="0.25">
      <c r="A128" s="1">
        <v>41886</v>
      </c>
      <c r="B128">
        <v>0</v>
      </c>
      <c r="C128" s="2">
        <f t="shared" si="17"/>
        <v>1819388.3044056823</v>
      </c>
      <c r="D128" s="2">
        <f t="shared" si="9"/>
        <v>100000</v>
      </c>
      <c r="E128" s="2">
        <f t="shared" si="10"/>
        <v>1719388.3044056823</v>
      </c>
      <c r="F128" s="2">
        <f t="shared" si="11"/>
        <v>-17193.883044056824</v>
      </c>
      <c r="G128" s="2">
        <f t="shared" si="12"/>
        <v>1702194.4213616254</v>
      </c>
      <c r="H128" s="2">
        <f t="shared" si="13"/>
        <v>0</v>
      </c>
      <c r="I128" s="2">
        <f t="shared" si="14"/>
        <v>0</v>
      </c>
      <c r="J128" s="2">
        <f t="shared" si="15"/>
        <v>1702194.4213616254</v>
      </c>
      <c r="K128" t="b">
        <f t="shared" si="16"/>
        <v>0</v>
      </c>
    </row>
    <row r="129" spans="1:11" x14ac:dyDescent="0.25">
      <c r="A129" s="1">
        <v>41887</v>
      </c>
      <c r="B129">
        <v>0</v>
      </c>
      <c r="C129" s="2">
        <f t="shared" si="17"/>
        <v>1702194.4213616254</v>
      </c>
      <c r="D129" s="2">
        <f t="shared" si="9"/>
        <v>100000</v>
      </c>
      <c r="E129" s="2">
        <f t="shared" si="10"/>
        <v>1602194.4213616254</v>
      </c>
      <c r="F129" s="2">
        <f t="shared" si="11"/>
        <v>-16021.944213616254</v>
      </c>
      <c r="G129" s="2">
        <f t="shared" si="12"/>
        <v>1586172.4771480092</v>
      </c>
      <c r="H129" s="2">
        <f t="shared" si="13"/>
        <v>0</v>
      </c>
      <c r="I129" s="2">
        <f t="shared" si="14"/>
        <v>0</v>
      </c>
      <c r="J129" s="2">
        <f t="shared" si="15"/>
        <v>1586172.4771480092</v>
      </c>
      <c r="K129" t="b">
        <f t="shared" si="16"/>
        <v>0</v>
      </c>
    </row>
    <row r="130" spans="1:11" x14ac:dyDescent="0.25">
      <c r="A130" s="1">
        <v>41888</v>
      </c>
      <c r="B130">
        <v>0</v>
      </c>
      <c r="C130" s="2">
        <f t="shared" si="17"/>
        <v>1586172.4771480092</v>
      </c>
      <c r="D130" s="2">
        <f t="shared" si="9"/>
        <v>100000</v>
      </c>
      <c r="E130" s="2">
        <f t="shared" si="10"/>
        <v>1486172.4771480092</v>
      </c>
      <c r="F130" s="2">
        <f t="shared" si="11"/>
        <v>-14861.724771480092</v>
      </c>
      <c r="G130" s="2">
        <f t="shared" si="12"/>
        <v>1471310.7523765292</v>
      </c>
      <c r="H130" s="2">
        <f t="shared" si="13"/>
        <v>500000</v>
      </c>
      <c r="I130" s="2">
        <f t="shared" si="14"/>
        <v>0</v>
      </c>
      <c r="J130" s="2">
        <f t="shared" si="15"/>
        <v>1971310.7523765292</v>
      </c>
      <c r="K130" t="b">
        <f t="shared" si="16"/>
        <v>1</v>
      </c>
    </row>
    <row r="131" spans="1:11" x14ac:dyDescent="0.25">
      <c r="A131" s="1">
        <v>41889</v>
      </c>
      <c r="B131">
        <v>0</v>
      </c>
      <c r="C131" s="2">
        <f t="shared" si="17"/>
        <v>1971310.7523765292</v>
      </c>
      <c r="D131" s="2">
        <f t="shared" ref="D131:D154" si="18">(1-B131)*100*500*2</f>
        <v>100000</v>
      </c>
      <c r="E131" s="2">
        <f t="shared" ref="E131:E154" si="19">C131-D131</f>
        <v>1871310.7523765292</v>
      </c>
      <c r="F131" s="2">
        <f t="shared" ref="F131:F154" si="20">IF(B131,E131*0.03,-E131*0.01)</f>
        <v>-18713.107523765291</v>
      </c>
      <c r="G131" s="2">
        <f t="shared" ref="G131:G154" si="21">E131+F131</f>
        <v>1852597.644852764</v>
      </c>
      <c r="H131" s="2">
        <f t="shared" ref="H131:H154" si="22">IF(WEEKDAY(A131,2)=6,MIN(MAX(2500000-G131,0),500000),0)</f>
        <v>0</v>
      </c>
      <c r="I131" s="2">
        <f t="shared" ref="I131:I154" si="23">IF(G131&gt;2500000,G131-2500000,0)</f>
        <v>0</v>
      </c>
      <c r="J131" s="2">
        <f t="shared" ref="J131:J154" si="24">MIN(G131+H131,2500000)</f>
        <v>1852597.644852764</v>
      </c>
      <c r="K131" t="b">
        <f t="shared" ref="K131:K154" si="25">WEEKDAY(A131,2)=6</f>
        <v>0</v>
      </c>
    </row>
    <row r="132" spans="1:11" x14ac:dyDescent="0.25">
      <c r="A132" s="1">
        <v>41890</v>
      </c>
      <c r="B132">
        <v>1</v>
      </c>
      <c r="C132" s="2">
        <f t="shared" ref="C132:C154" si="26">J131</f>
        <v>1852597.644852764</v>
      </c>
      <c r="D132" s="2">
        <f t="shared" si="18"/>
        <v>0</v>
      </c>
      <c r="E132" s="2">
        <f t="shared" si="19"/>
        <v>1852597.644852764</v>
      </c>
      <c r="F132" s="2">
        <f t="shared" si="20"/>
        <v>55577.929345582917</v>
      </c>
      <c r="G132" s="2">
        <f t="shared" si="21"/>
        <v>1908175.5741983468</v>
      </c>
      <c r="H132" s="2">
        <f t="shared" si="22"/>
        <v>0</v>
      </c>
      <c r="I132" s="2">
        <f t="shared" si="23"/>
        <v>0</v>
      </c>
      <c r="J132" s="2">
        <f t="shared" si="24"/>
        <v>1908175.5741983468</v>
      </c>
      <c r="K132" t="b">
        <f t="shared" si="25"/>
        <v>0</v>
      </c>
    </row>
    <row r="133" spans="1:11" x14ac:dyDescent="0.25">
      <c r="A133" s="1">
        <v>41891</v>
      </c>
      <c r="B133">
        <v>0</v>
      </c>
      <c r="C133" s="2">
        <f t="shared" si="26"/>
        <v>1908175.5741983468</v>
      </c>
      <c r="D133" s="2">
        <f t="shared" si="18"/>
        <v>100000</v>
      </c>
      <c r="E133" s="2">
        <f t="shared" si="19"/>
        <v>1808175.5741983468</v>
      </c>
      <c r="F133" s="2">
        <f t="shared" si="20"/>
        <v>-18081.75574198347</v>
      </c>
      <c r="G133" s="2">
        <f t="shared" si="21"/>
        <v>1790093.8184563634</v>
      </c>
      <c r="H133" s="2">
        <f t="shared" si="22"/>
        <v>0</v>
      </c>
      <c r="I133" s="2">
        <f t="shared" si="23"/>
        <v>0</v>
      </c>
      <c r="J133" s="2">
        <f t="shared" si="24"/>
        <v>1790093.8184563634</v>
      </c>
      <c r="K133" t="b">
        <f t="shared" si="25"/>
        <v>0</v>
      </c>
    </row>
    <row r="134" spans="1:11" x14ac:dyDescent="0.25">
      <c r="A134" s="1">
        <v>41892</v>
      </c>
      <c r="B134">
        <v>0</v>
      </c>
      <c r="C134" s="2">
        <f t="shared" si="26"/>
        <v>1790093.8184563634</v>
      </c>
      <c r="D134" s="2">
        <f t="shared" si="18"/>
        <v>100000</v>
      </c>
      <c r="E134" s="2">
        <f t="shared" si="19"/>
        <v>1690093.8184563634</v>
      </c>
      <c r="F134" s="2">
        <f t="shared" si="20"/>
        <v>-16900.938184563634</v>
      </c>
      <c r="G134" s="2">
        <f t="shared" si="21"/>
        <v>1673192.8802717999</v>
      </c>
      <c r="H134" s="2">
        <f t="shared" si="22"/>
        <v>0</v>
      </c>
      <c r="I134" s="2">
        <f t="shared" si="23"/>
        <v>0</v>
      </c>
      <c r="J134" s="2">
        <f t="shared" si="24"/>
        <v>1673192.8802717999</v>
      </c>
      <c r="K134" t="b">
        <f t="shared" si="25"/>
        <v>0</v>
      </c>
    </row>
    <row r="135" spans="1:11" x14ac:dyDescent="0.25">
      <c r="A135" s="1">
        <v>41893</v>
      </c>
      <c r="B135">
        <v>0</v>
      </c>
      <c r="C135" s="2">
        <f t="shared" si="26"/>
        <v>1673192.8802717999</v>
      </c>
      <c r="D135" s="2">
        <f t="shared" si="18"/>
        <v>100000</v>
      </c>
      <c r="E135" s="2">
        <f t="shared" si="19"/>
        <v>1573192.8802717999</v>
      </c>
      <c r="F135" s="2">
        <f t="shared" si="20"/>
        <v>-15731.928802717999</v>
      </c>
      <c r="G135" s="2">
        <f t="shared" si="21"/>
        <v>1557460.9514690819</v>
      </c>
      <c r="H135" s="2">
        <f t="shared" si="22"/>
        <v>0</v>
      </c>
      <c r="I135" s="2">
        <f t="shared" si="23"/>
        <v>0</v>
      </c>
      <c r="J135" s="2">
        <f t="shared" si="24"/>
        <v>1557460.9514690819</v>
      </c>
      <c r="K135" t="b">
        <f t="shared" si="25"/>
        <v>0</v>
      </c>
    </row>
    <row r="136" spans="1:11" x14ac:dyDescent="0.25">
      <c r="A136" s="1">
        <v>41894</v>
      </c>
      <c r="B136">
        <v>0</v>
      </c>
      <c r="C136" s="2">
        <f t="shared" si="26"/>
        <v>1557460.9514690819</v>
      </c>
      <c r="D136" s="2">
        <f t="shared" si="18"/>
        <v>100000</v>
      </c>
      <c r="E136" s="2">
        <f t="shared" si="19"/>
        <v>1457460.9514690819</v>
      </c>
      <c r="F136" s="2">
        <f t="shared" si="20"/>
        <v>-14574.609514690819</v>
      </c>
      <c r="G136" s="2">
        <f t="shared" si="21"/>
        <v>1442886.341954391</v>
      </c>
      <c r="H136" s="2">
        <f t="shared" si="22"/>
        <v>0</v>
      </c>
      <c r="I136" s="2">
        <f t="shared" si="23"/>
        <v>0</v>
      </c>
      <c r="J136" s="2">
        <f t="shared" si="24"/>
        <v>1442886.341954391</v>
      </c>
      <c r="K136" t="b">
        <f t="shared" si="25"/>
        <v>0</v>
      </c>
    </row>
    <row r="137" spans="1:11" x14ac:dyDescent="0.25">
      <c r="A137" s="1">
        <v>41895</v>
      </c>
      <c r="B137">
        <v>0</v>
      </c>
      <c r="C137" s="2">
        <f t="shared" si="26"/>
        <v>1442886.341954391</v>
      </c>
      <c r="D137" s="2">
        <f t="shared" si="18"/>
        <v>100000</v>
      </c>
      <c r="E137" s="2">
        <f t="shared" si="19"/>
        <v>1342886.341954391</v>
      </c>
      <c r="F137" s="2">
        <f t="shared" si="20"/>
        <v>-13428.86341954391</v>
      </c>
      <c r="G137" s="2">
        <f t="shared" si="21"/>
        <v>1329457.478534847</v>
      </c>
      <c r="H137" s="2">
        <f t="shared" si="22"/>
        <v>500000</v>
      </c>
      <c r="I137" s="2">
        <f t="shared" si="23"/>
        <v>0</v>
      </c>
      <c r="J137" s="2">
        <f t="shared" si="24"/>
        <v>1829457.478534847</v>
      </c>
      <c r="K137" t="b">
        <f t="shared" si="25"/>
        <v>1</v>
      </c>
    </row>
    <row r="138" spans="1:11" x14ac:dyDescent="0.25">
      <c r="A138" s="1">
        <v>41896</v>
      </c>
      <c r="B138">
        <v>0</v>
      </c>
      <c r="C138" s="2">
        <f t="shared" si="26"/>
        <v>1829457.478534847</v>
      </c>
      <c r="D138" s="2">
        <f t="shared" si="18"/>
        <v>100000</v>
      </c>
      <c r="E138" s="2">
        <f t="shared" si="19"/>
        <v>1729457.478534847</v>
      </c>
      <c r="F138" s="2">
        <f t="shared" si="20"/>
        <v>-17294.574785348472</v>
      </c>
      <c r="G138" s="2">
        <f t="shared" si="21"/>
        <v>1712162.9037494985</v>
      </c>
      <c r="H138" s="2">
        <f t="shared" si="22"/>
        <v>0</v>
      </c>
      <c r="I138" s="2">
        <f t="shared" si="23"/>
        <v>0</v>
      </c>
      <c r="J138" s="2">
        <f t="shared" si="24"/>
        <v>1712162.9037494985</v>
      </c>
      <c r="K138" t="b">
        <f t="shared" si="25"/>
        <v>0</v>
      </c>
    </row>
    <row r="139" spans="1:11" x14ac:dyDescent="0.25">
      <c r="A139" s="1">
        <v>41897</v>
      </c>
      <c r="B139">
        <v>1</v>
      </c>
      <c r="C139" s="2">
        <f t="shared" si="26"/>
        <v>1712162.9037494985</v>
      </c>
      <c r="D139" s="2">
        <f t="shared" si="18"/>
        <v>0</v>
      </c>
      <c r="E139" s="2">
        <f t="shared" si="19"/>
        <v>1712162.9037494985</v>
      </c>
      <c r="F139" s="2">
        <f t="shared" si="20"/>
        <v>51364.887112484954</v>
      </c>
      <c r="G139" s="2">
        <f t="shared" si="21"/>
        <v>1763527.7908619836</v>
      </c>
      <c r="H139" s="2">
        <f t="shared" si="22"/>
        <v>0</v>
      </c>
      <c r="I139" s="2">
        <f t="shared" si="23"/>
        <v>0</v>
      </c>
      <c r="J139" s="2">
        <f t="shared" si="24"/>
        <v>1763527.7908619836</v>
      </c>
      <c r="K139" t="b">
        <f t="shared" si="25"/>
        <v>0</v>
      </c>
    </row>
    <row r="140" spans="1:11" x14ac:dyDescent="0.25">
      <c r="A140" s="1">
        <v>41898</v>
      </c>
      <c r="B140">
        <v>0</v>
      </c>
      <c r="C140" s="2">
        <f t="shared" si="26"/>
        <v>1763527.7908619836</v>
      </c>
      <c r="D140" s="2">
        <f t="shared" si="18"/>
        <v>100000</v>
      </c>
      <c r="E140" s="2">
        <f t="shared" si="19"/>
        <v>1663527.7908619836</v>
      </c>
      <c r="F140" s="2">
        <f t="shared" si="20"/>
        <v>-16635.277908619835</v>
      </c>
      <c r="G140" s="2">
        <f t="shared" si="21"/>
        <v>1646892.5129533638</v>
      </c>
      <c r="H140" s="2">
        <f t="shared" si="22"/>
        <v>0</v>
      </c>
      <c r="I140" s="2">
        <f t="shared" si="23"/>
        <v>0</v>
      </c>
      <c r="J140" s="2">
        <f t="shared" si="24"/>
        <v>1646892.5129533638</v>
      </c>
      <c r="K140" t="b">
        <f t="shared" si="25"/>
        <v>0</v>
      </c>
    </row>
    <row r="141" spans="1:11" x14ac:dyDescent="0.25">
      <c r="A141" s="1">
        <v>41899</v>
      </c>
      <c r="B141">
        <v>0</v>
      </c>
      <c r="C141" s="2">
        <f t="shared" si="26"/>
        <v>1646892.5129533638</v>
      </c>
      <c r="D141" s="2">
        <f t="shared" si="18"/>
        <v>100000</v>
      </c>
      <c r="E141" s="2">
        <f t="shared" si="19"/>
        <v>1546892.5129533638</v>
      </c>
      <c r="F141" s="2">
        <f t="shared" si="20"/>
        <v>-15468.925129533638</v>
      </c>
      <c r="G141" s="2">
        <f t="shared" si="21"/>
        <v>1531423.5878238301</v>
      </c>
      <c r="H141" s="2">
        <f t="shared" si="22"/>
        <v>0</v>
      </c>
      <c r="I141" s="2">
        <f t="shared" si="23"/>
        <v>0</v>
      </c>
      <c r="J141" s="2">
        <f t="shared" si="24"/>
        <v>1531423.5878238301</v>
      </c>
      <c r="K141" t="b">
        <f t="shared" si="25"/>
        <v>0</v>
      </c>
    </row>
    <row r="142" spans="1:11" x14ac:dyDescent="0.25">
      <c r="A142" s="1">
        <v>41900</v>
      </c>
      <c r="B142">
        <v>0</v>
      </c>
      <c r="C142" s="2">
        <f t="shared" si="26"/>
        <v>1531423.5878238301</v>
      </c>
      <c r="D142" s="2">
        <f t="shared" si="18"/>
        <v>100000</v>
      </c>
      <c r="E142" s="2">
        <f t="shared" si="19"/>
        <v>1431423.5878238301</v>
      </c>
      <c r="F142" s="2">
        <f t="shared" si="20"/>
        <v>-14314.235878238302</v>
      </c>
      <c r="G142" s="2">
        <f t="shared" si="21"/>
        <v>1417109.3519455919</v>
      </c>
      <c r="H142" s="2">
        <f t="shared" si="22"/>
        <v>0</v>
      </c>
      <c r="I142" s="2">
        <f t="shared" si="23"/>
        <v>0</v>
      </c>
      <c r="J142" s="2">
        <f t="shared" si="24"/>
        <v>1417109.3519455919</v>
      </c>
      <c r="K142" t="b">
        <f t="shared" si="25"/>
        <v>0</v>
      </c>
    </row>
    <row r="143" spans="1:11" x14ac:dyDescent="0.25">
      <c r="A143" s="1">
        <v>41901</v>
      </c>
      <c r="B143">
        <v>0</v>
      </c>
      <c r="C143" s="2">
        <f t="shared" si="26"/>
        <v>1417109.3519455919</v>
      </c>
      <c r="D143" s="2">
        <f t="shared" si="18"/>
        <v>100000</v>
      </c>
      <c r="E143" s="2">
        <f t="shared" si="19"/>
        <v>1317109.3519455919</v>
      </c>
      <c r="F143" s="2">
        <f t="shared" si="20"/>
        <v>-13171.093519455919</v>
      </c>
      <c r="G143" s="2">
        <f t="shared" si="21"/>
        <v>1303938.2584261359</v>
      </c>
      <c r="H143" s="2">
        <f t="shared" si="22"/>
        <v>0</v>
      </c>
      <c r="I143" s="2">
        <f t="shared" si="23"/>
        <v>0</v>
      </c>
      <c r="J143" s="2">
        <f t="shared" si="24"/>
        <v>1303938.2584261359</v>
      </c>
      <c r="K143" t="b">
        <f t="shared" si="25"/>
        <v>0</v>
      </c>
    </row>
    <row r="144" spans="1:11" x14ac:dyDescent="0.25">
      <c r="A144" s="1">
        <v>41902</v>
      </c>
      <c r="B144">
        <v>0</v>
      </c>
      <c r="C144" s="2">
        <f t="shared" si="26"/>
        <v>1303938.2584261359</v>
      </c>
      <c r="D144" s="2">
        <f t="shared" si="18"/>
        <v>100000</v>
      </c>
      <c r="E144" s="2">
        <f t="shared" si="19"/>
        <v>1203938.2584261359</v>
      </c>
      <c r="F144" s="2">
        <f t="shared" si="20"/>
        <v>-12039.382584261359</v>
      </c>
      <c r="G144" s="2">
        <f t="shared" si="21"/>
        <v>1191898.8758418746</v>
      </c>
      <c r="H144" s="2">
        <f t="shared" si="22"/>
        <v>500000</v>
      </c>
      <c r="I144" s="2">
        <f t="shared" si="23"/>
        <v>0</v>
      </c>
      <c r="J144" s="2">
        <f t="shared" si="24"/>
        <v>1691898.8758418746</v>
      </c>
      <c r="K144" t="b">
        <f t="shared" si="25"/>
        <v>1</v>
      </c>
    </row>
    <row r="145" spans="1:11" x14ac:dyDescent="0.25">
      <c r="A145" s="1">
        <v>41903</v>
      </c>
      <c r="B145">
        <v>0</v>
      </c>
      <c r="C145" s="2">
        <f t="shared" si="26"/>
        <v>1691898.8758418746</v>
      </c>
      <c r="D145" s="2">
        <f t="shared" si="18"/>
        <v>100000</v>
      </c>
      <c r="E145" s="2">
        <f t="shared" si="19"/>
        <v>1591898.8758418746</v>
      </c>
      <c r="F145" s="2">
        <f t="shared" si="20"/>
        <v>-15918.988758418747</v>
      </c>
      <c r="G145" s="2">
        <f t="shared" si="21"/>
        <v>1575979.8870834559</v>
      </c>
      <c r="H145" s="2">
        <f t="shared" si="22"/>
        <v>0</v>
      </c>
      <c r="I145" s="2">
        <f t="shared" si="23"/>
        <v>0</v>
      </c>
      <c r="J145" s="2">
        <f t="shared" si="24"/>
        <v>1575979.8870834559</v>
      </c>
      <c r="K145" t="b">
        <f t="shared" si="25"/>
        <v>0</v>
      </c>
    </row>
    <row r="146" spans="1:11" x14ac:dyDescent="0.25">
      <c r="A146" s="1">
        <v>41904</v>
      </c>
      <c r="B146">
        <v>0</v>
      </c>
      <c r="C146" s="2">
        <f t="shared" si="26"/>
        <v>1575979.8870834559</v>
      </c>
      <c r="D146" s="2">
        <f t="shared" si="18"/>
        <v>100000</v>
      </c>
      <c r="E146" s="2">
        <f t="shared" si="19"/>
        <v>1475979.8870834559</v>
      </c>
      <c r="F146" s="2">
        <f t="shared" si="20"/>
        <v>-14759.79887083456</v>
      </c>
      <c r="G146" s="2">
        <f t="shared" si="21"/>
        <v>1461220.0882126214</v>
      </c>
      <c r="H146" s="2">
        <f t="shared" si="22"/>
        <v>0</v>
      </c>
      <c r="I146" s="2">
        <f t="shared" si="23"/>
        <v>0</v>
      </c>
      <c r="J146" s="2">
        <f t="shared" si="24"/>
        <v>1461220.0882126214</v>
      </c>
      <c r="K146" t="b">
        <f t="shared" si="25"/>
        <v>0</v>
      </c>
    </row>
    <row r="147" spans="1:11" x14ac:dyDescent="0.25">
      <c r="A147" s="1">
        <v>41905</v>
      </c>
      <c r="B147">
        <v>1</v>
      </c>
      <c r="C147" s="2">
        <f t="shared" si="26"/>
        <v>1461220.0882126214</v>
      </c>
      <c r="D147" s="2">
        <f t="shared" si="18"/>
        <v>0</v>
      </c>
      <c r="E147" s="2">
        <f t="shared" si="19"/>
        <v>1461220.0882126214</v>
      </c>
      <c r="F147" s="2">
        <f t="shared" si="20"/>
        <v>43836.60264637864</v>
      </c>
      <c r="G147" s="2">
        <f t="shared" si="21"/>
        <v>1505056.690859</v>
      </c>
      <c r="H147" s="2">
        <f t="shared" si="22"/>
        <v>0</v>
      </c>
      <c r="I147" s="2">
        <f t="shared" si="23"/>
        <v>0</v>
      </c>
      <c r="J147" s="2">
        <f t="shared" si="24"/>
        <v>1505056.690859</v>
      </c>
      <c r="K147" t="b">
        <f t="shared" si="25"/>
        <v>0</v>
      </c>
    </row>
    <row r="148" spans="1:11" x14ac:dyDescent="0.25">
      <c r="A148" s="1">
        <v>41906</v>
      </c>
      <c r="B148">
        <v>0</v>
      </c>
      <c r="C148" s="2">
        <f t="shared" si="26"/>
        <v>1505056.690859</v>
      </c>
      <c r="D148" s="2">
        <f t="shared" si="18"/>
        <v>100000</v>
      </c>
      <c r="E148" s="2">
        <f t="shared" si="19"/>
        <v>1405056.690859</v>
      </c>
      <c r="F148" s="2">
        <f t="shared" si="20"/>
        <v>-14050.566908590001</v>
      </c>
      <c r="G148" s="2">
        <f t="shared" si="21"/>
        <v>1391006.1239504099</v>
      </c>
      <c r="H148" s="2">
        <f t="shared" si="22"/>
        <v>0</v>
      </c>
      <c r="I148" s="2">
        <f t="shared" si="23"/>
        <v>0</v>
      </c>
      <c r="J148" s="2">
        <f t="shared" si="24"/>
        <v>1391006.1239504099</v>
      </c>
      <c r="K148" t="b">
        <f t="shared" si="25"/>
        <v>0</v>
      </c>
    </row>
    <row r="149" spans="1:11" x14ac:dyDescent="0.25">
      <c r="A149" s="3">
        <v>41907</v>
      </c>
      <c r="B149" s="4">
        <v>1</v>
      </c>
      <c r="C149" s="5">
        <f t="shared" si="26"/>
        <v>1391006.1239504099</v>
      </c>
      <c r="D149" s="5">
        <f t="shared" si="18"/>
        <v>0</v>
      </c>
      <c r="E149" s="5">
        <f t="shared" si="19"/>
        <v>1391006.1239504099</v>
      </c>
      <c r="F149" s="5">
        <f t="shared" si="20"/>
        <v>41730.183718512293</v>
      </c>
      <c r="G149" s="5">
        <f t="shared" si="21"/>
        <v>1432736.3076689222</v>
      </c>
      <c r="H149" s="2">
        <f t="shared" si="22"/>
        <v>0</v>
      </c>
      <c r="I149" s="5">
        <f t="shared" si="23"/>
        <v>0</v>
      </c>
      <c r="J149" s="5">
        <f t="shared" si="24"/>
        <v>1432736.3076689222</v>
      </c>
      <c r="K149" s="4" t="b">
        <f t="shared" si="25"/>
        <v>0</v>
      </c>
    </row>
    <row r="150" spans="1:11" x14ac:dyDescent="0.25">
      <c r="A150" s="1">
        <v>41908</v>
      </c>
      <c r="B150">
        <v>0</v>
      </c>
      <c r="C150" s="2">
        <f t="shared" si="26"/>
        <v>1432736.3076689222</v>
      </c>
      <c r="D150" s="2">
        <f t="shared" si="18"/>
        <v>100000</v>
      </c>
      <c r="E150" s="2">
        <f t="shared" si="19"/>
        <v>1332736.3076689222</v>
      </c>
      <c r="F150" s="2">
        <f t="shared" si="20"/>
        <v>-13327.363076689222</v>
      </c>
      <c r="G150" s="2">
        <f t="shared" si="21"/>
        <v>1319408.944592233</v>
      </c>
      <c r="H150" s="2">
        <f t="shared" si="22"/>
        <v>0</v>
      </c>
      <c r="I150" s="2">
        <f t="shared" si="23"/>
        <v>0</v>
      </c>
      <c r="J150" s="2">
        <f t="shared" si="24"/>
        <v>1319408.944592233</v>
      </c>
      <c r="K150" t="b">
        <f t="shared" si="25"/>
        <v>0</v>
      </c>
    </row>
    <row r="151" spans="1:11" x14ac:dyDescent="0.25">
      <c r="A151" s="1">
        <v>41909</v>
      </c>
      <c r="B151">
        <v>0</v>
      </c>
      <c r="C151" s="2">
        <f t="shared" si="26"/>
        <v>1319408.944592233</v>
      </c>
      <c r="D151" s="2">
        <f t="shared" si="18"/>
        <v>100000</v>
      </c>
      <c r="E151" s="2">
        <f t="shared" si="19"/>
        <v>1219408.944592233</v>
      </c>
      <c r="F151" s="2">
        <f t="shared" si="20"/>
        <v>-12194.089445922331</v>
      </c>
      <c r="G151" s="2">
        <f t="shared" si="21"/>
        <v>1207214.8551463108</v>
      </c>
      <c r="H151" s="2">
        <f t="shared" si="22"/>
        <v>500000</v>
      </c>
      <c r="I151" s="2">
        <f t="shared" si="23"/>
        <v>0</v>
      </c>
      <c r="J151" s="2">
        <f t="shared" si="24"/>
        <v>1707214.8551463108</v>
      </c>
      <c r="K151" t="b">
        <f t="shared" si="25"/>
        <v>1</v>
      </c>
    </row>
    <row r="152" spans="1:11" x14ac:dyDescent="0.25">
      <c r="A152" s="1">
        <v>41910</v>
      </c>
      <c r="B152">
        <v>0</v>
      </c>
      <c r="C152" s="2">
        <f t="shared" si="26"/>
        <v>1707214.8551463108</v>
      </c>
      <c r="D152" s="2">
        <f t="shared" si="18"/>
        <v>100000</v>
      </c>
      <c r="E152" s="2">
        <f t="shared" si="19"/>
        <v>1607214.8551463108</v>
      </c>
      <c r="F152" s="2">
        <f t="shared" si="20"/>
        <v>-16072.148551463108</v>
      </c>
      <c r="G152" s="2">
        <f t="shared" si="21"/>
        <v>1591142.7065948476</v>
      </c>
      <c r="H152" s="2">
        <f t="shared" si="22"/>
        <v>0</v>
      </c>
      <c r="I152" s="2">
        <f t="shared" si="23"/>
        <v>0</v>
      </c>
      <c r="J152" s="2">
        <f t="shared" si="24"/>
        <v>1591142.7065948476</v>
      </c>
      <c r="K152" t="b">
        <f t="shared" si="25"/>
        <v>0</v>
      </c>
    </row>
    <row r="153" spans="1:11" x14ac:dyDescent="0.25">
      <c r="A153" s="1">
        <v>41911</v>
      </c>
      <c r="B153">
        <v>1</v>
      </c>
      <c r="C153" s="2">
        <f t="shared" si="26"/>
        <v>1591142.7065948476</v>
      </c>
      <c r="D153" s="2">
        <f t="shared" si="18"/>
        <v>0</v>
      </c>
      <c r="E153" s="2">
        <f t="shared" si="19"/>
        <v>1591142.7065948476</v>
      </c>
      <c r="F153" s="2">
        <f t="shared" si="20"/>
        <v>47734.281197845427</v>
      </c>
      <c r="G153" s="2">
        <f t="shared" si="21"/>
        <v>1638876.9877926931</v>
      </c>
      <c r="H153" s="2">
        <f t="shared" si="22"/>
        <v>0</v>
      </c>
      <c r="I153" s="2">
        <f t="shared" si="23"/>
        <v>0</v>
      </c>
      <c r="J153" s="2">
        <f t="shared" si="24"/>
        <v>1638876.9877926931</v>
      </c>
      <c r="K153" t="b">
        <f t="shared" si="25"/>
        <v>0</v>
      </c>
    </row>
    <row r="154" spans="1:11" x14ac:dyDescent="0.25">
      <c r="A154" s="1">
        <v>41912</v>
      </c>
      <c r="B154">
        <v>1</v>
      </c>
      <c r="C154" s="2">
        <f t="shared" si="26"/>
        <v>1638876.9877926931</v>
      </c>
      <c r="D154" s="2">
        <f t="shared" si="18"/>
        <v>0</v>
      </c>
      <c r="E154" s="2">
        <f t="shared" si="19"/>
        <v>1638876.9877926931</v>
      </c>
      <c r="F154" s="2">
        <f t="shared" si="20"/>
        <v>49166.309633780787</v>
      </c>
      <c r="G154" s="2">
        <f t="shared" si="21"/>
        <v>1688043.2974264738</v>
      </c>
      <c r="H154" s="2">
        <f t="shared" si="22"/>
        <v>0</v>
      </c>
      <c r="I154" s="2">
        <f t="shared" si="23"/>
        <v>0</v>
      </c>
      <c r="J154" s="2">
        <f t="shared" si="24"/>
        <v>1688043.2974264738</v>
      </c>
      <c r="K154" t="b">
        <f t="shared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Arkusz1!deszcz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2024-11-24T18:14:25Z</dcterms:modified>
</cp:coreProperties>
</file>