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kamack38\Downloads\informatyka-2015-maj\"/>
    </mc:Choice>
  </mc:AlternateContent>
  <xr:revisionPtr revIDLastSave="0" documentId="13_ncr:1_{9918E458-D22F-4888-8951-B00CBDBCEDB2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Arkusz1" sheetId="1" r:id="rId1"/>
  </sheets>
  <definedNames>
    <definedName name="kraina" localSheetId="0">Arkusz1!$A$2:$F$51</definedName>
  </definedNames>
  <calcPr calcId="191029"/>
  <pivotCaches>
    <pivotCache cacheId="3" r:id="rId2"/>
    <pivotCache cacheId="15" r:id="rId3"/>
    <pivotCache cacheId="3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2" i="1"/>
  <c r="J2" i="1"/>
  <c r="G8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I23" i="1" s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I39" i="1" s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  <c r="G86" i="1"/>
  <c r="G87" i="1"/>
  <c r="I20" i="1" l="1"/>
  <c r="I41" i="1"/>
  <c r="I25" i="1"/>
  <c r="I9" i="1"/>
  <c r="I36" i="1"/>
  <c r="I8" i="1"/>
  <c r="I51" i="1"/>
  <c r="I35" i="1"/>
  <c r="I19" i="1"/>
  <c r="I3" i="1"/>
  <c r="I50" i="1"/>
  <c r="I34" i="1"/>
  <c r="I18" i="1"/>
  <c r="I48" i="1"/>
  <c r="I33" i="1"/>
  <c r="I16" i="1"/>
  <c r="I17" i="1"/>
  <c r="I49" i="1"/>
  <c r="I32" i="1"/>
  <c r="I47" i="1"/>
  <c r="I31" i="1"/>
  <c r="I15" i="1"/>
  <c r="I14" i="1"/>
  <c r="I45" i="1"/>
  <c r="I29" i="1"/>
  <c r="I13" i="1"/>
  <c r="I30" i="1"/>
  <c r="I40" i="1"/>
  <c r="I24" i="1"/>
  <c r="I44" i="1"/>
  <c r="I28" i="1"/>
  <c r="I12" i="1"/>
  <c r="I46" i="1"/>
  <c r="I43" i="1"/>
  <c r="I27" i="1"/>
  <c r="I11" i="1"/>
  <c r="I42" i="1"/>
  <c r="I26" i="1"/>
  <c r="I10" i="1"/>
  <c r="I7" i="1"/>
  <c r="I38" i="1"/>
  <c r="I22" i="1"/>
  <c r="I6" i="1"/>
  <c r="I37" i="1"/>
  <c r="I21" i="1"/>
  <c r="I5" i="1"/>
  <c r="I4" i="1"/>
  <c r="L40" i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L13" i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I2" i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L39" i="1"/>
  <c r="M39" i="1"/>
  <c r="N39" i="1" s="1"/>
  <c r="O39" i="1" s="1"/>
  <c r="P39" i="1" s="1"/>
  <c r="Q39" i="1" s="1"/>
  <c r="R39" i="1" s="1"/>
  <c r="S39" i="1" s="1"/>
  <c r="T39" i="1" s="1"/>
  <c r="U39" i="1" s="1"/>
  <c r="V39" i="1" s="1"/>
  <c r="L35" i="1" l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L50" i="1"/>
  <c r="M50" i="1" s="1"/>
  <c r="N50" i="1" s="1"/>
  <c r="O50" i="1" s="1"/>
  <c r="P50" i="1" s="1"/>
  <c r="Q50" i="1" s="1"/>
  <c r="R50" i="1" s="1"/>
  <c r="S50" i="1" s="1"/>
  <c r="T50" i="1" s="1"/>
  <c r="U50" i="1" s="1"/>
  <c r="V50" i="1" s="1"/>
  <c r="L25" i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L15" i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L30" i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L46" i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L22" i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L28" i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L49" i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L43" i="1"/>
  <c r="M43" i="1" s="1"/>
  <c r="N43" i="1" s="1"/>
  <c r="O43" i="1" s="1"/>
  <c r="P43" i="1" s="1"/>
  <c r="Q43" i="1" s="1"/>
  <c r="R43" i="1" s="1"/>
  <c r="S43" i="1" s="1"/>
  <c r="T43" i="1" s="1"/>
  <c r="U43" i="1" s="1"/>
  <c r="V43" i="1" s="1"/>
  <c r="L11" i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L29" i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L41" i="1"/>
  <c r="M41" i="1" s="1"/>
  <c r="N41" i="1" s="1"/>
  <c r="O41" i="1" s="1"/>
  <c r="P41" i="1" s="1"/>
  <c r="Q41" i="1" s="1"/>
  <c r="R41" i="1" s="1"/>
  <c r="S41" i="1" s="1"/>
  <c r="T41" i="1" s="1"/>
  <c r="U41" i="1" s="1"/>
  <c r="V41" i="1" s="1"/>
  <c r="L33" i="1"/>
  <c r="M33" i="1" s="1"/>
  <c r="N33" i="1" s="1"/>
  <c r="O33" i="1" s="1"/>
  <c r="P33" i="1" s="1"/>
  <c r="Q33" i="1" s="1"/>
  <c r="R33" i="1" s="1"/>
  <c r="S33" i="1" s="1"/>
  <c r="T33" i="1" s="1"/>
  <c r="U33" i="1" s="1"/>
  <c r="V33" i="1" s="1"/>
  <c r="L36" i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L34" i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L21" i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L51" i="1"/>
  <c r="M51" i="1" s="1"/>
  <c r="N51" i="1" s="1"/>
  <c r="O51" i="1" s="1"/>
  <c r="P51" i="1" s="1"/>
  <c r="Q51" i="1" s="1"/>
  <c r="R51" i="1" s="1"/>
  <c r="S51" i="1" s="1"/>
  <c r="T51" i="1" s="1"/>
  <c r="U51" i="1" s="1"/>
  <c r="V51" i="1" s="1"/>
  <c r="L5" i="1"/>
  <c r="M5" i="1" s="1"/>
  <c r="N5" i="1" s="1"/>
  <c r="O5" i="1" s="1"/>
  <c r="P5" i="1" s="1"/>
  <c r="Q5" i="1" s="1"/>
  <c r="R5" i="1" s="1"/>
  <c r="S5" i="1" s="1"/>
  <c r="T5" i="1" s="1"/>
  <c r="U5" i="1" s="1"/>
  <c r="V5" i="1" s="1"/>
  <c r="L3" i="1"/>
  <c r="M3" i="1" s="1"/>
  <c r="N3" i="1" s="1"/>
  <c r="O3" i="1" s="1"/>
  <c r="P3" i="1" s="1"/>
  <c r="Q3" i="1" s="1"/>
  <c r="R3" i="1" s="1"/>
  <c r="S3" i="1" s="1"/>
  <c r="T3" i="1" s="1"/>
  <c r="U3" i="1" s="1"/>
  <c r="V3" i="1" s="1"/>
  <c r="L37" i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L31" i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L16" i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L32" i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L23" i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L9" i="1"/>
  <c r="M9" i="1" s="1"/>
  <c r="N9" i="1" s="1"/>
  <c r="O9" i="1" s="1"/>
  <c r="P9" i="1" s="1"/>
  <c r="Q9" i="1" s="1"/>
  <c r="R9" i="1" s="1"/>
  <c r="S9" i="1" s="1"/>
  <c r="T9" i="1" s="1"/>
  <c r="U9" i="1" s="1"/>
  <c r="V9" i="1" s="1"/>
  <c r="L24" i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L27" i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L42" i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L7" i="1"/>
  <c r="M7" i="1" s="1"/>
  <c r="N7" i="1" s="1"/>
  <c r="O7" i="1" s="1"/>
  <c r="P7" i="1" s="1"/>
  <c r="Q7" i="1" s="1"/>
  <c r="R7" i="1" s="1"/>
  <c r="S7" i="1" s="1"/>
  <c r="T7" i="1" s="1"/>
  <c r="U7" i="1" s="1"/>
  <c r="V7" i="1" s="1"/>
  <c r="L14" i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L19" i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L10" i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L8" i="1"/>
  <c r="M8" i="1" s="1"/>
  <c r="N8" i="1" s="1"/>
  <c r="O8" i="1" s="1"/>
  <c r="P8" i="1" s="1"/>
  <c r="Q8" i="1" s="1"/>
  <c r="R8" i="1" s="1"/>
  <c r="S8" i="1" s="1"/>
  <c r="T8" i="1" s="1"/>
  <c r="U8" i="1" s="1"/>
  <c r="V8" i="1" s="1"/>
  <c r="L2" i="1"/>
  <c r="M2" i="1" s="1"/>
  <c r="N2" i="1" s="1"/>
  <c r="O2" i="1" s="1"/>
  <c r="P2" i="1" s="1"/>
  <c r="Q2" i="1" s="1"/>
  <c r="R2" i="1" s="1"/>
  <c r="S2" i="1" s="1"/>
  <c r="T2" i="1" s="1"/>
  <c r="U2" i="1" s="1"/>
  <c r="L47" i="1"/>
  <c r="M47" i="1" s="1"/>
  <c r="N47" i="1" s="1"/>
  <c r="O47" i="1" s="1"/>
  <c r="P47" i="1" s="1"/>
  <c r="Q47" i="1" s="1"/>
  <c r="R47" i="1" s="1"/>
  <c r="S47" i="1" s="1"/>
  <c r="T47" i="1" s="1"/>
  <c r="U47" i="1" s="1"/>
  <c r="V47" i="1" s="1"/>
  <c r="L48" i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L45" i="1"/>
  <c r="M45" i="1" s="1"/>
  <c r="N45" i="1" s="1"/>
  <c r="O45" i="1" s="1"/>
  <c r="P45" i="1" s="1"/>
  <c r="Q45" i="1" s="1"/>
  <c r="R45" i="1" s="1"/>
  <c r="S45" i="1" s="1"/>
  <c r="T45" i="1" s="1"/>
  <c r="U45" i="1" s="1"/>
  <c r="V45" i="1" s="1"/>
  <c r="L26" i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L20" i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L17" i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L12" i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L4" i="1"/>
  <c r="M4" i="1" s="1"/>
  <c r="N4" i="1" s="1"/>
  <c r="O4" i="1" s="1"/>
  <c r="P4" i="1" s="1"/>
  <c r="Q4" i="1" s="1"/>
  <c r="R4" i="1" s="1"/>
  <c r="S4" i="1" s="1"/>
  <c r="T4" i="1" s="1"/>
  <c r="U4" i="1" s="1"/>
  <c r="V4" i="1" s="1"/>
  <c r="L44" i="1"/>
  <c r="M44" i="1" s="1"/>
  <c r="N44" i="1" s="1"/>
  <c r="O44" i="1" s="1"/>
  <c r="P44" i="1" s="1"/>
  <c r="Q44" i="1" s="1"/>
  <c r="R44" i="1" s="1"/>
  <c r="S44" i="1" s="1"/>
  <c r="T44" i="1" s="1"/>
  <c r="U44" i="1" s="1"/>
  <c r="V44" i="1" s="1"/>
  <c r="L6" i="1"/>
  <c r="M6" i="1" s="1"/>
  <c r="N6" i="1" s="1"/>
  <c r="O6" i="1" s="1"/>
  <c r="P6" i="1" s="1"/>
  <c r="Q6" i="1" s="1"/>
  <c r="R6" i="1" s="1"/>
  <c r="S6" i="1" s="1"/>
  <c r="T6" i="1" s="1"/>
  <c r="U6" i="1" s="1"/>
  <c r="V6" i="1" s="1"/>
  <c r="L18" i="1"/>
  <c r="M18" i="1" s="1"/>
  <c r="N18" i="1" s="1"/>
  <c r="O18" i="1" s="1"/>
  <c r="P18" i="1" s="1"/>
  <c r="Q18" i="1" s="1"/>
  <c r="R18" i="1" s="1"/>
  <c r="S18" i="1" s="1"/>
  <c r="T18" i="1" s="1"/>
  <c r="U18" i="1" s="1"/>
  <c r="V1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877C4BC-A514-4C64-AD61-0F91DB72E1C5}" name="kraina" type="6" refreshedVersion="8" background="1" saveData="1">
    <textPr codePage="852" sourceFile="C:\Users\kamack38\Downloads\informatyka-2015-maj\dane\kraina.txt" decimal="," thousands=" " tab="0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<sst xmlns="http://schemas.openxmlformats.org/spreadsheetml/2006/main" count="136" uniqueCount="78">
  <si>
    <t>w01D</t>
  </si>
  <si>
    <t>w02D</t>
  </si>
  <si>
    <t>w03C</t>
  </si>
  <si>
    <t>w04D</t>
  </si>
  <si>
    <t>w05A</t>
  </si>
  <si>
    <t>w06D</t>
  </si>
  <si>
    <t>w07B</t>
  </si>
  <si>
    <t>w08A</t>
  </si>
  <si>
    <t>w09C</t>
  </si>
  <si>
    <t>w10C</t>
  </si>
  <si>
    <t>w11D</t>
  </si>
  <si>
    <t>w12C</t>
  </si>
  <si>
    <t>w13A</t>
  </si>
  <si>
    <t>w14A</t>
  </si>
  <si>
    <t>w15A</t>
  </si>
  <si>
    <t>w16C</t>
  </si>
  <si>
    <t>w17A</t>
  </si>
  <si>
    <t>w18D</t>
  </si>
  <si>
    <t>w19C</t>
  </si>
  <si>
    <t>w20C</t>
  </si>
  <si>
    <t>w21A</t>
  </si>
  <si>
    <t>w22B</t>
  </si>
  <si>
    <t>w23B</t>
  </si>
  <si>
    <t>w24C</t>
  </si>
  <si>
    <t>w25B</t>
  </si>
  <si>
    <t>w26C</t>
  </si>
  <si>
    <t>w27C</t>
  </si>
  <si>
    <t>w28D</t>
  </si>
  <si>
    <t>w29A</t>
  </si>
  <si>
    <t>w30C</t>
  </si>
  <si>
    <t>w31C</t>
  </si>
  <si>
    <t>w32D</t>
  </si>
  <si>
    <t>w33B</t>
  </si>
  <si>
    <t>w34C</t>
  </si>
  <si>
    <t>w35C</t>
  </si>
  <si>
    <t>w36B</t>
  </si>
  <si>
    <t>w37A</t>
  </si>
  <si>
    <t>w38B</t>
  </si>
  <si>
    <t>w39D</t>
  </si>
  <si>
    <t>w40A</t>
  </si>
  <si>
    <t>w41D</t>
  </si>
  <si>
    <t>w42B</t>
  </si>
  <si>
    <t>w43D</t>
  </si>
  <si>
    <t>w44C</t>
  </si>
  <si>
    <t>w45B</t>
  </si>
  <si>
    <t>w46C</t>
  </si>
  <si>
    <t>w47B</t>
  </si>
  <si>
    <t>w48C</t>
  </si>
  <si>
    <t>w49C</t>
  </si>
  <si>
    <t>w50B</t>
  </si>
  <si>
    <t>Nazwa</t>
  </si>
  <si>
    <t>Kobiety 2013</t>
  </si>
  <si>
    <t>Mężczyźni 2013</t>
  </si>
  <si>
    <t>Kobiety 2014</t>
  </si>
  <si>
    <t>Mężczyźni 2014</t>
  </si>
  <si>
    <t>Region</t>
  </si>
  <si>
    <t>Ludność 2013</t>
  </si>
  <si>
    <t>"5.1"</t>
  </si>
  <si>
    <t>Etykiety wierszy</t>
  </si>
  <si>
    <t>A</t>
  </si>
  <si>
    <t>B</t>
  </si>
  <si>
    <t>C</t>
  </si>
  <si>
    <t>D</t>
  </si>
  <si>
    <t>Suma końcowa</t>
  </si>
  <si>
    <t>Liczba Ludności w 2013</t>
  </si>
  <si>
    <t>"5.2"</t>
  </si>
  <si>
    <t>Więcej R-R</t>
  </si>
  <si>
    <t>Suma z Więcej R-R</t>
  </si>
  <si>
    <t>"5.3"</t>
  </si>
  <si>
    <t>Tempo wzrostu</t>
  </si>
  <si>
    <t>Ludność 2014</t>
  </si>
  <si>
    <t>Przeludnienie</t>
  </si>
  <si>
    <t>Suma z 2025</t>
  </si>
  <si>
    <t>Suma z Przeludnienie</t>
  </si>
  <si>
    <t>Liczba z efektem przeludnienia:</t>
  </si>
  <si>
    <t>Najliczniejsze województwo:</t>
  </si>
  <si>
    <t>Ludność:</t>
  </si>
  <si>
    <t>Czas wykonania: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</si>
</sst>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3" fontId="0" fillId="0" borderId="0" xfId="0" applyNumberFormat="1"/>
    <xf numFmtId="0" fontId="0" fillId="0" borderId="0" xfId="0" applyFill="1"/>
    <xf numFmtId="3" fontId="0" fillId="0" borderId="0" xfId="0" applyNumberFormat="1" applyFill="1"/>
    <xf numFmtId="46" fontId="0" fillId="0" borderId="0" xfId="0" applyNumberFormat="1"/>
  </cellXfs>
  <cellStyles count="1">
    <cellStyle name="Normalny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2.xml"/><Relationship Id="rId7" Type="http://schemas.openxmlformats.org/officeDocument/2006/relationships/styles" Target="style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[Zadanie 5 - Demografia.xlsx]Arkusz1!Tabela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Ludność w poszczególnych regionach w 2013</a:t>
            </a:r>
            <a:r>
              <a:rPr lang="pl-PL" baseline="0"/>
              <a:t> r.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Arkusz1!$C$54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Arkusz1!$B$55:$B$59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Arkusz1!$C$55:$C$59</c:f>
              <c:numCache>
                <c:formatCode>#,##0</c:formatCode>
                <c:ptCount val="4"/>
                <c:pt idx="0">
                  <c:v>33929579</c:v>
                </c:pt>
                <c:pt idx="1">
                  <c:v>41736619</c:v>
                </c:pt>
                <c:pt idx="2">
                  <c:v>57649017</c:v>
                </c:pt>
                <c:pt idx="3">
                  <c:v>36530387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7-452A-B9A2-0F228AF57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7264944"/>
        <c:axId val="1647260624"/>
      </c:barChart>
      <c:catAx>
        <c:axId val="1647264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Nazwa regionu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7260624"/>
        <c:crosses val="autoZero"/>
        <c:auto val="1"/>
        <c:lblAlgn val="ctr"/>
        <c:lblOffset val="100"/>
        <c:noMultiLvlLbl val="0"/>
      </c:catAx>
      <c:valAx>
        <c:axId val="164726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ludności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726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60</xdr:row>
      <xdr:rowOff>9525</xdr:rowOff>
    </xdr:from>
    <xdr:to>
      <xdr:col>6</xdr:col>
      <xdr:colOff>0</xdr:colOff>
      <xdr:row>74</xdr:row>
      <xdr:rowOff>85725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1840714-E9F8-A608-279F-5BBA84A52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zysztof Mackiewicz" refreshedDate="45621.689939930555" createdVersion="8" refreshedVersion="8" minRefreshableVersion="3" recordCount="50" xr:uid="{09D21B2D-1A4B-4D96-9345-FFACA6147D08}">
  <cacheSource type="worksheet">
    <worksheetSource ref="A1:G51" sheet="Arkusz1"/>
  </cacheSource>
  <cacheFields count="7">
    <cacheField name="Nazwa" numFmtId="0">
      <sharedItems/>
    </cacheField>
    <cacheField name="Kobiety 2013" numFmtId="0">
      <sharedItems containsSemiMixedTypes="0" containsString="0" containsNumber="1" containsInteger="1" minValue="76648" maxValue="3997724"/>
    </cacheField>
    <cacheField name="Mężczyźni 2013" numFmtId="0">
      <sharedItems containsSemiMixedTypes="0" containsString="0" containsNumber="1" containsInteger="1" minValue="81385" maxValue="3848394"/>
    </cacheField>
    <cacheField name="Ludność 2013" numFmtId="0">
      <sharedItems containsSemiMixedTypes="0" containsString="0" containsNumber="1" containsInteger="1" minValue="158033" maxValue="7689971"/>
    </cacheField>
    <cacheField name="Kobiety 2014" numFmtId="0">
      <sharedItems containsSemiMixedTypes="0" containsString="0" containsNumber="1" containsInteger="1" minValue="15339" maxValue="4339393"/>
    </cacheField>
    <cacheField name="Mężczyźni 2014" numFmtId="0">
      <sharedItems containsSemiMixedTypes="0" containsString="0" containsNumber="1" containsInteger="1" minValue="14652" maxValue="4639643"/>
    </cacheField>
    <cacheField name="Region" numFmtId="0">
      <sharedItems count="4">
        <s v="D"/>
        <s v="C"/>
        <s v="A"/>
        <s v="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zysztof Mackiewicz" refreshedDate="45621.692175578704" createdVersion="8" refreshedVersion="8" minRefreshableVersion="3" recordCount="50" xr:uid="{1EB608A2-288C-4291-B8D8-D151529C6915}">
  <cacheSource type="worksheet">
    <worksheetSource ref="A1:H51" sheet="Arkusz1"/>
  </cacheSource>
  <cacheFields count="8">
    <cacheField name="Nazwa" numFmtId="0">
      <sharedItems/>
    </cacheField>
    <cacheField name="Kobiety 2013" numFmtId="0">
      <sharedItems containsSemiMixedTypes="0" containsString="0" containsNumber="1" containsInteger="1" minValue="76648" maxValue="3997724"/>
    </cacheField>
    <cacheField name="Mężczyźni 2013" numFmtId="0">
      <sharedItems containsSemiMixedTypes="0" containsString="0" containsNumber="1" containsInteger="1" minValue="81385" maxValue="3848394"/>
    </cacheField>
    <cacheField name="Ludność 2013" numFmtId="0">
      <sharedItems containsSemiMixedTypes="0" containsString="0" containsNumber="1" containsInteger="1" minValue="158033" maxValue="7689971"/>
    </cacheField>
    <cacheField name="Kobiety 2014" numFmtId="0">
      <sharedItems containsSemiMixedTypes="0" containsString="0" containsNumber="1" containsInteger="1" minValue="15339" maxValue="4339393"/>
    </cacheField>
    <cacheField name="Mężczyźni 2014" numFmtId="0">
      <sharedItems containsSemiMixedTypes="0" containsString="0" containsNumber="1" containsInteger="1" minValue="14652" maxValue="4639643"/>
    </cacheField>
    <cacheField name="Region" numFmtId="0">
      <sharedItems count="4">
        <s v="D"/>
        <s v="C"/>
        <s v="A"/>
        <s v="B"/>
      </sharedItems>
    </cacheField>
    <cacheField name="Więcej R-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zysztof Mackiewicz" refreshedDate="45621.715926851852" createdVersion="8" refreshedVersion="8" minRefreshableVersion="3" recordCount="50" xr:uid="{171429E4-0E32-45F6-90E7-D4C7A7E7A6B9}">
  <cacheSource type="worksheet">
    <worksheetSource ref="A1:V51" sheet="Arkusz1"/>
  </cacheSource>
  <cacheFields count="22">
    <cacheField name="Nazwa" numFmtId="0">
      <sharedItems count="50">
        <s v="w01D"/>
        <s v="w02D"/>
        <s v="w03C"/>
        <s v="w04D"/>
        <s v="w05A"/>
        <s v="w06D"/>
        <s v="w07B"/>
        <s v="w08A"/>
        <s v="w09C"/>
        <s v="w10C"/>
        <s v="w11D"/>
        <s v="w12C"/>
        <s v="w13A"/>
        <s v="w14A"/>
        <s v="w15A"/>
        <s v="w16C"/>
        <s v="w17A"/>
        <s v="w18D"/>
        <s v="w19C"/>
        <s v="w20C"/>
        <s v="w21A"/>
        <s v="w22B"/>
        <s v="w23B"/>
        <s v="w24C"/>
        <s v="w25B"/>
        <s v="w26C"/>
        <s v="w27C"/>
        <s v="w28D"/>
        <s v="w29A"/>
        <s v="w30C"/>
        <s v="w31C"/>
        <s v="w32D"/>
        <s v="w33B"/>
        <s v="w34C"/>
        <s v="w35C"/>
        <s v="w36B"/>
        <s v="w37A"/>
        <s v="w38B"/>
        <s v="w39D"/>
        <s v="w40A"/>
        <s v="w41D"/>
        <s v="w42B"/>
        <s v="w43D"/>
        <s v="w44C"/>
        <s v="w45B"/>
        <s v="w46C"/>
        <s v="w47B"/>
        <s v="w48C"/>
        <s v="w49C"/>
        <s v="w50B"/>
      </sharedItems>
    </cacheField>
    <cacheField name="Kobiety 2013" numFmtId="0">
      <sharedItems containsSemiMixedTypes="0" containsString="0" containsNumber="1" containsInteger="1" minValue="76648" maxValue="3997724"/>
    </cacheField>
    <cacheField name="Mężczyźni 2013" numFmtId="0">
      <sharedItems containsSemiMixedTypes="0" containsString="0" containsNumber="1" containsInteger="1" minValue="81385" maxValue="3848394"/>
    </cacheField>
    <cacheField name="Ludność 2013" numFmtId="3">
      <sharedItems containsSemiMixedTypes="0" containsString="0" containsNumber="1" containsInteger="1" minValue="158033" maxValue="7689971"/>
    </cacheField>
    <cacheField name="Kobiety 2014" numFmtId="0">
      <sharedItems containsSemiMixedTypes="0" containsString="0" containsNumber="1" containsInteger="1" minValue="15339" maxValue="4339393"/>
    </cacheField>
    <cacheField name="Mężczyźni 2014" numFmtId="0">
      <sharedItems containsSemiMixedTypes="0" containsString="0" containsNumber="1" containsInteger="1" minValue="14652" maxValue="4639643"/>
    </cacheField>
    <cacheField name="Region" numFmtId="0">
      <sharedItems/>
    </cacheField>
    <cacheField name="Więcej R-R" numFmtId="0">
      <sharedItems containsSemiMixedTypes="0" containsString="0" containsNumber="1" containsInteger="1" minValue="0" maxValue="1"/>
    </cacheField>
    <cacheField name="Tempo wzrostu" numFmtId="0">
      <sharedItems containsSemiMixedTypes="0" containsString="0" containsNumber="1" minValue="6.8999999999999999E-3" maxValue="19.212599999999998"/>
    </cacheField>
    <cacheField name="Ludność 2014" numFmtId="3">
      <sharedItems containsSemiMixedTypes="0" containsString="0" containsNumber="1" containsInteger="1" minValue="29991" maxValue="8979036"/>
    </cacheField>
    <cacheField name="2015" numFmtId="3">
      <sharedItems containsSemiMixedTypes="0" containsString="0" containsNumber="1" containsInteger="1" minValue="206" maxValue="10485718"/>
    </cacheField>
    <cacheField name="2016" numFmtId="3">
      <sharedItems containsSemiMixedTypes="0" containsString="0" containsNumber="1" containsInteger="1" minValue="1" maxValue="12245221"/>
    </cacheField>
    <cacheField name="2017" numFmtId="3">
      <sharedItems containsSemiMixedTypes="0" containsString="0" containsNumber="1" containsInteger="1" minValue="0" maxValue="14299969"/>
    </cacheField>
    <cacheField name="2018" numFmtId="3">
      <sharedItems containsSemiMixedTypes="0" containsString="0" containsNumber="1" containsInteger="1" minValue="0" maxValue="16699503"/>
    </cacheField>
    <cacheField name="2019" numFmtId="3">
      <sharedItems containsSemiMixedTypes="0" containsString="0" containsNumber="1" containsInteger="1" minValue="0" maxValue="16699503"/>
    </cacheField>
    <cacheField name="2020" numFmtId="3">
      <sharedItems containsSemiMixedTypes="0" containsString="0" containsNumber="1" containsInteger="1" minValue="0" maxValue="16699503"/>
    </cacheField>
    <cacheField name="2021" numFmtId="3">
      <sharedItems containsSemiMixedTypes="0" containsString="0" containsNumber="1" containsInteger="1" minValue="0" maxValue="16699503"/>
    </cacheField>
    <cacheField name="2022" numFmtId="3">
      <sharedItems containsSemiMixedTypes="0" containsString="0" containsNumber="1" containsInteger="1" minValue="0" maxValue="16699503"/>
    </cacheField>
    <cacheField name="2023" numFmtId="3">
      <sharedItems containsSemiMixedTypes="0" containsString="0" containsNumber="1" containsInteger="1" minValue="0" maxValue="16699503"/>
    </cacheField>
    <cacheField name="2024" numFmtId="3">
      <sharedItems containsSemiMixedTypes="0" containsString="0" containsNumber="1" containsInteger="1" minValue="0" maxValue="16699503"/>
    </cacheField>
    <cacheField name="2025" numFmtId="3">
      <sharedItems containsSemiMixedTypes="0" containsString="0" containsNumber="1" containsInteger="1" minValue="0" maxValue="16699503"/>
    </cacheField>
    <cacheField name="Przeludnienie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w01D"/>
    <n v="1415007"/>
    <n v="1397195"/>
    <n v="2812202"/>
    <n v="1499070"/>
    <n v="1481105"/>
    <x v="0"/>
  </r>
  <r>
    <s v="w02D"/>
    <n v="1711390"/>
    <n v="1641773"/>
    <n v="3353163"/>
    <n v="1522030"/>
    <n v="1618733"/>
    <x v="0"/>
  </r>
  <r>
    <s v="w03C"/>
    <n v="1165105"/>
    <n v="1278732"/>
    <n v="2443837"/>
    <n v="1299953"/>
    <n v="1191621"/>
    <x v="1"/>
  </r>
  <r>
    <s v="w04D"/>
    <n v="949065"/>
    <n v="1026050"/>
    <n v="1975115"/>
    <n v="688027"/>
    <n v="723233"/>
    <x v="0"/>
  </r>
  <r>
    <s v="w05A"/>
    <n v="2436107"/>
    <n v="2228622"/>
    <n v="4664729"/>
    <n v="1831600"/>
    <n v="1960624"/>
    <x v="2"/>
  </r>
  <r>
    <s v="w06D"/>
    <n v="1846928"/>
    <n v="1851433"/>
    <n v="3698361"/>
    <n v="2125113"/>
    <n v="2028635"/>
    <x v="0"/>
  </r>
  <r>
    <s v="w07B"/>
    <n v="3841577"/>
    <n v="3848394"/>
    <n v="7689971"/>
    <n v="3595975"/>
    <n v="3123039"/>
    <x v="3"/>
  </r>
  <r>
    <s v="w08A"/>
    <n v="679557"/>
    <n v="655500"/>
    <n v="1335057"/>
    <n v="1012012"/>
    <n v="1067022"/>
    <x v="2"/>
  </r>
  <r>
    <s v="w09C"/>
    <n v="1660998"/>
    <n v="1630345"/>
    <n v="3291343"/>
    <n v="1130119"/>
    <n v="1080238"/>
    <x v="1"/>
  </r>
  <r>
    <s v="w10C"/>
    <n v="1157622"/>
    <n v="1182345"/>
    <n v="2339967"/>
    <n v="830785"/>
    <n v="833779"/>
    <x v="1"/>
  </r>
  <r>
    <s v="w11D"/>
    <n v="1987047"/>
    <n v="1996208"/>
    <n v="3983255"/>
    <n v="2053892"/>
    <n v="1697247"/>
    <x v="0"/>
  </r>
  <r>
    <s v="w12C"/>
    <n v="3997724"/>
    <n v="3690756"/>
    <n v="7688480"/>
    <n v="4339393"/>
    <n v="4639643"/>
    <x v="1"/>
  </r>
  <r>
    <s v="w13A"/>
    <n v="996113"/>
    <n v="964279"/>
    <n v="1960392"/>
    <n v="1012487"/>
    <n v="1128940"/>
    <x v="2"/>
  </r>
  <r>
    <s v="w14A"/>
    <n v="1143634"/>
    <n v="1033836"/>
    <n v="2177470"/>
    <n v="909534"/>
    <n v="856349"/>
    <x v="2"/>
  </r>
  <r>
    <s v="w15A"/>
    <n v="2549276"/>
    <n v="2584751"/>
    <n v="5134027"/>
    <n v="2033079"/>
    <n v="2066918"/>
    <x v="2"/>
  </r>
  <r>
    <s v="w16C"/>
    <n v="1367212"/>
    <n v="1361389"/>
    <n v="2728601"/>
    <n v="1572320"/>
    <n v="1836258"/>
    <x v="1"/>
  </r>
  <r>
    <s v="w17A"/>
    <n v="2567464"/>
    <n v="2441857"/>
    <n v="5009321"/>
    <n v="1524132"/>
    <n v="1496810"/>
    <x v="2"/>
  </r>
  <r>
    <s v="w18D"/>
    <n v="1334060"/>
    <n v="1395231"/>
    <n v="2729291"/>
    <n v="578655"/>
    <n v="677663"/>
    <x v="0"/>
  </r>
  <r>
    <s v="w19C"/>
    <n v="2976209"/>
    <n v="3199665"/>
    <n v="6175874"/>
    <n v="1666477"/>
    <n v="1759240"/>
    <x v="1"/>
  </r>
  <r>
    <s v="w20C"/>
    <n v="1443351"/>
    <n v="1565539"/>
    <n v="3008890"/>
    <n v="1355276"/>
    <n v="1423414"/>
    <x v="1"/>
  </r>
  <r>
    <s v="w21A"/>
    <n v="2486640"/>
    <n v="2265936"/>
    <n v="4752576"/>
    <n v="297424"/>
    <n v="274759"/>
    <x v="2"/>
  </r>
  <r>
    <s v="w22B"/>
    <n v="685438"/>
    <n v="749124"/>
    <n v="1434562"/>
    <n v="2697677"/>
    <n v="2821550"/>
    <x v="3"/>
  </r>
  <r>
    <s v="w23B"/>
    <n v="2166753"/>
    <n v="2338698"/>
    <n v="4505451"/>
    <n v="1681433"/>
    <n v="1592443"/>
    <x v="3"/>
  </r>
  <r>
    <s v="w24C"/>
    <n v="643177"/>
    <n v="684187"/>
    <n v="1327364"/>
    <n v="796213"/>
    <n v="867904"/>
    <x v="1"/>
  </r>
  <r>
    <s v="w25B"/>
    <n v="450192"/>
    <n v="434755"/>
    <n v="884947"/>
    <n v="1656446"/>
    <n v="1691000"/>
    <x v="3"/>
  </r>
  <r>
    <s v="w26C"/>
    <n v="1037774"/>
    <n v="1113789"/>
    <n v="2151563"/>
    <n v="877464"/>
    <n v="990837"/>
    <x v="1"/>
  </r>
  <r>
    <s v="w27C"/>
    <n v="2351213"/>
    <n v="2358482"/>
    <n v="4709695"/>
    <n v="1098384"/>
    <n v="1121488"/>
    <x v="1"/>
  </r>
  <r>
    <s v="w28D"/>
    <n v="2613354"/>
    <n v="2837241"/>
    <n v="5450595"/>
    <n v="431144"/>
    <n v="434113"/>
    <x v="0"/>
  </r>
  <r>
    <s v="w29A"/>
    <n v="1859691"/>
    <n v="1844250"/>
    <n v="3703941"/>
    <n v="1460134"/>
    <n v="1585258"/>
    <x v="2"/>
  </r>
  <r>
    <s v="w30C"/>
    <n v="2478386"/>
    <n v="2562144"/>
    <n v="5040530"/>
    <n v="30035"/>
    <n v="29396"/>
    <x v="1"/>
  </r>
  <r>
    <s v="w31C"/>
    <n v="1938122"/>
    <n v="1816647"/>
    <n v="3754769"/>
    <n v="1602356"/>
    <n v="1875221"/>
    <x v="1"/>
  </r>
  <r>
    <s v="w32D"/>
    <n v="992523"/>
    <n v="1028501"/>
    <n v="2021024"/>
    <n v="1995446"/>
    <n v="1860524"/>
    <x v="0"/>
  </r>
  <r>
    <s v="w33B"/>
    <n v="2966291"/>
    <n v="2889963"/>
    <n v="5856254"/>
    <n v="462453"/>
    <n v="486354"/>
    <x v="3"/>
  </r>
  <r>
    <s v="w34C"/>
    <n v="76648"/>
    <n v="81385"/>
    <n v="158033"/>
    <n v="1374708"/>
    <n v="1379567"/>
    <x v="1"/>
  </r>
  <r>
    <s v="w35C"/>
    <n v="2574432"/>
    <n v="2409710"/>
    <n v="4984142"/>
    <n v="987486"/>
    <n v="999043"/>
    <x v="1"/>
  </r>
  <r>
    <s v="w36B"/>
    <n v="1778590"/>
    <n v="1874844"/>
    <n v="3653434"/>
    <n v="111191"/>
    <n v="117846"/>
    <x v="3"/>
  </r>
  <r>
    <s v="w37A"/>
    <n v="1506541"/>
    <n v="1414887"/>
    <n v="2921428"/>
    <n v="1216612"/>
    <n v="1166775"/>
    <x v="2"/>
  </r>
  <r>
    <s v="w38B"/>
    <n v="1598886"/>
    <n v="1687917"/>
    <n v="3286803"/>
    <n v="449788"/>
    <n v="427615"/>
    <x v="3"/>
  </r>
  <r>
    <s v="w39D"/>
    <n v="548989"/>
    <n v="514636"/>
    <n v="1063625"/>
    <n v="2770344"/>
    <n v="3187897"/>
    <x v="0"/>
  </r>
  <r>
    <s v="w40A"/>
    <n v="1175198"/>
    <n v="1095440"/>
    <n v="2270638"/>
    <n v="2657174"/>
    <n v="2491947"/>
    <x v="2"/>
  </r>
  <r>
    <s v="w41D"/>
    <n v="2115336"/>
    <n v="2202769"/>
    <n v="4318105"/>
    <n v="15339"/>
    <n v="14652"/>
    <x v="0"/>
  </r>
  <r>
    <s v="w42B"/>
    <n v="2346640"/>
    <n v="2197559"/>
    <n v="4544199"/>
    <n v="373470"/>
    <n v="353365"/>
    <x v="3"/>
  </r>
  <r>
    <s v="w43D"/>
    <n v="2548438"/>
    <n v="2577213"/>
    <n v="5125651"/>
    <n v="37986"/>
    <n v="37766"/>
    <x v="0"/>
  </r>
  <r>
    <s v="w44C"/>
    <n v="835495"/>
    <n v="837746"/>
    <n v="1673241"/>
    <n v="1106177"/>
    <n v="917781"/>
    <x v="1"/>
  </r>
  <r>
    <s v="w45B"/>
    <n v="1187448"/>
    <n v="1070426"/>
    <n v="2257874"/>
    <n v="1504608"/>
    <n v="1756990"/>
    <x v="3"/>
  </r>
  <r>
    <s v="w46C"/>
    <n v="140026"/>
    <n v="146354"/>
    <n v="286380"/>
    <n v="2759991"/>
    <n v="2742120"/>
    <x v="1"/>
  </r>
  <r>
    <s v="w47B"/>
    <n v="1198765"/>
    <n v="1304945"/>
    <n v="2503710"/>
    <n v="2786493"/>
    <n v="2602643"/>
    <x v="3"/>
  </r>
  <r>
    <s v="w48C"/>
    <n v="2619776"/>
    <n v="2749623"/>
    <n v="5369399"/>
    <n v="2888215"/>
    <n v="2800174"/>
    <x v="1"/>
  </r>
  <r>
    <s v="w49C"/>
    <n v="248398"/>
    <n v="268511"/>
    <n v="516909"/>
    <n v="3110853"/>
    <n v="2986411"/>
    <x v="1"/>
  </r>
  <r>
    <s v="w50B"/>
    <n v="2494207"/>
    <n v="2625207"/>
    <n v="5119414"/>
    <n v="1796293"/>
    <n v="1853602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w01D"/>
    <n v="1415007"/>
    <n v="1397195"/>
    <n v="2812202"/>
    <n v="1499070"/>
    <n v="1481105"/>
    <x v="0"/>
    <n v="1"/>
  </r>
  <r>
    <s v="w02D"/>
    <n v="1711390"/>
    <n v="1641773"/>
    <n v="3353163"/>
    <n v="1522030"/>
    <n v="1618733"/>
    <x v="0"/>
    <n v="0"/>
  </r>
  <r>
    <s v="w03C"/>
    <n v="1165105"/>
    <n v="1278732"/>
    <n v="2443837"/>
    <n v="1299953"/>
    <n v="1191621"/>
    <x v="1"/>
    <n v="0"/>
  </r>
  <r>
    <s v="w04D"/>
    <n v="949065"/>
    <n v="1026050"/>
    <n v="1975115"/>
    <n v="688027"/>
    <n v="723233"/>
    <x v="0"/>
    <n v="0"/>
  </r>
  <r>
    <s v="w05A"/>
    <n v="2436107"/>
    <n v="2228622"/>
    <n v="4664729"/>
    <n v="1831600"/>
    <n v="1960624"/>
    <x v="2"/>
    <n v="0"/>
  </r>
  <r>
    <s v="w06D"/>
    <n v="1846928"/>
    <n v="1851433"/>
    <n v="3698361"/>
    <n v="2125113"/>
    <n v="2028635"/>
    <x v="0"/>
    <n v="1"/>
  </r>
  <r>
    <s v="w07B"/>
    <n v="3841577"/>
    <n v="3848394"/>
    <n v="7689971"/>
    <n v="3595975"/>
    <n v="3123039"/>
    <x v="3"/>
    <n v="0"/>
  </r>
  <r>
    <s v="w08A"/>
    <n v="679557"/>
    <n v="655500"/>
    <n v="1335057"/>
    <n v="1012012"/>
    <n v="1067022"/>
    <x v="2"/>
    <n v="1"/>
  </r>
  <r>
    <s v="w09C"/>
    <n v="1660998"/>
    <n v="1630345"/>
    <n v="3291343"/>
    <n v="1130119"/>
    <n v="1080238"/>
    <x v="1"/>
    <n v="0"/>
  </r>
  <r>
    <s v="w10C"/>
    <n v="1157622"/>
    <n v="1182345"/>
    <n v="2339967"/>
    <n v="830785"/>
    <n v="833779"/>
    <x v="1"/>
    <n v="0"/>
  </r>
  <r>
    <s v="w11D"/>
    <n v="1987047"/>
    <n v="1996208"/>
    <n v="3983255"/>
    <n v="2053892"/>
    <n v="1697247"/>
    <x v="0"/>
    <n v="0"/>
  </r>
  <r>
    <s v="w12C"/>
    <n v="3997724"/>
    <n v="3690756"/>
    <n v="7688480"/>
    <n v="4339393"/>
    <n v="4639643"/>
    <x v="1"/>
    <n v="1"/>
  </r>
  <r>
    <s v="w13A"/>
    <n v="996113"/>
    <n v="964279"/>
    <n v="1960392"/>
    <n v="1012487"/>
    <n v="1128940"/>
    <x v="2"/>
    <n v="1"/>
  </r>
  <r>
    <s v="w14A"/>
    <n v="1143634"/>
    <n v="1033836"/>
    <n v="2177470"/>
    <n v="909534"/>
    <n v="856349"/>
    <x v="2"/>
    <n v="0"/>
  </r>
  <r>
    <s v="w15A"/>
    <n v="2549276"/>
    <n v="2584751"/>
    <n v="5134027"/>
    <n v="2033079"/>
    <n v="2066918"/>
    <x v="2"/>
    <n v="0"/>
  </r>
  <r>
    <s v="w16C"/>
    <n v="1367212"/>
    <n v="1361389"/>
    <n v="2728601"/>
    <n v="1572320"/>
    <n v="1836258"/>
    <x v="1"/>
    <n v="1"/>
  </r>
  <r>
    <s v="w17A"/>
    <n v="2567464"/>
    <n v="2441857"/>
    <n v="5009321"/>
    <n v="1524132"/>
    <n v="1496810"/>
    <x v="2"/>
    <n v="0"/>
  </r>
  <r>
    <s v="w18D"/>
    <n v="1334060"/>
    <n v="1395231"/>
    <n v="2729291"/>
    <n v="578655"/>
    <n v="677663"/>
    <x v="0"/>
    <n v="0"/>
  </r>
  <r>
    <s v="w19C"/>
    <n v="2976209"/>
    <n v="3199665"/>
    <n v="6175874"/>
    <n v="1666477"/>
    <n v="1759240"/>
    <x v="1"/>
    <n v="0"/>
  </r>
  <r>
    <s v="w20C"/>
    <n v="1443351"/>
    <n v="1565539"/>
    <n v="3008890"/>
    <n v="1355276"/>
    <n v="1423414"/>
    <x v="1"/>
    <n v="0"/>
  </r>
  <r>
    <s v="w21A"/>
    <n v="2486640"/>
    <n v="2265936"/>
    <n v="4752576"/>
    <n v="297424"/>
    <n v="274759"/>
    <x v="2"/>
    <n v="0"/>
  </r>
  <r>
    <s v="w22B"/>
    <n v="685438"/>
    <n v="749124"/>
    <n v="1434562"/>
    <n v="2697677"/>
    <n v="2821550"/>
    <x v="3"/>
    <n v="1"/>
  </r>
  <r>
    <s v="w23B"/>
    <n v="2166753"/>
    <n v="2338698"/>
    <n v="4505451"/>
    <n v="1681433"/>
    <n v="1592443"/>
    <x v="3"/>
    <n v="0"/>
  </r>
  <r>
    <s v="w24C"/>
    <n v="643177"/>
    <n v="684187"/>
    <n v="1327364"/>
    <n v="796213"/>
    <n v="867904"/>
    <x v="1"/>
    <n v="1"/>
  </r>
  <r>
    <s v="w25B"/>
    <n v="450192"/>
    <n v="434755"/>
    <n v="884947"/>
    <n v="1656446"/>
    <n v="1691000"/>
    <x v="3"/>
    <n v="1"/>
  </r>
  <r>
    <s v="w26C"/>
    <n v="1037774"/>
    <n v="1113789"/>
    <n v="2151563"/>
    <n v="877464"/>
    <n v="990837"/>
    <x v="1"/>
    <n v="0"/>
  </r>
  <r>
    <s v="w27C"/>
    <n v="2351213"/>
    <n v="2358482"/>
    <n v="4709695"/>
    <n v="1098384"/>
    <n v="1121488"/>
    <x v="1"/>
    <n v="0"/>
  </r>
  <r>
    <s v="w28D"/>
    <n v="2613354"/>
    <n v="2837241"/>
    <n v="5450595"/>
    <n v="431144"/>
    <n v="434113"/>
    <x v="0"/>
    <n v="0"/>
  </r>
  <r>
    <s v="w29A"/>
    <n v="1859691"/>
    <n v="1844250"/>
    <n v="3703941"/>
    <n v="1460134"/>
    <n v="1585258"/>
    <x v="2"/>
    <n v="0"/>
  </r>
  <r>
    <s v="w30C"/>
    <n v="2478386"/>
    <n v="2562144"/>
    <n v="5040530"/>
    <n v="30035"/>
    <n v="29396"/>
    <x v="1"/>
    <n v="0"/>
  </r>
  <r>
    <s v="w31C"/>
    <n v="1938122"/>
    <n v="1816647"/>
    <n v="3754769"/>
    <n v="1602356"/>
    <n v="1875221"/>
    <x v="1"/>
    <n v="0"/>
  </r>
  <r>
    <s v="w32D"/>
    <n v="992523"/>
    <n v="1028501"/>
    <n v="2021024"/>
    <n v="1995446"/>
    <n v="1860524"/>
    <x v="0"/>
    <n v="1"/>
  </r>
  <r>
    <s v="w33B"/>
    <n v="2966291"/>
    <n v="2889963"/>
    <n v="5856254"/>
    <n v="462453"/>
    <n v="486354"/>
    <x v="3"/>
    <n v="0"/>
  </r>
  <r>
    <s v="w34C"/>
    <n v="76648"/>
    <n v="81385"/>
    <n v="158033"/>
    <n v="1374708"/>
    <n v="1379567"/>
    <x v="1"/>
    <n v="1"/>
  </r>
  <r>
    <s v="w35C"/>
    <n v="2574432"/>
    <n v="2409710"/>
    <n v="4984142"/>
    <n v="987486"/>
    <n v="999043"/>
    <x v="1"/>
    <n v="0"/>
  </r>
  <r>
    <s v="w36B"/>
    <n v="1778590"/>
    <n v="1874844"/>
    <n v="3653434"/>
    <n v="111191"/>
    <n v="117846"/>
    <x v="3"/>
    <n v="0"/>
  </r>
  <r>
    <s v="w37A"/>
    <n v="1506541"/>
    <n v="1414887"/>
    <n v="2921428"/>
    <n v="1216612"/>
    <n v="1166775"/>
    <x v="2"/>
    <n v="0"/>
  </r>
  <r>
    <s v="w38B"/>
    <n v="1598886"/>
    <n v="1687917"/>
    <n v="3286803"/>
    <n v="449788"/>
    <n v="427615"/>
    <x v="3"/>
    <n v="0"/>
  </r>
  <r>
    <s v="w39D"/>
    <n v="548989"/>
    <n v="514636"/>
    <n v="1063625"/>
    <n v="2770344"/>
    <n v="3187897"/>
    <x v="0"/>
    <n v="1"/>
  </r>
  <r>
    <s v="w40A"/>
    <n v="1175198"/>
    <n v="1095440"/>
    <n v="2270638"/>
    <n v="2657174"/>
    <n v="2491947"/>
    <x v="2"/>
    <n v="1"/>
  </r>
  <r>
    <s v="w41D"/>
    <n v="2115336"/>
    <n v="2202769"/>
    <n v="4318105"/>
    <n v="15339"/>
    <n v="14652"/>
    <x v="0"/>
    <n v="0"/>
  </r>
  <r>
    <s v="w42B"/>
    <n v="2346640"/>
    <n v="2197559"/>
    <n v="4544199"/>
    <n v="373470"/>
    <n v="353365"/>
    <x v="3"/>
    <n v="0"/>
  </r>
  <r>
    <s v="w43D"/>
    <n v="2548438"/>
    <n v="2577213"/>
    <n v="5125651"/>
    <n v="37986"/>
    <n v="37766"/>
    <x v="0"/>
    <n v="0"/>
  </r>
  <r>
    <s v="w44C"/>
    <n v="835495"/>
    <n v="837746"/>
    <n v="1673241"/>
    <n v="1106177"/>
    <n v="917781"/>
    <x v="1"/>
    <n v="1"/>
  </r>
  <r>
    <s v="w45B"/>
    <n v="1187448"/>
    <n v="1070426"/>
    <n v="2257874"/>
    <n v="1504608"/>
    <n v="1756990"/>
    <x v="3"/>
    <n v="1"/>
  </r>
  <r>
    <s v="w46C"/>
    <n v="140026"/>
    <n v="146354"/>
    <n v="286380"/>
    <n v="2759991"/>
    <n v="2742120"/>
    <x v="1"/>
    <n v="1"/>
  </r>
  <r>
    <s v="w47B"/>
    <n v="1198765"/>
    <n v="1304945"/>
    <n v="2503710"/>
    <n v="2786493"/>
    <n v="2602643"/>
    <x v="3"/>
    <n v="1"/>
  </r>
  <r>
    <s v="w48C"/>
    <n v="2619776"/>
    <n v="2749623"/>
    <n v="5369399"/>
    <n v="2888215"/>
    <n v="2800174"/>
    <x v="1"/>
    <n v="1"/>
  </r>
  <r>
    <s v="w49C"/>
    <n v="248398"/>
    <n v="268511"/>
    <n v="516909"/>
    <n v="3110853"/>
    <n v="2986411"/>
    <x v="1"/>
    <n v="1"/>
  </r>
  <r>
    <s v="w50B"/>
    <n v="2494207"/>
    <n v="2625207"/>
    <n v="5119414"/>
    <n v="1796293"/>
    <n v="1853602"/>
    <x v="3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n v="1415007"/>
    <n v="1397195"/>
    <n v="2812202"/>
    <n v="1499070"/>
    <n v="1481105"/>
    <s v="D"/>
    <n v="1"/>
    <n v="1.0597000000000001"/>
    <n v="2980175"/>
    <n v="3158091"/>
    <n v="3346629"/>
    <n v="3546422"/>
    <n v="3758143"/>
    <n v="3982504"/>
    <n v="4220259"/>
    <n v="4472208"/>
    <n v="4739198"/>
    <n v="5022128"/>
    <n v="5321949"/>
    <n v="5639669"/>
    <n v="1"/>
  </r>
  <r>
    <x v="1"/>
    <n v="1711390"/>
    <n v="1641773"/>
    <n v="3353163"/>
    <n v="1522030"/>
    <n v="1618733"/>
    <s v="D"/>
    <n v="0"/>
    <n v="0.93659999999999999"/>
    <n v="3140763"/>
    <n v="2941638"/>
    <n v="2755138"/>
    <n v="2580462"/>
    <n v="2416860"/>
    <n v="2263631"/>
    <n v="2120116"/>
    <n v="1985700"/>
    <n v="1859806"/>
    <n v="1741894"/>
    <n v="1631457"/>
    <n v="1528022"/>
    <n v="0"/>
  </r>
  <r>
    <x v="2"/>
    <n v="1165105"/>
    <n v="1278732"/>
    <n v="2443837"/>
    <n v="1299953"/>
    <n v="1191621"/>
    <s v="C"/>
    <n v="0"/>
    <n v="1.0195000000000001"/>
    <n v="2491574"/>
    <n v="2540159"/>
    <n v="2589692"/>
    <n v="2640190"/>
    <n v="2691673"/>
    <n v="2744160"/>
    <n v="2797671"/>
    <n v="2852225"/>
    <n v="2907843"/>
    <n v="2964545"/>
    <n v="3022353"/>
    <n v="3081288"/>
    <n v="0"/>
  </r>
  <r>
    <x v="3"/>
    <n v="949065"/>
    <n v="1026050"/>
    <n v="1975115"/>
    <n v="688027"/>
    <n v="723233"/>
    <s v="D"/>
    <n v="0"/>
    <n v="0.71450000000000002"/>
    <n v="1411260"/>
    <n v="1008345"/>
    <n v="720462"/>
    <n v="514770"/>
    <n v="367803"/>
    <n v="262795"/>
    <n v="187767"/>
    <n v="134159"/>
    <n v="95856"/>
    <n v="68489"/>
    <n v="48935"/>
    <n v="34964"/>
    <n v="0"/>
  </r>
  <r>
    <x v="4"/>
    <n v="2436107"/>
    <n v="2228622"/>
    <n v="4664729"/>
    <n v="1831600"/>
    <n v="1960624"/>
    <s v="A"/>
    <n v="0"/>
    <n v="0.81289999999999996"/>
    <n v="3792224"/>
    <n v="3082698"/>
    <n v="2505925"/>
    <n v="2037066"/>
    <n v="1655930"/>
    <n v="1346105"/>
    <n v="1094248"/>
    <n v="889514"/>
    <n v="723085"/>
    <n v="587795"/>
    <n v="477818"/>
    <n v="388418"/>
    <n v="0"/>
  </r>
  <r>
    <x v="5"/>
    <n v="1846928"/>
    <n v="1851433"/>
    <n v="3698361"/>
    <n v="2125113"/>
    <n v="2028635"/>
    <s v="D"/>
    <n v="1"/>
    <n v="1.1231"/>
    <n v="4153748"/>
    <n v="4665074"/>
    <n v="5239344"/>
    <n v="5884307"/>
    <n v="6608665"/>
    <n v="7422191"/>
    <n v="7422191"/>
    <n v="7422191"/>
    <n v="7422191"/>
    <n v="7422191"/>
    <n v="7422191"/>
    <n v="7422191"/>
    <n v="1"/>
  </r>
  <r>
    <x v="6"/>
    <n v="3841577"/>
    <n v="3848394"/>
    <n v="7689971"/>
    <n v="3595975"/>
    <n v="3123039"/>
    <s v="B"/>
    <n v="0"/>
    <n v="0.87370000000000003"/>
    <n v="6719014"/>
    <n v="5870402"/>
    <n v="5128970"/>
    <n v="4481181"/>
    <n v="3915207"/>
    <n v="3420716"/>
    <n v="2988679"/>
    <n v="2611208"/>
    <n v="2281412"/>
    <n v="1993269"/>
    <n v="1741519"/>
    <n v="1521565"/>
    <n v="0"/>
  </r>
  <r>
    <x v="7"/>
    <n v="679557"/>
    <n v="655500"/>
    <n v="1335057"/>
    <n v="1012012"/>
    <n v="1067022"/>
    <s v="A"/>
    <n v="1"/>
    <n v="1.5571999999999999"/>
    <n v="2079034"/>
    <n v="3237471"/>
    <n v="3237471"/>
    <n v="3237471"/>
    <n v="3237471"/>
    <n v="3237471"/>
    <n v="3237471"/>
    <n v="3237471"/>
    <n v="3237471"/>
    <n v="3237471"/>
    <n v="3237471"/>
    <n v="3237471"/>
    <n v="1"/>
  </r>
  <r>
    <x v="8"/>
    <n v="1660998"/>
    <n v="1630345"/>
    <n v="3291343"/>
    <n v="1130119"/>
    <n v="1080238"/>
    <s v="C"/>
    <n v="0"/>
    <n v="0.67149999999999999"/>
    <n v="2210357"/>
    <n v="1484254"/>
    <n v="996676"/>
    <n v="669267"/>
    <n v="449412"/>
    <n v="301780"/>
    <n v="202645"/>
    <n v="136076"/>
    <n v="91375"/>
    <n v="61358"/>
    <n v="41201"/>
    <n v="27666"/>
    <n v="0"/>
  </r>
  <r>
    <x v="9"/>
    <n v="1157622"/>
    <n v="1182345"/>
    <n v="2339967"/>
    <n v="830785"/>
    <n v="833779"/>
    <s v="C"/>
    <n v="0"/>
    <n v="0.71130000000000004"/>
    <n v="1664564"/>
    <n v="1184004"/>
    <n v="842182"/>
    <n v="599044"/>
    <n v="426099"/>
    <n v="303084"/>
    <n v="215583"/>
    <n v="153344"/>
    <n v="109073"/>
    <n v="77583"/>
    <n v="55184"/>
    <n v="39252"/>
    <n v="0"/>
  </r>
  <r>
    <x v="10"/>
    <n v="1987047"/>
    <n v="1996208"/>
    <n v="3983255"/>
    <n v="2053892"/>
    <n v="1697247"/>
    <s v="D"/>
    <n v="0"/>
    <n v="0.94169999999999998"/>
    <n v="3751139"/>
    <n v="3532447"/>
    <n v="3326505"/>
    <n v="3132569"/>
    <n v="2949940"/>
    <n v="2777958"/>
    <n v="2616003"/>
    <n v="2463490"/>
    <n v="2319868"/>
    <n v="2184619"/>
    <n v="2057255"/>
    <n v="1937317"/>
    <n v="0"/>
  </r>
  <r>
    <x v="11"/>
    <n v="3997724"/>
    <n v="3690756"/>
    <n v="7688480"/>
    <n v="4339393"/>
    <n v="4639643"/>
    <s v="C"/>
    <n v="1"/>
    <n v="1.1677999999999999"/>
    <n v="8979036"/>
    <n v="10485718"/>
    <n v="12245221"/>
    <n v="14299969"/>
    <n v="16699503"/>
    <n v="16699503"/>
    <n v="16699503"/>
    <n v="16699503"/>
    <n v="16699503"/>
    <n v="16699503"/>
    <n v="16699503"/>
    <n v="16699503"/>
    <n v="1"/>
  </r>
  <r>
    <x v="12"/>
    <n v="996113"/>
    <n v="964279"/>
    <n v="1960392"/>
    <n v="1012487"/>
    <n v="1128940"/>
    <s v="A"/>
    <n v="1"/>
    <n v="1.0923"/>
    <n v="2141427"/>
    <n v="2339080"/>
    <n v="2554977"/>
    <n v="2790801"/>
    <n v="3048391"/>
    <n v="3329757"/>
    <n v="3637093"/>
    <n v="3972796"/>
    <n v="3972796"/>
    <n v="3972796"/>
    <n v="3972796"/>
    <n v="3972796"/>
    <n v="1"/>
  </r>
  <r>
    <x v="13"/>
    <n v="1143634"/>
    <n v="1033836"/>
    <n v="2177470"/>
    <n v="909534"/>
    <n v="856349"/>
    <s v="A"/>
    <n v="0"/>
    <n v="0.81089999999999995"/>
    <n v="1765883"/>
    <n v="1431954"/>
    <n v="1161171"/>
    <n v="941593"/>
    <n v="763537"/>
    <n v="619152"/>
    <n v="502070"/>
    <n v="407128"/>
    <n v="330140"/>
    <n v="267710"/>
    <n v="217086"/>
    <n v="176035"/>
    <n v="0"/>
  </r>
  <r>
    <x v="14"/>
    <n v="2549276"/>
    <n v="2584751"/>
    <n v="5134027"/>
    <n v="2033079"/>
    <n v="2066918"/>
    <s v="A"/>
    <n v="0"/>
    <n v="0.79849999999999999"/>
    <n v="4099997"/>
    <n v="3273847"/>
    <n v="2614166"/>
    <n v="2087411"/>
    <n v="1666797"/>
    <n v="1330937"/>
    <n v="1062753"/>
    <n v="848608"/>
    <n v="677613"/>
    <n v="541073"/>
    <n v="432046"/>
    <n v="344988"/>
    <n v="0"/>
  </r>
  <r>
    <x v="15"/>
    <n v="1367212"/>
    <n v="1361389"/>
    <n v="2728601"/>
    <n v="1572320"/>
    <n v="1836258"/>
    <s v="C"/>
    <n v="1"/>
    <n v="1.2492000000000001"/>
    <n v="3408578"/>
    <n v="4257995"/>
    <n v="5319087"/>
    <n v="6644603"/>
    <n v="6644603"/>
    <n v="6644603"/>
    <n v="6644603"/>
    <n v="6644603"/>
    <n v="6644603"/>
    <n v="6644603"/>
    <n v="6644603"/>
    <n v="6644603"/>
    <n v="1"/>
  </r>
  <r>
    <x v="16"/>
    <n v="2567464"/>
    <n v="2441857"/>
    <n v="5009321"/>
    <n v="1524132"/>
    <n v="1496810"/>
    <s v="A"/>
    <n v="0"/>
    <n v="0.60299999999999998"/>
    <n v="3020942"/>
    <n v="1821628"/>
    <n v="1098441"/>
    <n v="662359"/>
    <n v="399402"/>
    <n v="240839"/>
    <n v="145225"/>
    <n v="87570"/>
    <n v="52804"/>
    <n v="31840"/>
    <n v="19199"/>
    <n v="11576"/>
    <n v="0"/>
  </r>
  <r>
    <x v="17"/>
    <n v="1334060"/>
    <n v="1395231"/>
    <n v="2729291"/>
    <n v="578655"/>
    <n v="677663"/>
    <s v="D"/>
    <n v="0"/>
    <n v="0.46029999999999999"/>
    <n v="1256318"/>
    <n v="578283"/>
    <n v="266183"/>
    <n v="122524"/>
    <n v="56397"/>
    <n v="25959"/>
    <n v="11948"/>
    <n v="5499"/>
    <n v="2531"/>
    <n v="1165"/>
    <n v="536"/>
    <n v="246"/>
    <n v="0"/>
  </r>
  <r>
    <x v="18"/>
    <n v="2976209"/>
    <n v="3199665"/>
    <n v="6175874"/>
    <n v="1666477"/>
    <n v="1759240"/>
    <s v="C"/>
    <n v="0"/>
    <n v="0.55459999999999998"/>
    <n v="3425717"/>
    <n v="1899902"/>
    <n v="1053685"/>
    <n v="584373"/>
    <n v="324093"/>
    <n v="179741"/>
    <n v="99684"/>
    <n v="55284"/>
    <n v="30660"/>
    <n v="17004"/>
    <n v="9430"/>
    <n v="5229"/>
    <n v="0"/>
  </r>
  <r>
    <x v="19"/>
    <n v="1443351"/>
    <n v="1565539"/>
    <n v="3008890"/>
    <n v="1355276"/>
    <n v="1423414"/>
    <s v="C"/>
    <n v="0"/>
    <n v="0.9234"/>
    <n v="2778690"/>
    <n v="2565842"/>
    <n v="2369298"/>
    <n v="2187809"/>
    <n v="2020222"/>
    <n v="1865472"/>
    <n v="1722576"/>
    <n v="1590626"/>
    <n v="1468784"/>
    <n v="1356275"/>
    <n v="1252384"/>
    <n v="1156451"/>
    <n v="0"/>
  </r>
  <r>
    <x v="20"/>
    <n v="2486640"/>
    <n v="2265936"/>
    <n v="4752576"/>
    <n v="297424"/>
    <n v="274759"/>
    <s v="A"/>
    <n v="0"/>
    <n v="0.1203"/>
    <n v="572183"/>
    <n v="68833"/>
    <n v="8280"/>
    <n v="996"/>
    <n v="119"/>
    <n v="14"/>
    <n v="1"/>
    <n v="0"/>
    <n v="0"/>
    <n v="0"/>
    <n v="0"/>
    <n v="0"/>
    <n v="0"/>
  </r>
  <r>
    <x v="21"/>
    <n v="685438"/>
    <n v="749124"/>
    <n v="1434562"/>
    <n v="2697677"/>
    <n v="2821550"/>
    <s v="B"/>
    <n v="1"/>
    <n v="3.8473000000000002"/>
    <n v="5519227"/>
    <n v="5519227"/>
    <n v="5519227"/>
    <n v="5519227"/>
    <n v="5519227"/>
    <n v="5519227"/>
    <n v="5519227"/>
    <n v="5519227"/>
    <n v="5519227"/>
    <n v="5519227"/>
    <n v="5519227"/>
    <n v="5519227"/>
    <n v="1"/>
  </r>
  <r>
    <x v="22"/>
    <n v="2166753"/>
    <n v="2338698"/>
    <n v="4505451"/>
    <n v="1681433"/>
    <n v="1592443"/>
    <s v="B"/>
    <n v="0"/>
    <n v="0.72660000000000002"/>
    <n v="3273876"/>
    <n v="2378798"/>
    <n v="1728434"/>
    <n v="1255880"/>
    <n v="912522"/>
    <n v="663038"/>
    <n v="481763"/>
    <n v="350048"/>
    <n v="254344"/>
    <n v="184806"/>
    <n v="134280"/>
    <n v="97567"/>
    <n v="0"/>
  </r>
  <r>
    <x v="23"/>
    <n v="643177"/>
    <n v="684187"/>
    <n v="1327364"/>
    <n v="796213"/>
    <n v="867904"/>
    <s v="C"/>
    <n v="1"/>
    <n v="1.2537"/>
    <n v="1664117"/>
    <n v="2086303"/>
    <n v="2615598"/>
    <n v="3279175"/>
    <n v="3279175"/>
    <n v="3279175"/>
    <n v="3279175"/>
    <n v="3279175"/>
    <n v="3279175"/>
    <n v="3279175"/>
    <n v="3279175"/>
    <n v="3279175"/>
    <n v="1"/>
  </r>
  <r>
    <x v="24"/>
    <n v="450192"/>
    <n v="434755"/>
    <n v="884947"/>
    <n v="1656446"/>
    <n v="1691000"/>
    <s v="B"/>
    <n v="1"/>
    <n v="3.7826"/>
    <n v="3347446"/>
    <n v="3347446"/>
    <n v="3347446"/>
    <n v="3347446"/>
    <n v="3347446"/>
    <n v="3347446"/>
    <n v="3347446"/>
    <n v="3347446"/>
    <n v="3347446"/>
    <n v="3347446"/>
    <n v="3347446"/>
    <n v="3347446"/>
    <n v="1"/>
  </r>
  <r>
    <x v="25"/>
    <n v="1037774"/>
    <n v="1113789"/>
    <n v="2151563"/>
    <n v="877464"/>
    <n v="990837"/>
    <s v="C"/>
    <n v="0"/>
    <n v="0.86829999999999996"/>
    <n v="1868301"/>
    <n v="1622245"/>
    <n v="1408595"/>
    <n v="1223083"/>
    <n v="1062002"/>
    <n v="922136"/>
    <n v="800690"/>
    <n v="695239"/>
    <n v="603676"/>
    <n v="524171"/>
    <n v="455137"/>
    <n v="395195"/>
    <n v="0"/>
  </r>
  <r>
    <x v="26"/>
    <n v="2351213"/>
    <n v="2358482"/>
    <n v="4709695"/>
    <n v="1098384"/>
    <n v="1121488"/>
    <s v="C"/>
    <n v="0"/>
    <n v="0.4713"/>
    <n v="2219872"/>
    <n v="1046225"/>
    <n v="493085"/>
    <n v="232390"/>
    <n v="109525"/>
    <n v="51619"/>
    <n v="24328"/>
    <n v="11465"/>
    <n v="5403"/>
    <n v="2546"/>
    <n v="1199"/>
    <n v="565"/>
    <n v="0"/>
  </r>
  <r>
    <x v="27"/>
    <n v="2613354"/>
    <n v="2837241"/>
    <n v="5450595"/>
    <n v="431144"/>
    <n v="434113"/>
    <s v="D"/>
    <n v="0"/>
    <n v="0.15870000000000001"/>
    <n v="865257"/>
    <n v="137316"/>
    <n v="21792"/>
    <n v="3458"/>
    <n v="548"/>
    <n v="86"/>
    <n v="13"/>
    <n v="2"/>
    <n v="0"/>
    <n v="0"/>
    <n v="0"/>
    <n v="0"/>
    <n v="0"/>
  </r>
  <r>
    <x v="28"/>
    <n v="1859691"/>
    <n v="1844250"/>
    <n v="3703941"/>
    <n v="1460134"/>
    <n v="1585258"/>
    <s v="A"/>
    <n v="0"/>
    <n v="0.82220000000000004"/>
    <n v="3045392"/>
    <n v="2503921"/>
    <n v="2058723"/>
    <n v="1692682"/>
    <n v="1391723"/>
    <n v="1144274"/>
    <n v="940822"/>
    <n v="773543"/>
    <n v="636007"/>
    <n v="522924"/>
    <n v="429948"/>
    <n v="353503"/>
    <n v="0"/>
  </r>
  <r>
    <x v="29"/>
    <n v="2478386"/>
    <n v="2562144"/>
    <n v="5040530"/>
    <n v="30035"/>
    <n v="29396"/>
    <s v="C"/>
    <n v="0"/>
    <n v="1.17E-2"/>
    <n v="59431"/>
    <n v="695"/>
    <n v="8"/>
    <n v="0"/>
    <n v="0"/>
    <n v="0"/>
    <n v="0"/>
    <n v="0"/>
    <n v="0"/>
    <n v="0"/>
    <n v="0"/>
    <n v="0"/>
    <n v="0"/>
  </r>
  <r>
    <x v="30"/>
    <n v="1938122"/>
    <n v="1816647"/>
    <n v="3754769"/>
    <n v="1602356"/>
    <n v="1875221"/>
    <s v="C"/>
    <n v="0"/>
    <n v="0.92610000000000003"/>
    <n v="3477577"/>
    <n v="3220584"/>
    <n v="2982582"/>
    <n v="2762169"/>
    <n v="2558044"/>
    <n v="2369004"/>
    <n v="2193934"/>
    <n v="2031802"/>
    <n v="1881651"/>
    <n v="1742596"/>
    <n v="1613818"/>
    <n v="1494556"/>
    <n v="0"/>
  </r>
  <r>
    <x v="31"/>
    <n v="992523"/>
    <n v="1028501"/>
    <n v="2021024"/>
    <n v="1995446"/>
    <n v="1860524"/>
    <s v="D"/>
    <n v="1"/>
    <n v="1.9078999999999999"/>
    <n v="3855970"/>
    <n v="7356805"/>
    <n v="7356805"/>
    <n v="7356805"/>
    <n v="7356805"/>
    <n v="7356805"/>
    <n v="7356805"/>
    <n v="7356805"/>
    <n v="7356805"/>
    <n v="7356805"/>
    <n v="7356805"/>
    <n v="7356805"/>
    <n v="1"/>
  </r>
  <r>
    <x v="32"/>
    <n v="2966291"/>
    <n v="2889963"/>
    <n v="5856254"/>
    <n v="462453"/>
    <n v="486354"/>
    <s v="B"/>
    <n v="0"/>
    <n v="0.16200000000000001"/>
    <n v="948807"/>
    <n v="153706"/>
    <n v="24900"/>
    <n v="4033"/>
    <n v="653"/>
    <n v="105"/>
    <n v="17"/>
    <n v="2"/>
    <n v="0"/>
    <n v="0"/>
    <n v="0"/>
    <n v="0"/>
    <n v="0"/>
  </r>
  <r>
    <x v="33"/>
    <n v="76648"/>
    <n v="81385"/>
    <n v="158033"/>
    <n v="1374708"/>
    <n v="1379567"/>
    <s v="C"/>
    <n v="1"/>
    <n v="17.4284"/>
    <n v="2754275"/>
    <n v="2754275"/>
    <n v="2754275"/>
    <n v="2754275"/>
    <n v="2754275"/>
    <n v="2754275"/>
    <n v="2754275"/>
    <n v="2754275"/>
    <n v="2754275"/>
    <n v="2754275"/>
    <n v="2754275"/>
    <n v="2754275"/>
    <n v="1"/>
  </r>
  <r>
    <x v="34"/>
    <n v="2574432"/>
    <n v="2409710"/>
    <n v="4984142"/>
    <n v="987486"/>
    <n v="999043"/>
    <s v="C"/>
    <n v="0"/>
    <n v="0.39850000000000002"/>
    <n v="1986529"/>
    <n v="791631"/>
    <n v="315464"/>
    <n v="125712"/>
    <n v="50096"/>
    <n v="19963"/>
    <n v="7955"/>
    <n v="3170"/>
    <n v="1263"/>
    <n v="503"/>
    <n v="200"/>
    <n v="79"/>
    <n v="0"/>
  </r>
  <r>
    <x v="35"/>
    <n v="1778590"/>
    <n v="1874844"/>
    <n v="3653434"/>
    <n v="111191"/>
    <n v="117846"/>
    <s v="B"/>
    <n v="0"/>
    <n v="6.2600000000000003E-2"/>
    <n v="229037"/>
    <n v="14337"/>
    <n v="897"/>
    <n v="56"/>
    <n v="3"/>
    <n v="0"/>
    <n v="0"/>
    <n v="0"/>
    <n v="0"/>
    <n v="0"/>
    <n v="0"/>
    <n v="0"/>
    <n v="0"/>
  </r>
  <r>
    <x v="36"/>
    <n v="1506541"/>
    <n v="1414887"/>
    <n v="2921428"/>
    <n v="1216612"/>
    <n v="1166775"/>
    <s v="A"/>
    <n v="0"/>
    <n v="0.81579999999999997"/>
    <n v="2383387"/>
    <n v="1944367"/>
    <n v="1586214"/>
    <n v="1294033"/>
    <n v="1055672"/>
    <n v="861217"/>
    <n v="702580"/>
    <n v="573164"/>
    <n v="467587"/>
    <n v="381457"/>
    <n v="311192"/>
    <n v="253870"/>
    <n v="0"/>
  </r>
  <r>
    <x v="37"/>
    <n v="1598886"/>
    <n v="1687917"/>
    <n v="3286803"/>
    <n v="449788"/>
    <n v="427615"/>
    <s v="B"/>
    <n v="0"/>
    <n v="0.26690000000000003"/>
    <n v="877403"/>
    <n v="234178"/>
    <n v="62502"/>
    <n v="16681"/>
    <n v="4452"/>
    <n v="1188"/>
    <n v="317"/>
    <n v="84"/>
    <n v="22"/>
    <n v="5"/>
    <n v="1"/>
    <n v="0"/>
    <n v="0"/>
  </r>
  <r>
    <x v="38"/>
    <n v="548989"/>
    <n v="514636"/>
    <n v="1063625"/>
    <n v="2770344"/>
    <n v="3187897"/>
    <s v="D"/>
    <n v="1"/>
    <n v="5.6017999999999999"/>
    <n v="5958241"/>
    <n v="5958241"/>
    <n v="5958241"/>
    <n v="5958241"/>
    <n v="5958241"/>
    <n v="5958241"/>
    <n v="5958241"/>
    <n v="5958241"/>
    <n v="5958241"/>
    <n v="5958241"/>
    <n v="5958241"/>
    <n v="5958241"/>
    <n v="1"/>
  </r>
  <r>
    <x v="39"/>
    <n v="1175198"/>
    <n v="1095440"/>
    <n v="2270638"/>
    <n v="2657174"/>
    <n v="2491947"/>
    <s v="A"/>
    <n v="1"/>
    <n v="2.2675999999999998"/>
    <n v="5149121"/>
    <n v="5149121"/>
    <n v="5149121"/>
    <n v="5149121"/>
    <n v="5149121"/>
    <n v="5149121"/>
    <n v="5149121"/>
    <n v="5149121"/>
    <n v="5149121"/>
    <n v="5149121"/>
    <n v="5149121"/>
    <n v="5149121"/>
    <n v="1"/>
  </r>
  <r>
    <x v="40"/>
    <n v="2115336"/>
    <n v="2202769"/>
    <n v="4318105"/>
    <n v="15339"/>
    <n v="14652"/>
    <s v="D"/>
    <n v="0"/>
    <n v="6.8999999999999999E-3"/>
    <n v="29991"/>
    <n v="206"/>
    <n v="1"/>
    <n v="0"/>
    <n v="0"/>
    <n v="0"/>
    <n v="0"/>
    <n v="0"/>
    <n v="0"/>
    <n v="0"/>
    <n v="0"/>
    <n v="0"/>
    <n v="0"/>
  </r>
  <r>
    <x v="41"/>
    <n v="2346640"/>
    <n v="2197559"/>
    <n v="4544199"/>
    <n v="373470"/>
    <n v="353365"/>
    <s v="B"/>
    <n v="0"/>
    <n v="0.15989999999999999"/>
    <n v="726835"/>
    <n v="116220"/>
    <n v="18583"/>
    <n v="2971"/>
    <n v="475"/>
    <n v="75"/>
    <n v="11"/>
    <n v="1"/>
    <n v="0"/>
    <n v="0"/>
    <n v="0"/>
    <n v="0"/>
    <n v="0"/>
  </r>
  <r>
    <x v="42"/>
    <n v="2548438"/>
    <n v="2577213"/>
    <n v="5125651"/>
    <n v="37986"/>
    <n v="37766"/>
    <s v="D"/>
    <n v="0"/>
    <n v="1.47E-2"/>
    <n v="75752"/>
    <n v="1113"/>
    <n v="16"/>
    <n v="0"/>
    <n v="0"/>
    <n v="0"/>
    <n v="0"/>
    <n v="0"/>
    <n v="0"/>
    <n v="0"/>
    <n v="0"/>
    <n v="0"/>
    <n v="0"/>
  </r>
  <r>
    <x v="43"/>
    <n v="835495"/>
    <n v="837746"/>
    <n v="1673241"/>
    <n v="1106177"/>
    <n v="917781"/>
    <s v="C"/>
    <n v="1"/>
    <n v="1.2096"/>
    <n v="2023958"/>
    <n v="2448179"/>
    <n v="2961317"/>
    <n v="3582009"/>
    <n v="3582009"/>
    <n v="3582009"/>
    <n v="3582009"/>
    <n v="3582009"/>
    <n v="3582009"/>
    <n v="3582009"/>
    <n v="3582009"/>
    <n v="3582009"/>
    <n v="1"/>
  </r>
  <r>
    <x v="44"/>
    <n v="1187448"/>
    <n v="1070426"/>
    <n v="2257874"/>
    <n v="1504608"/>
    <n v="1756990"/>
    <s v="B"/>
    <n v="1"/>
    <n v="1.4444999999999999"/>
    <n v="3261598"/>
    <n v="4711378"/>
    <n v="4711378"/>
    <n v="4711378"/>
    <n v="4711378"/>
    <n v="4711378"/>
    <n v="4711378"/>
    <n v="4711378"/>
    <n v="4711378"/>
    <n v="4711378"/>
    <n v="4711378"/>
    <n v="4711378"/>
    <n v="1"/>
  </r>
  <r>
    <x v="45"/>
    <n v="140026"/>
    <n v="146354"/>
    <n v="286380"/>
    <n v="2759991"/>
    <n v="2742120"/>
    <s v="C"/>
    <n v="1"/>
    <n v="19.212599999999998"/>
    <n v="5502111"/>
    <n v="5502111"/>
    <n v="5502111"/>
    <n v="5502111"/>
    <n v="5502111"/>
    <n v="5502111"/>
    <n v="5502111"/>
    <n v="5502111"/>
    <n v="5502111"/>
    <n v="5502111"/>
    <n v="5502111"/>
    <n v="5502111"/>
    <n v="1"/>
  </r>
  <r>
    <x v="46"/>
    <n v="1198765"/>
    <n v="1304945"/>
    <n v="2503710"/>
    <n v="2786493"/>
    <n v="2602643"/>
    <s v="B"/>
    <n v="1"/>
    <n v="2.1524000000000001"/>
    <n v="5389136"/>
    <n v="5389136"/>
    <n v="5389136"/>
    <n v="5389136"/>
    <n v="5389136"/>
    <n v="5389136"/>
    <n v="5389136"/>
    <n v="5389136"/>
    <n v="5389136"/>
    <n v="5389136"/>
    <n v="5389136"/>
    <n v="5389136"/>
    <n v="1"/>
  </r>
  <r>
    <x v="47"/>
    <n v="2619776"/>
    <n v="2749623"/>
    <n v="5369399"/>
    <n v="2888215"/>
    <n v="2800174"/>
    <s v="C"/>
    <n v="1"/>
    <n v="1.0593999999999999"/>
    <n v="5688389"/>
    <n v="6026279"/>
    <n v="6384239"/>
    <n v="6763462"/>
    <n v="7165211"/>
    <n v="7590824"/>
    <n v="8041718"/>
    <n v="8519396"/>
    <n v="9025448"/>
    <n v="9561559"/>
    <n v="10129515"/>
    <n v="10731208"/>
    <n v="0"/>
  </r>
  <r>
    <x v="48"/>
    <n v="248398"/>
    <n v="268511"/>
    <n v="516909"/>
    <n v="3110853"/>
    <n v="2986411"/>
    <s v="C"/>
    <n v="1"/>
    <n v="11.7956"/>
    <n v="6097264"/>
    <n v="6097264"/>
    <n v="6097264"/>
    <n v="6097264"/>
    <n v="6097264"/>
    <n v="6097264"/>
    <n v="6097264"/>
    <n v="6097264"/>
    <n v="6097264"/>
    <n v="6097264"/>
    <n v="6097264"/>
    <n v="6097264"/>
    <n v="1"/>
  </r>
  <r>
    <x v="49"/>
    <n v="2494207"/>
    <n v="2625207"/>
    <n v="5119414"/>
    <n v="1796293"/>
    <n v="1853602"/>
    <s v="B"/>
    <n v="0"/>
    <n v="0.71289999999999998"/>
    <n v="3649895"/>
    <n v="2602010"/>
    <n v="1854972"/>
    <n v="1322409"/>
    <n v="942745"/>
    <n v="672082"/>
    <n v="479127"/>
    <n v="341569"/>
    <n v="243504"/>
    <n v="173594"/>
    <n v="123755"/>
    <n v="88224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F33539-B2BE-4659-BF88-A1055C6675EF}" name="Tabela przestawna8" cacheId="3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B85:D136" firstHeaderRow="0" firstDataRow="1" firstDataCol="1"/>
  <pivotFields count="22">
    <pivotField axis="axisRow" showAll="0" sortType="descending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3" showAll="0"/>
    <pivotField showAll="0"/>
    <pivotField showAll="0"/>
    <pivotField showAll="0"/>
    <pivotField showAll="0"/>
    <pivotField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numFmtId="3" showAll="0"/>
    <pivotField dataField="1" numFmtId="3" showAll="0"/>
    <pivotField dataField="1" showAll="0"/>
  </pivotFields>
  <rowFields count="1">
    <field x="0"/>
  </rowFields>
  <rowItems count="51">
    <i>
      <x v="11"/>
    </i>
    <i>
      <x v="47"/>
    </i>
    <i>
      <x v="5"/>
    </i>
    <i>
      <x v="31"/>
    </i>
    <i>
      <x v="15"/>
    </i>
    <i>
      <x v="48"/>
    </i>
    <i>
      <x v="38"/>
    </i>
    <i>
      <x/>
    </i>
    <i>
      <x v="21"/>
    </i>
    <i>
      <x v="45"/>
    </i>
    <i>
      <x v="46"/>
    </i>
    <i>
      <x v="39"/>
    </i>
    <i>
      <x v="44"/>
    </i>
    <i>
      <x v="12"/>
    </i>
    <i>
      <x v="43"/>
    </i>
    <i>
      <x v="24"/>
    </i>
    <i>
      <x v="23"/>
    </i>
    <i>
      <x v="7"/>
    </i>
    <i>
      <x v="2"/>
    </i>
    <i>
      <x v="33"/>
    </i>
    <i>
      <x v="10"/>
    </i>
    <i>
      <x v="1"/>
    </i>
    <i>
      <x v="6"/>
    </i>
    <i>
      <x v="30"/>
    </i>
    <i>
      <x v="19"/>
    </i>
    <i>
      <x v="25"/>
    </i>
    <i>
      <x v="4"/>
    </i>
    <i>
      <x v="28"/>
    </i>
    <i>
      <x v="14"/>
    </i>
    <i>
      <x v="36"/>
    </i>
    <i>
      <x v="13"/>
    </i>
    <i>
      <x v="22"/>
    </i>
    <i>
      <x v="49"/>
    </i>
    <i>
      <x v="9"/>
    </i>
    <i>
      <x v="3"/>
    </i>
    <i>
      <x v="8"/>
    </i>
    <i>
      <x v="16"/>
    </i>
    <i>
      <x v="18"/>
    </i>
    <i>
      <x v="26"/>
    </i>
    <i>
      <x v="17"/>
    </i>
    <i>
      <x v="34"/>
    </i>
    <i>
      <x v="20"/>
    </i>
    <i>
      <x v="29"/>
    </i>
    <i>
      <x v="27"/>
    </i>
    <i>
      <x v="40"/>
    </i>
    <i>
      <x v="35"/>
    </i>
    <i>
      <x v="41"/>
    </i>
    <i>
      <x v="37"/>
    </i>
    <i>
      <x v="42"/>
    </i>
    <i>
      <x v="32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2025" fld="20" baseField="0" baseItem="0" numFmtId="3"/>
    <dataField name="Suma z Przeludnienie" fld="2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82761D-9511-4766-A665-9401BB74FC52}" name="Tabela przestawna4" cacheId="1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B77:C82" firstHeaderRow="1" firstDataRow="1" firstDataCol="1"/>
  <pivotFields count="8"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3"/>
        <item x="1"/>
        <item x="0"/>
        <item t="default"/>
      </items>
    </pivotField>
    <pivotField dataField="1"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z Więcej R-R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B1EB6B-36EF-4261-B287-268A7762FA32}" name="Tabela przestawna1" cacheId="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" rowHeaderCaption="Region">
  <location ref="B54:C59" firstHeaderRow="1" firstDataRow="1" firstDataCol="1"/>
  <pivotFields count="7">
    <pivotField showAll="0"/>
    <pivotField showAll="0"/>
    <pivotField showAll="0"/>
    <pivotField dataField="1" showAll="0"/>
    <pivotField showAll="0"/>
    <pivotField showAll="0"/>
    <pivotField axis="axisRow" showAll="0">
      <items count="5">
        <item x="2"/>
        <item x="3"/>
        <item x="1"/>
        <item x="0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Liczba Ludności w 2013" fld="3" baseField="6" baseItem="0"/>
  </dataFields>
  <formats count="1">
    <format dxfId="2">
      <pivotArea collapsedLevelsAreSubtotals="1" fieldPosition="0">
        <references count="1">
          <reference field="6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raina" connectionId="1" xr16:uid="{51709B11-A4F4-42DE-8137-226EF64D901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queryTable" Target="../queryTables/query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36"/>
  <sheetViews>
    <sheetView tabSelected="1" topLeftCell="A61" workbookViewId="0">
      <selection activeCell="G87" sqref="G87"/>
    </sheetView>
  </sheetViews>
  <sheetFormatPr defaultRowHeight="15" x14ac:dyDescent="0.25"/>
  <cols>
    <col min="1" max="1" width="6.85546875" bestFit="1" customWidth="1"/>
    <col min="2" max="2" width="17.7109375" bestFit="1" customWidth="1"/>
    <col min="3" max="3" width="11.5703125" bestFit="1" customWidth="1"/>
    <col min="4" max="4" width="20.28515625" bestFit="1" customWidth="1"/>
    <col min="5" max="5" width="12.28515625" bestFit="1" customWidth="1"/>
    <col min="6" max="6" width="14.42578125" bestFit="1" customWidth="1"/>
    <col min="7" max="7" width="10" bestFit="1" customWidth="1"/>
    <col min="10" max="10" width="14.42578125" customWidth="1"/>
    <col min="11" max="11" width="14.85546875" customWidth="1"/>
    <col min="12" max="12" width="9.85546875" bestFit="1" customWidth="1"/>
    <col min="13" max="13" width="17.85546875" bestFit="1" customWidth="1"/>
    <col min="14" max="14" width="17.7109375" bestFit="1" customWidth="1"/>
    <col min="15" max="21" width="9.85546875" bestFit="1" customWidth="1"/>
    <col min="24" max="24" width="8.140625" bestFit="1" customWidth="1"/>
    <col min="25" max="28" width="8" bestFit="1" customWidth="1"/>
  </cols>
  <sheetData>
    <row r="1" spans="1:24" x14ac:dyDescent="0.25">
      <c r="A1" t="s">
        <v>50</v>
      </c>
      <c r="B1" t="s">
        <v>51</v>
      </c>
      <c r="C1" t="s">
        <v>52</v>
      </c>
      <c r="D1" t="s">
        <v>56</v>
      </c>
      <c r="E1" t="s">
        <v>53</v>
      </c>
      <c r="F1" t="s">
        <v>54</v>
      </c>
      <c r="G1" t="s">
        <v>55</v>
      </c>
      <c r="H1" t="s">
        <v>66</v>
      </c>
      <c r="I1" t="s">
        <v>69</v>
      </c>
      <c r="J1" t="s">
        <v>70</v>
      </c>
      <c r="K1">
        <v>2015</v>
      </c>
      <c r="L1">
        <v>2016</v>
      </c>
      <c r="M1">
        <v>2017</v>
      </c>
      <c r="N1">
        <v>2018</v>
      </c>
      <c r="O1">
        <v>2019</v>
      </c>
      <c r="P1">
        <v>2020</v>
      </c>
      <c r="Q1">
        <v>2021</v>
      </c>
      <c r="R1">
        <v>2022</v>
      </c>
      <c r="S1">
        <v>2023</v>
      </c>
      <c r="T1">
        <v>2024</v>
      </c>
      <c r="U1">
        <v>2025</v>
      </c>
      <c r="V1" t="s">
        <v>71</v>
      </c>
      <c r="X1" t="s">
        <v>77</v>
      </c>
    </row>
    <row r="2" spans="1:24" x14ac:dyDescent="0.25">
      <c r="A2" t="s">
        <v>0</v>
      </c>
      <c r="B2">
        <v>1415007</v>
      </c>
      <c r="C2">
        <v>1397195</v>
      </c>
      <c r="D2" s="4">
        <f>B2+C2</f>
        <v>2812202</v>
      </c>
      <c r="E2">
        <v>1499070</v>
      </c>
      <c r="F2">
        <v>1481105</v>
      </c>
      <c r="G2" t="str">
        <f>RIGHT(A2)</f>
        <v>D</v>
      </c>
      <c r="H2">
        <f>IF(AND(E2&gt;B2, F2&gt;C2),1,0)</f>
        <v>1</v>
      </c>
      <c r="I2">
        <f>ROUNDDOWN(J2/D2,4)</f>
        <v>1.0597000000000001</v>
      </c>
      <c r="J2" s="4">
        <f>E2+F2</f>
        <v>2980175</v>
      </c>
      <c r="K2" s="4">
        <f>IF(J2&gt;2*$D2,J2,ROUNDDOWN(J2*$I2,0))</f>
        <v>3158091</v>
      </c>
      <c r="L2" s="4">
        <f>IF(K2&gt;2*$D2,K2,ROUNDDOWN(K2*$I2,0))</f>
        <v>3346629</v>
      </c>
      <c r="M2" s="4">
        <f>IF(L2&gt;2*$D2,L2,ROUNDDOWN(L2*$I2,0))</f>
        <v>3546422</v>
      </c>
      <c r="N2" s="4">
        <f>IF(M2&gt;2*$D2,M2,ROUNDDOWN(M2*$I2,0))</f>
        <v>3758143</v>
      </c>
      <c r="O2" s="4">
        <f>IF(N2&gt;2*$D2,N2,ROUNDDOWN(N2*$I2,0))</f>
        <v>3982504</v>
      </c>
      <c r="P2" s="4">
        <f>IF(O2&gt;2*$D2,O2,ROUNDDOWN(O2*$I2,0))</f>
        <v>4220259</v>
      </c>
      <c r="Q2" s="4">
        <f>IF(P2&gt;2*$D2,P2,ROUNDDOWN(P2*$I2,0))</f>
        <v>4472208</v>
      </c>
      <c r="R2" s="4">
        <f>IF(Q2&gt;2*$D2,Q2,ROUNDDOWN(Q2*$I2,0))</f>
        <v>4739198</v>
      </c>
      <c r="S2" s="4">
        <f>IF(R2&gt;2*$D2,R2,ROUNDDOWN(R2*$I2,0))</f>
        <v>5022128</v>
      </c>
      <c r="T2" s="4">
        <f>IF(S2&gt;2*$D2,S2,ROUNDDOWN(S2*$I2,0))</f>
        <v>5321949</v>
      </c>
      <c r="U2" s="4">
        <f>IF(T2&gt;2*$D2,T2,ROUNDDOWN(T2*$I2,0))</f>
        <v>5639669</v>
      </c>
      <c r="V2">
        <f>IF(U2&gt;2*D2,1,0)</f>
        <v>1</v>
      </c>
      <c r="X2" s="7">
        <v>1.3458333333333334</v>
      </c>
    </row>
    <row r="3" spans="1:24" x14ac:dyDescent="0.25">
      <c r="A3" t="s">
        <v>1</v>
      </c>
      <c r="B3">
        <v>1711390</v>
      </c>
      <c r="C3">
        <v>1641773</v>
      </c>
      <c r="D3" s="4">
        <f t="shared" ref="D3:D51" si="0">B3+C3</f>
        <v>3353163</v>
      </c>
      <c r="E3">
        <v>1522030</v>
      </c>
      <c r="F3">
        <v>1618733</v>
      </c>
      <c r="G3" t="str">
        <f t="shared" ref="G3:G51" si="1">RIGHT(A3)</f>
        <v>D</v>
      </c>
      <c r="H3">
        <f>IF(AND(E3&gt;B3, F3&gt;C3),1,0)</f>
        <v>0</v>
      </c>
      <c r="I3">
        <f>ROUNDDOWN(J3/D3,4)</f>
        <v>0.93659999999999999</v>
      </c>
      <c r="J3" s="4">
        <f>E3+F3</f>
        <v>3140763</v>
      </c>
      <c r="K3" s="4">
        <f t="shared" ref="K3:K51" si="2">IF(J3&gt;2*$D3,J3,ROUNDDOWN(J3*$I3,0))</f>
        <v>2941638</v>
      </c>
      <c r="L3" s="4">
        <f>IF(K3&gt;2*$D3,K3,ROUNDDOWN(K3*$I3,0))</f>
        <v>2755138</v>
      </c>
      <c r="M3" s="4">
        <f>IF(L3&gt;2*$D3,L3,ROUNDDOWN(L3*$I3,0))</f>
        <v>2580462</v>
      </c>
      <c r="N3" s="4">
        <f>IF(M3&gt;2*$D3,M3,ROUNDDOWN(M3*$I3,0))</f>
        <v>2416860</v>
      </c>
      <c r="O3" s="4">
        <f>IF(N3&gt;2*$D3,N3,ROUNDDOWN(N3*$I3,0))</f>
        <v>2263631</v>
      </c>
      <c r="P3" s="4">
        <f>IF(O3&gt;2*$D3,O3,ROUNDDOWN(O3*$I3,0))</f>
        <v>2120116</v>
      </c>
      <c r="Q3" s="4">
        <f>IF(P3&gt;2*$D3,P3,ROUNDDOWN(P3*$I3,0))</f>
        <v>1985700</v>
      </c>
      <c r="R3" s="4">
        <f>IF(Q3&gt;2*$D3,Q3,ROUNDDOWN(Q3*$I3,0))</f>
        <v>1859806</v>
      </c>
      <c r="S3" s="4">
        <f>IF(R3&gt;2*$D3,R3,ROUNDDOWN(R3*$I3,0))</f>
        <v>1741894</v>
      </c>
      <c r="T3" s="4">
        <f>IF(S3&gt;2*$D3,S3,ROUNDDOWN(S3*$I3,0))</f>
        <v>1631457</v>
      </c>
      <c r="U3" s="4">
        <f>IF(T3&gt;2*$D3,T3,ROUNDDOWN(T3*$I3,0))</f>
        <v>1528022</v>
      </c>
      <c r="V3">
        <f>IF(U3&gt;2*D3,1,0)</f>
        <v>0</v>
      </c>
    </row>
    <row r="4" spans="1:24" x14ac:dyDescent="0.25">
      <c r="A4" t="s">
        <v>2</v>
      </c>
      <c r="B4">
        <v>1165105</v>
      </c>
      <c r="C4">
        <v>1278732</v>
      </c>
      <c r="D4" s="4">
        <f t="shared" si="0"/>
        <v>2443837</v>
      </c>
      <c r="E4">
        <v>1299953</v>
      </c>
      <c r="F4">
        <v>1191621</v>
      </c>
      <c r="G4" t="str">
        <f t="shared" si="1"/>
        <v>C</v>
      </c>
      <c r="H4">
        <f>IF(AND(E4&gt;B4, F4&gt;C4),1,0)</f>
        <v>0</v>
      </c>
      <c r="I4">
        <f>ROUNDDOWN(J4/D4,4)</f>
        <v>1.0195000000000001</v>
      </c>
      <c r="J4" s="4">
        <f>E4+F4</f>
        <v>2491574</v>
      </c>
      <c r="K4" s="4">
        <f t="shared" si="2"/>
        <v>2540159</v>
      </c>
      <c r="L4" s="4">
        <f>IF(K4&gt;2*$D4,K4,ROUNDDOWN(K4*$I4,0))</f>
        <v>2589692</v>
      </c>
      <c r="M4" s="4">
        <f>IF(L4&gt;2*$D4,L4,ROUNDDOWN(L4*$I4,0))</f>
        <v>2640190</v>
      </c>
      <c r="N4" s="4">
        <f>IF(M4&gt;2*$D4,M4,ROUNDDOWN(M4*$I4,0))</f>
        <v>2691673</v>
      </c>
      <c r="O4" s="4">
        <f>IF(N4&gt;2*$D4,N4,ROUNDDOWN(N4*$I4,0))</f>
        <v>2744160</v>
      </c>
      <c r="P4" s="4">
        <f>IF(O4&gt;2*$D4,O4,ROUNDDOWN(O4*$I4,0))</f>
        <v>2797671</v>
      </c>
      <c r="Q4" s="4">
        <f>IF(P4&gt;2*$D4,P4,ROUNDDOWN(P4*$I4,0))</f>
        <v>2852225</v>
      </c>
      <c r="R4" s="4">
        <f>IF(Q4&gt;2*$D4,Q4,ROUNDDOWN(Q4*$I4,0))</f>
        <v>2907843</v>
      </c>
      <c r="S4" s="4">
        <f>IF(R4&gt;2*$D4,R4,ROUNDDOWN(R4*$I4,0))</f>
        <v>2964545</v>
      </c>
      <c r="T4" s="4">
        <f>IF(S4&gt;2*$D4,S4,ROUNDDOWN(S4*$I4,0))</f>
        <v>3022353</v>
      </c>
      <c r="U4" s="4">
        <f>IF(T4&gt;2*$D4,T4,ROUNDDOWN(T4*$I4,0))</f>
        <v>3081288</v>
      </c>
      <c r="V4">
        <f>IF(U4&gt;2*D4,1,0)</f>
        <v>0</v>
      </c>
    </row>
    <row r="5" spans="1:24" x14ac:dyDescent="0.25">
      <c r="A5" t="s">
        <v>3</v>
      </c>
      <c r="B5">
        <v>949065</v>
      </c>
      <c r="C5">
        <v>1026050</v>
      </c>
      <c r="D5" s="4">
        <f t="shared" si="0"/>
        <v>1975115</v>
      </c>
      <c r="E5">
        <v>688027</v>
      </c>
      <c r="F5">
        <v>723233</v>
      </c>
      <c r="G5" t="str">
        <f t="shared" si="1"/>
        <v>D</v>
      </c>
      <c r="H5">
        <f>IF(AND(E5&gt;B5, F5&gt;C5),1,0)</f>
        <v>0</v>
      </c>
      <c r="I5">
        <f>ROUNDDOWN(J5/D5,4)</f>
        <v>0.71450000000000002</v>
      </c>
      <c r="J5" s="4">
        <f>E5+F5</f>
        <v>1411260</v>
      </c>
      <c r="K5" s="4">
        <f t="shared" si="2"/>
        <v>1008345</v>
      </c>
      <c r="L5" s="4">
        <f>IF(K5&gt;2*$D5,K5,ROUNDDOWN(K5*$I5,0))</f>
        <v>720462</v>
      </c>
      <c r="M5" s="4">
        <f>IF(L5&gt;2*$D5,L5,ROUNDDOWN(L5*$I5,0))</f>
        <v>514770</v>
      </c>
      <c r="N5" s="4">
        <f>IF(M5&gt;2*$D5,M5,ROUNDDOWN(M5*$I5,0))</f>
        <v>367803</v>
      </c>
      <c r="O5" s="4">
        <f>IF(N5&gt;2*$D5,N5,ROUNDDOWN(N5*$I5,0))</f>
        <v>262795</v>
      </c>
      <c r="P5" s="4">
        <f>IF(O5&gt;2*$D5,O5,ROUNDDOWN(O5*$I5,0))</f>
        <v>187767</v>
      </c>
      <c r="Q5" s="4">
        <f>IF(P5&gt;2*$D5,P5,ROUNDDOWN(P5*$I5,0))</f>
        <v>134159</v>
      </c>
      <c r="R5" s="4">
        <f>IF(Q5&gt;2*$D5,Q5,ROUNDDOWN(Q5*$I5,0))</f>
        <v>95856</v>
      </c>
      <c r="S5" s="4">
        <f>IF(R5&gt;2*$D5,R5,ROUNDDOWN(R5*$I5,0))</f>
        <v>68489</v>
      </c>
      <c r="T5" s="4">
        <f>IF(S5&gt;2*$D5,S5,ROUNDDOWN(S5*$I5,0))</f>
        <v>48935</v>
      </c>
      <c r="U5" s="4">
        <f>IF(T5&gt;2*$D5,T5,ROUNDDOWN(T5*$I5,0))</f>
        <v>34964</v>
      </c>
      <c r="V5">
        <f>IF(U5&gt;2*D5,1,0)</f>
        <v>0</v>
      </c>
    </row>
    <row r="6" spans="1:24" x14ac:dyDescent="0.25">
      <c r="A6" t="s">
        <v>4</v>
      </c>
      <c r="B6">
        <v>2436107</v>
      </c>
      <c r="C6">
        <v>2228622</v>
      </c>
      <c r="D6" s="4">
        <f t="shared" si="0"/>
        <v>4664729</v>
      </c>
      <c r="E6">
        <v>1831600</v>
      </c>
      <c r="F6">
        <v>1960624</v>
      </c>
      <c r="G6" t="str">
        <f t="shared" si="1"/>
        <v>A</v>
      </c>
      <c r="H6">
        <f>IF(AND(E6&gt;B6, F6&gt;C6),1,0)</f>
        <v>0</v>
      </c>
      <c r="I6">
        <f>ROUNDDOWN(J6/D6,4)</f>
        <v>0.81289999999999996</v>
      </c>
      <c r="J6" s="4">
        <f>E6+F6</f>
        <v>3792224</v>
      </c>
      <c r="K6" s="4">
        <f t="shared" si="2"/>
        <v>3082698</v>
      </c>
      <c r="L6" s="4">
        <f>IF(K6&gt;2*$D6,K6,ROUNDDOWN(K6*$I6,0))</f>
        <v>2505925</v>
      </c>
      <c r="M6" s="4">
        <f>IF(L6&gt;2*$D6,L6,ROUNDDOWN(L6*$I6,0))</f>
        <v>2037066</v>
      </c>
      <c r="N6" s="4">
        <f>IF(M6&gt;2*$D6,M6,ROUNDDOWN(M6*$I6,0))</f>
        <v>1655930</v>
      </c>
      <c r="O6" s="4">
        <f>IF(N6&gt;2*$D6,N6,ROUNDDOWN(N6*$I6,0))</f>
        <v>1346105</v>
      </c>
      <c r="P6" s="4">
        <f>IF(O6&gt;2*$D6,O6,ROUNDDOWN(O6*$I6,0))</f>
        <v>1094248</v>
      </c>
      <c r="Q6" s="4">
        <f>IF(P6&gt;2*$D6,P6,ROUNDDOWN(P6*$I6,0))</f>
        <v>889514</v>
      </c>
      <c r="R6" s="4">
        <f>IF(Q6&gt;2*$D6,Q6,ROUNDDOWN(Q6*$I6,0))</f>
        <v>723085</v>
      </c>
      <c r="S6" s="4">
        <f>IF(R6&gt;2*$D6,R6,ROUNDDOWN(R6*$I6,0))</f>
        <v>587795</v>
      </c>
      <c r="T6" s="4">
        <f>IF(S6&gt;2*$D6,S6,ROUNDDOWN(S6*$I6,0))</f>
        <v>477818</v>
      </c>
      <c r="U6" s="4">
        <f>IF(T6&gt;2*$D6,T6,ROUNDDOWN(T6*$I6,0))</f>
        <v>388418</v>
      </c>
      <c r="V6">
        <f>IF(U6&gt;2*D6,1,0)</f>
        <v>0</v>
      </c>
    </row>
    <row r="7" spans="1:24" x14ac:dyDescent="0.25">
      <c r="A7" t="s">
        <v>5</v>
      </c>
      <c r="B7">
        <v>1846928</v>
      </c>
      <c r="C7">
        <v>1851433</v>
      </c>
      <c r="D7" s="4">
        <f t="shared" si="0"/>
        <v>3698361</v>
      </c>
      <c r="E7">
        <v>2125113</v>
      </c>
      <c r="F7">
        <v>2028635</v>
      </c>
      <c r="G7" t="str">
        <f t="shared" si="1"/>
        <v>D</v>
      </c>
      <c r="H7">
        <f>IF(AND(E7&gt;B7, F7&gt;C7),1,0)</f>
        <v>1</v>
      </c>
      <c r="I7">
        <f>ROUNDDOWN(J7/D7,4)</f>
        <v>1.1231</v>
      </c>
      <c r="J7" s="4">
        <f>E7+F7</f>
        <v>4153748</v>
      </c>
      <c r="K7" s="4">
        <f t="shared" si="2"/>
        <v>4665074</v>
      </c>
      <c r="L7" s="4">
        <f>IF(K7&gt;2*$D7,K7,ROUNDDOWN(K7*$I7,0))</f>
        <v>5239344</v>
      </c>
      <c r="M7" s="4">
        <f>IF(L7&gt;2*$D7,L7,ROUNDDOWN(L7*$I7,0))</f>
        <v>5884307</v>
      </c>
      <c r="N7" s="4">
        <f>IF(M7&gt;2*$D7,M7,ROUNDDOWN(M7*$I7,0))</f>
        <v>6608665</v>
      </c>
      <c r="O7" s="4">
        <f>IF(N7&gt;2*$D7,N7,ROUNDDOWN(N7*$I7,0))</f>
        <v>7422191</v>
      </c>
      <c r="P7" s="4">
        <f>IF(O7&gt;2*$D7,O7,ROUNDDOWN(O7*$I7,0))</f>
        <v>7422191</v>
      </c>
      <c r="Q7" s="4">
        <f>IF(P7&gt;2*$D7,P7,ROUNDDOWN(P7*$I7,0))</f>
        <v>7422191</v>
      </c>
      <c r="R7" s="4">
        <f>IF(Q7&gt;2*$D7,Q7,ROUNDDOWN(Q7*$I7,0))</f>
        <v>7422191</v>
      </c>
      <c r="S7" s="4">
        <f>IF(R7&gt;2*$D7,R7,ROUNDDOWN(R7*$I7,0))</f>
        <v>7422191</v>
      </c>
      <c r="T7" s="4">
        <f>IF(S7&gt;2*$D7,S7,ROUNDDOWN(S7*$I7,0))</f>
        <v>7422191</v>
      </c>
      <c r="U7" s="4">
        <f>IF(T7&gt;2*$D7,T7,ROUNDDOWN(T7*$I7,0))</f>
        <v>7422191</v>
      </c>
      <c r="V7">
        <f>IF(U7&gt;2*D7,1,0)</f>
        <v>1</v>
      </c>
    </row>
    <row r="8" spans="1:24" x14ac:dyDescent="0.25">
      <c r="A8" t="s">
        <v>6</v>
      </c>
      <c r="B8">
        <v>3841577</v>
      </c>
      <c r="C8">
        <v>3848394</v>
      </c>
      <c r="D8" s="4">
        <f t="shared" si="0"/>
        <v>7689971</v>
      </c>
      <c r="E8">
        <v>3595975</v>
      </c>
      <c r="F8">
        <v>3123039</v>
      </c>
      <c r="G8" t="str">
        <f t="shared" si="1"/>
        <v>B</v>
      </c>
      <c r="H8">
        <f>IF(AND(E8&gt;B8, F8&gt;C8),1,0)</f>
        <v>0</v>
      </c>
      <c r="I8">
        <f>ROUNDDOWN(J8/D8,4)</f>
        <v>0.87370000000000003</v>
      </c>
      <c r="J8" s="4">
        <f>E8+F8</f>
        <v>6719014</v>
      </c>
      <c r="K8" s="4">
        <f t="shared" si="2"/>
        <v>5870402</v>
      </c>
      <c r="L8" s="4">
        <f>IF(K8&gt;2*$D8,K8,ROUNDDOWN(K8*$I8,0))</f>
        <v>5128970</v>
      </c>
      <c r="M8" s="4">
        <f>IF(L8&gt;2*$D8,L8,ROUNDDOWN(L8*$I8,0))</f>
        <v>4481181</v>
      </c>
      <c r="N8" s="4">
        <f>IF(M8&gt;2*$D8,M8,ROUNDDOWN(M8*$I8,0))</f>
        <v>3915207</v>
      </c>
      <c r="O8" s="4">
        <f>IF(N8&gt;2*$D8,N8,ROUNDDOWN(N8*$I8,0))</f>
        <v>3420716</v>
      </c>
      <c r="P8" s="4">
        <f>IF(O8&gt;2*$D8,O8,ROUNDDOWN(O8*$I8,0))</f>
        <v>2988679</v>
      </c>
      <c r="Q8" s="4">
        <f>IF(P8&gt;2*$D8,P8,ROUNDDOWN(P8*$I8,0))</f>
        <v>2611208</v>
      </c>
      <c r="R8" s="4">
        <f>IF(Q8&gt;2*$D8,Q8,ROUNDDOWN(Q8*$I8,0))</f>
        <v>2281412</v>
      </c>
      <c r="S8" s="4">
        <f>IF(R8&gt;2*$D8,R8,ROUNDDOWN(R8*$I8,0))</f>
        <v>1993269</v>
      </c>
      <c r="T8" s="4">
        <f>IF(S8&gt;2*$D8,S8,ROUNDDOWN(S8*$I8,0))</f>
        <v>1741519</v>
      </c>
      <c r="U8" s="4">
        <f>IF(T8&gt;2*$D8,T8,ROUNDDOWN(T8*$I8,0))</f>
        <v>1521565</v>
      </c>
      <c r="V8">
        <f>IF(U8&gt;2*D8,1,0)</f>
        <v>0</v>
      </c>
    </row>
    <row r="9" spans="1:24" x14ac:dyDescent="0.25">
      <c r="A9" t="s">
        <v>7</v>
      </c>
      <c r="B9">
        <v>679557</v>
      </c>
      <c r="C9">
        <v>655500</v>
      </c>
      <c r="D9" s="4">
        <f t="shared" si="0"/>
        <v>1335057</v>
      </c>
      <c r="E9">
        <v>1012012</v>
      </c>
      <c r="F9">
        <v>1067022</v>
      </c>
      <c r="G9" t="str">
        <f t="shared" si="1"/>
        <v>A</v>
      </c>
      <c r="H9">
        <f>IF(AND(E9&gt;B9, F9&gt;C9),1,0)</f>
        <v>1</v>
      </c>
      <c r="I9">
        <f>ROUNDDOWN(J9/D9,4)</f>
        <v>1.5571999999999999</v>
      </c>
      <c r="J9" s="4">
        <f>E9+F9</f>
        <v>2079034</v>
      </c>
      <c r="K9" s="4">
        <f t="shared" si="2"/>
        <v>3237471</v>
      </c>
      <c r="L9" s="4">
        <f>IF(K9&gt;2*$D9,K9,ROUNDDOWN(K9*$I9,0))</f>
        <v>3237471</v>
      </c>
      <c r="M9" s="4">
        <f>IF(L9&gt;2*$D9,L9,ROUNDDOWN(L9*$I9,0))</f>
        <v>3237471</v>
      </c>
      <c r="N9" s="4">
        <f>IF(M9&gt;2*$D9,M9,ROUNDDOWN(M9*$I9,0))</f>
        <v>3237471</v>
      </c>
      <c r="O9" s="4">
        <f>IF(N9&gt;2*$D9,N9,ROUNDDOWN(N9*$I9,0))</f>
        <v>3237471</v>
      </c>
      <c r="P9" s="4">
        <f>IF(O9&gt;2*$D9,O9,ROUNDDOWN(O9*$I9,0))</f>
        <v>3237471</v>
      </c>
      <c r="Q9" s="4">
        <f>IF(P9&gt;2*$D9,P9,ROUNDDOWN(P9*$I9,0))</f>
        <v>3237471</v>
      </c>
      <c r="R9" s="4">
        <f>IF(Q9&gt;2*$D9,Q9,ROUNDDOWN(Q9*$I9,0))</f>
        <v>3237471</v>
      </c>
      <c r="S9" s="4">
        <f>IF(R9&gt;2*$D9,R9,ROUNDDOWN(R9*$I9,0))</f>
        <v>3237471</v>
      </c>
      <c r="T9" s="4">
        <f>IF(S9&gt;2*$D9,S9,ROUNDDOWN(S9*$I9,0))</f>
        <v>3237471</v>
      </c>
      <c r="U9" s="4">
        <f>IF(T9&gt;2*$D9,T9,ROUNDDOWN(T9*$I9,0))</f>
        <v>3237471</v>
      </c>
      <c r="V9">
        <f>IF(U9&gt;2*D9,1,0)</f>
        <v>1</v>
      </c>
    </row>
    <row r="10" spans="1:24" x14ac:dyDescent="0.25">
      <c r="A10" t="s">
        <v>8</v>
      </c>
      <c r="B10">
        <v>1660998</v>
      </c>
      <c r="C10">
        <v>1630345</v>
      </c>
      <c r="D10" s="4">
        <f t="shared" si="0"/>
        <v>3291343</v>
      </c>
      <c r="E10">
        <v>1130119</v>
      </c>
      <c r="F10">
        <v>1080238</v>
      </c>
      <c r="G10" t="str">
        <f t="shared" si="1"/>
        <v>C</v>
      </c>
      <c r="H10">
        <f>IF(AND(E10&gt;B10, F10&gt;C10),1,0)</f>
        <v>0</v>
      </c>
      <c r="I10">
        <f>ROUNDDOWN(J10/D10,4)</f>
        <v>0.67149999999999999</v>
      </c>
      <c r="J10" s="4">
        <f>E10+F10</f>
        <v>2210357</v>
      </c>
      <c r="K10" s="4">
        <f t="shared" si="2"/>
        <v>1484254</v>
      </c>
      <c r="L10" s="4">
        <f>IF(K10&gt;2*$D10,K10,ROUNDDOWN(K10*$I10,0))</f>
        <v>996676</v>
      </c>
      <c r="M10" s="4">
        <f>IF(L10&gt;2*$D10,L10,ROUNDDOWN(L10*$I10,0))</f>
        <v>669267</v>
      </c>
      <c r="N10" s="4">
        <f>IF(M10&gt;2*$D10,M10,ROUNDDOWN(M10*$I10,0))</f>
        <v>449412</v>
      </c>
      <c r="O10" s="4">
        <f>IF(N10&gt;2*$D10,N10,ROUNDDOWN(N10*$I10,0))</f>
        <v>301780</v>
      </c>
      <c r="P10" s="4">
        <f>IF(O10&gt;2*$D10,O10,ROUNDDOWN(O10*$I10,0))</f>
        <v>202645</v>
      </c>
      <c r="Q10" s="4">
        <f>IF(P10&gt;2*$D10,P10,ROUNDDOWN(P10*$I10,0))</f>
        <v>136076</v>
      </c>
      <c r="R10" s="4">
        <f>IF(Q10&gt;2*$D10,Q10,ROUNDDOWN(Q10*$I10,0))</f>
        <v>91375</v>
      </c>
      <c r="S10" s="4">
        <f>IF(R10&gt;2*$D10,R10,ROUNDDOWN(R10*$I10,0))</f>
        <v>61358</v>
      </c>
      <c r="T10" s="4">
        <f>IF(S10&gt;2*$D10,S10,ROUNDDOWN(S10*$I10,0))</f>
        <v>41201</v>
      </c>
      <c r="U10" s="4">
        <f>IF(T10&gt;2*$D10,T10,ROUNDDOWN(T10*$I10,0))</f>
        <v>27666</v>
      </c>
      <c r="V10">
        <f>IF(U10&gt;2*D10,1,0)</f>
        <v>0</v>
      </c>
    </row>
    <row r="11" spans="1:24" x14ac:dyDescent="0.25">
      <c r="A11" t="s">
        <v>9</v>
      </c>
      <c r="B11">
        <v>1157622</v>
      </c>
      <c r="C11">
        <v>1182345</v>
      </c>
      <c r="D11" s="4">
        <f t="shared" si="0"/>
        <v>2339967</v>
      </c>
      <c r="E11">
        <v>830785</v>
      </c>
      <c r="F11">
        <v>833779</v>
      </c>
      <c r="G11" t="str">
        <f t="shared" si="1"/>
        <v>C</v>
      </c>
      <c r="H11">
        <f>IF(AND(E11&gt;B11, F11&gt;C11),1,0)</f>
        <v>0</v>
      </c>
      <c r="I11">
        <f>ROUNDDOWN(J11/D11,4)</f>
        <v>0.71130000000000004</v>
      </c>
      <c r="J11" s="4">
        <f>E11+F11</f>
        <v>1664564</v>
      </c>
      <c r="K11" s="4">
        <f t="shared" si="2"/>
        <v>1184004</v>
      </c>
      <c r="L11" s="4">
        <f>IF(K11&gt;2*$D11,K11,ROUNDDOWN(K11*$I11,0))</f>
        <v>842182</v>
      </c>
      <c r="M11" s="4">
        <f>IF(L11&gt;2*$D11,L11,ROUNDDOWN(L11*$I11,0))</f>
        <v>599044</v>
      </c>
      <c r="N11" s="4">
        <f>IF(M11&gt;2*$D11,M11,ROUNDDOWN(M11*$I11,0))</f>
        <v>426099</v>
      </c>
      <c r="O11" s="4">
        <f>IF(N11&gt;2*$D11,N11,ROUNDDOWN(N11*$I11,0))</f>
        <v>303084</v>
      </c>
      <c r="P11" s="4">
        <f>IF(O11&gt;2*$D11,O11,ROUNDDOWN(O11*$I11,0))</f>
        <v>215583</v>
      </c>
      <c r="Q11" s="4">
        <f>IF(P11&gt;2*$D11,P11,ROUNDDOWN(P11*$I11,0))</f>
        <v>153344</v>
      </c>
      <c r="R11" s="4">
        <f>IF(Q11&gt;2*$D11,Q11,ROUNDDOWN(Q11*$I11,0))</f>
        <v>109073</v>
      </c>
      <c r="S11" s="4">
        <f>IF(R11&gt;2*$D11,R11,ROUNDDOWN(R11*$I11,0))</f>
        <v>77583</v>
      </c>
      <c r="T11" s="4">
        <f>IF(S11&gt;2*$D11,S11,ROUNDDOWN(S11*$I11,0))</f>
        <v>55184</v>
      </c>
      <c r="U11" s="4">
        <f>IF(T11&gt;2*$D11,T11,ROUNDDOWN(T11*$I11,0))</f>
        <v>39252</v>
      </c>
      <c r="V11">
        <f>IF(U11&gt;2*D11,1,0)</f>
        <v>0</v>
      </c>
    </row>
    <row r="12" spans="1:24" x14ac:dyDescent="0.25">
      <c r="A12" t="s">
        <v>10</v>
      </c>
      <c r="B12">
        <v>1987047</v>
      </c>
      <c r="C12">
        <v>1996208</v>
      </c>
      <c r="D12" s="4">
        <f t="shared" si="0"/>
        <v>3983255</v>
      </c>
      <c r="E12">
        <v>2053892</v>
      </c>
      <c r="F12">
        <v>1697247</v>
      </c>
      <c r="G12" t="str">
        <f t="shared" si="1"/>
        <v>D</v>
      </c>
      <c r="H12">
        <f>IF(AND(E12&gt;B12, F12&gt;C12),1,0)</f>
        <v>0</v>
      </c>
      <c r="I12">
        <f>ROUNDDOWN(J12/D12,4)</f>
        <v>0.94169999999999998</v>
      </c>
      <c r="J12" s="4">
        <f>E12+F12</f>
        <v>3751139</v>
      </c>
      <c r="K12" s="4">
        <f t="shared" si="2"/>
        <v>3532447</v>
      </c>
      <c r="L12" s="4">
        <f>IF(K12&gt;2*$D12,K12,ROUNDDOWN(K12*$I12,0))</f>
        <v>3326505</v>
      </c>
      <c r="M12" s="4">
        <f>IF(L12&gt;2*$D12,L12,ROUNDDOWN(L12*$I12,0))</f>
        <v>3132569</v>
      </c>
      <c r="N12" s="4">
        <f>IF(M12&gt;2*$D12,M12,ROUNDDOWN(M12*$I12,0))</f>
        <v>2949940</v>
      </c>
      <c r="O12" s="4">
        <f>IF(N12&gt;2*$D12,N12,ROUNDDOWN(N12*$I12,0))</f>
        <v>2777958</v>
      </c>
      <c r="P12" s="4">
        <f>IF(O12&gt;2*$D12,O12,ROUNDDOWN(O12*$I12,0))</f>
        <v>2616003</v>
      </c>
      <c r="Q12" s="4">
        <f>IF(P12&gt;2*$D12,P12,ROUNDDOWN(P12*$I12,0))</f>
        <v>2463490</v>
      </c>
      <c r="R12" s="4">
        <f>IF(Q12&gt;2*$D12,Q12,ROUNDDOWN(Q12*$I12,0))</f>
        <v>2319868</v>
      </c>
      <c r="S12" s="4">
        <f>IF(R12&gt;2*$D12,R12,ROUNDDOWN(R12*$I12,0))</f>
        <v>2184619</v>
      </c>
      <c r="T12" s="4">
        <f>IF(S12&gt;2*$D12,S12,ROUNDDOWN(S12*$I12,0))</f>
        <v>2057255</v>
      </c>
      <c r="U12" s="4">
        <f>IF(T12&gt;2*$D12,T12,ROUNDDOWN(T12*$I12,0))</f>
        <v>1937317</v>
      </c>
      <c r="V12">
        <f>IF(U12&gt;2*D12,1,0)</f>
        <v>0</v>
      </c>
    </row>
    <row r="13" spans="1:24" s="5" customFormat="1" x14ac:dyDescent="0.25">
      <c r="A13" s="5" t="s">
        <v>11</v>
      </c>
      <c r="B13" s="5">
        <v>3997724</v>
      </c>
      <c r="C13" s="5">
        <v>3690756</v>
      </c>
      <c r="D13" s="6">
        <f t="shared" si="0"/>
        <v>7688480</v>
      </c>
      <c r="E13" s="5">
        <v>4339393</v>
      </c>
      <c r="F13" s="5">
        <v>4639643</v>
      </c>
      <c r="G13" s="5" t="str">
        <f t="shared" si="1"/>
        <v>C</v>
      </c>
      <c r="H13" s="5">
        <f>IF(AND(E13&gt;B13, F13&gt;C13),1,0)</f>
        <v>1</v>
      </c>
      <c r="I13" s="5">
        <f>ROUNDDOWN(J13/D13,4)</f>
        <v>1.1677999999999999</v>
      </c>
      <c r="J13" s="6">
        <f>E13+F13</f>
        <v>8979036</v>
      </c>
      <c r="K13" s="6">
        <f t="shared" si="2"/>
        <v>10485718</v>
      </c>
      <c r="L13" s="6">
        <f>IF(K13&gt;2*$D13,K13,ROUNDDOWN(K13*$I13,0))</f>
        <v>12245221</v>
      </c>
      <c r="M13" s="6">
        <f>IF(L13&gt;2*$D13,L13,ROUNDDOWN(L13*$I13,0))</f>
        <v>14299969</v>
      </c>
      <c r="N13" s="6">
        <f>IF(M13&gt;2*$D13,M13,ROUNDDOWN(M13*$I13,0))</f>
        <v>16699503</v>
      </c>
      <c r="O13" s="6">
        <f>IF(N13&gt;2*$D13,N13,ROUNDDOWN(N13*$I13,0))</f>
        <v>16699503</v>
      </c>
      <c r="P13" s="6">
        <f>IF(O13&gt;2*$D13,O13,ROUNDDOWN(O13*$I13,0))</f>
        <v>16699503</v>
      </c>
      <c r="Q13" s="6">
        <f>IF(P13&gt;2*$D13,P13,ROUNDDOWN(P13*$I13,0))</f>
        <v>16699503</v>
      </c>
      <c r="R13" s="6">
        <f>IF(Q13&gt;2*$D13,Q13,ROUNDDOWN(Q13*$I13,0))</f>
        <v>16699503</v>
      </c>
      <c r="S13" s="6">
        <f>IF(R13&gt;2*$D13,R13,ROUNDDOWN(R13*$I13,0))</f>
        <v>16699503</v>
      </c>
      <c r="T13" s="6">
        <f>IF(S13&gt;2*$D13,S13,ROUNDDOWN(S13*$I13,0))</f>
        <v>16699503</v>
      </c>
      <c r="U13" s="6">
        <f>IF(T13&gt;2*$D13,T13,ROUNDDOWN(T13*$I13,0))</f>
        <v>16699503</v>
      </c>
      <c r="V13" s="5">
        <f>IF(U13&gt;2*D13,1,0)</f>
        <v>1</v>
      </c>
    </row>
    <row r="14" spans="1:24" x14ac:dyDescent="0.25">
      <c r="A14" t="s">
        <v>12</v>
      </c>
      <c r="B14">
        <v>996113</v>
      </c>
      <c r="C14">
        <v>964279</v>
      </c>
      <c r="D14" s="4">
        <f t="shared" si="0"/>
        <v>1960392</v>
      </c>
      <c r="E14">
        <v>1012487</v>
      </c>
      <c r="F14">
        <v>1128940</v>
      </c>
      <c r="G14" t="str">
        <f t="shared" si="1"/>
        <v>A</v>
      </c>
      <c r="H14">
        <f>IF(AND(E14&gt;B14, F14&gt;C14),1,0)</f>
        <v>1</v>
      </c>
      <c r="I14">
        <f>ROUNDDOWN(J14/D14,4)</f>
        <v>1.0923</v>
      </c>
      <c r="J14" s="4">
        <f>E14+F14</f>
        <v>2141427</v>
      </c>
      <c r="K14" s="4">
        <f t="shared" si="2"/>
        <v>2339080</v>
      </c>
      <c r="L14" s="4">
        <f>IF(K14&gt;2*$D14,K14,ROUNDDOWN(K14*$I14,0))</f>
        <v>2554977</v>
      </c>
      <c r="M14" s="4">
        <f>IF(L14&gt;2*$D14,L14,ROUNDDOWN(L14*$I14,0))</f>
        <v>2790801</v>
      </c>
      <c r="N14" s="4">
        <f>IF(M14&gt;2*$D14,M14,ROUNDDOWN(M14*$I14,0))</f>
        <v>3048391</v>
      </c>
      <c r="O14" s="4">
        <f>IF(N14&gt;2*$D14,N14,ROUNDDOWN(N14*$I14,0))</f>
        <v>3329757</v>
      </c>
      <c r="P14" s="4">
        <f>IF(O14&gt;2*$D14,O14,ROUNDDOWN(O14*$I14,0))</f>
        <v>3637093</v>
      </c>
      <c r="Q14" s="4">
        <f>IF(P14&gt;2*$D14,P14,ROUNDDOWN(P14*$I14,0))</f>
        <v>3972796</v>
      </c>
      <c r="R14" s="4">
        <f>IF(Q14&gt;2*$D14,Q14,ROUNDDOWN(Q14*$I14,0))</f>
        <v>3972796</v>
      </c>
      <c r="S14" s="4">
        <f>IF(R14&gt;2*$D14,R14,ROUNDDOWN(R14*$I14,0))</f>
        <v>3972796</v>
      </c>
      <c r="T14" s="4">
        <f>IF(S14&gt;2*$D14,S14,ROUNDDOWN(S14*$I14,0))</f>
        <v>3972796</v>
      </c>
      <c r="U14" s="4">
        <f>IF(T14&gt;2*$D14,T14,ROUNDDOWN(T14*$I14,0))</f>
        <v>3972796</v>
      </c>
      <c r="V14">
        <f>IF(U14&gt;2*D14,1,0)</f>
        <v>1</v>
      </c>
    </row>
    <row r="15" spans="1:24" x14ac:dyDescent="0.25">
      <c r="A15" t="s">
        <v>13</v>
      </c>
      <c r="B15">
        <v>1143634</v>
      </c>
      <c r="C15">
        <v>1033836</v>
      </c>
      <c r="D15" s="4">
        <f t="shared" si="0"/>
        <v>2177470</v>
      </c>
      <c r="E15">
        <v>909534</v>
      </c>
      <c r="F15">
        <v>856349</v>
      </c>
      <c r="G15" t="str">
        <f t="shared" si="1"/>
        <v>A</v>
      </c>
      <c r="H15">
        <f>IF(AND(E15&gt;B15, F15&gt;C15),1,0)</f>
        <v>0</v>
      </c>
      <c r="I15">
        <f>ROUNDDOWN(J15/D15,4)</f>
        <v>0.81089999999999995</v>
      </c>
      <c r="J15" s="4">
        <f>E15+F15</f>
        <v>1765883</v>
      </c>
      <c r="K15" s="4">
        <f t="shared" si="2"/>
        <v>1431954</v>
      </c>
      <c r="L15" s="4">
        <f>IF(K15&gt;2*$D15,K15,ROUNDDOWN(K15*$I15,0))</f>
        <v>1161171</v>
      </c>
      <c r="M15" s="4">
        <f>IF(L15&gt;2*$D15,L15,ROUNDDOWN(L15*$I15,0))</f>
        <v>941593</v>
      </c>
      <c r="N15" s="4">
        <f>IF(M15&gt;2*$D15,M15,ROUNDDOWN(M15*$I15,0))</f>
        <v>763537</v>
      </c>
      <c r="O15" s="4">
        <f>IF(N15&gt;2*$D15,N15,ROUNDDOWN(N15*$I15,0))</f>
        <v>619152</v>
      </c>
      <c r="P15" s="4">
        <f>IF(O15&gt;2*$D15,O15,ROUNDDOWN(O15*$I15,0))</f>
        <v>502070</v>
      </c>
      <c r="Q15" s="4">
        <f>IF(P15&gt;2*$D15,P15,ROUNDDOWN(P15*$I15,0))</f>
        <v>407128</v>
      </c>
      <c r="R15" s="4">
        <f>IF(Q15&gt;2*$D15,Q15,ROUNDDOWN(Q15*$I15,0))</f>
        <v>330140</v>
      </c>
      <c r="S15" s="4">
        <f>IF(R15&gt;2*$D15,R15,ROUNDDOWN(R15*$I15,0))</f>
        <v>267710</v>
      </c>
      <c r="T15" s="4">
        <f>IF(S15&gt;2*$D15,S15,ROUNDDOWN(S15*$I15,0))</f>
        <v>217086</v>
      </c>
      <c r="U15" s="4">
        <f>IF(T15&gt;2*$D15,T15,ROUNDDOWN(T15*$I15,0))</f>
        <v>176035</v>
      </c>
      <c r="V15">
        <f>IF(U15&gt;2*D15,1,0)</f>
        <v>0</v>
      </c>
    </row>
    <row r="16" spans="1:24" x14ac:dyDescent="0.25">
      <c r="A16" t="s">
        <v>14</v>
      </c>
      <c r="B16">
        <v>2549276</v>
      </c>
      <c r="C16">
        <v>2584751</v>
      </c>
      <c r="D16" s="4">
        <f t="shared" si="0"/>
        <v>5134027</v>
      </c>
      <c r="E16">
        <v>2033079</v>
      </c>
      <c r="F16">
        <v>2066918</v>
      </c>
      <c r="G16" t="str">
        <f t="shared" si="1"/>
        <v>A</v>
      </c>
      <c r="H16">
        <f>IF(AND(E16&gt;B16, F16&gt;C16),1,0)</f>
        <v>0</v>
      </c>
      <c r="I16">
        <f>ROUNDDOWN(J16/D16,4)</f>
        <v>0.79849999999999999</v>
      </c>
      <c r="J16" s="4">
        <f>E16+F16</f>
        <v>4099997</v>
      </c>
      <c r="K16" s="4">
        <f t="shared" si="2"/>
        <v>3273847</v>
      </c>
      <c r="L16" s="4">
        <f>IF(K16&gt;2*$D16,K16,ROUNDDOWN(K16*$I16,0))</f>
        <v>2614166</v>
      </c>
      <c r="M16" s="4">
        <f>IF(L16&gt;2*$D16,L16,ROUNDDOWN(L16*$I16,0))</f>
        <v>2087411</v>
      </c>
      <c r="N16" s="4">
        <f>IF(M16&gt;2*$D16,M16,ROUNDDOWN(M16*$I16,0))</f>
        <v>1666797</v>
      </c>
      <c r="O16" s="4">
        <f>IF(N16&gt;2*$D16,N16,ROUNDDOWN(N16*$I16,0))</f>
        <v>1330937</v>
      </c>
      <c r="P16" s="4">
        <f>IF(O16&gt;2*$D16,O16,ROUNDDOWN(O16*$I16,0))</f>
        <v>1062753</v>
      </c>
      <c r="Q16" s="4">
        <f>IF(P16&gt;2*$D16,P16,ROUNDDOWN(P16*$I16,0))</f>
        <v>848608</v>
      </c>
      <c r="R16" s="4">
        <f>IF(Q16&gt;2*$D16,Q16,ROUNDDOWN(Q16*$I16,0))</f>
        <v>677613</v>
      </c>
      <c r="S16" s="4">
        <f>IF(R16&gt;2*$D16,R16,ROUNDDOWN(R16*$I16,0))</f>
        <v>541073</v>
      </c>
      <c r="T16" s="4">
        <f>IF(S16&gt;2*$D16,S16,ROUNDDOWN(S16*$I16,0))</f>
        <v>432046</v>
      </c>
      <c r="U16" s="4">
        <f>IF(T16&gt;2*$D16,T16,ROUNDDOWN(T16*$I16,0))</f>
        <v>344988</v>
      </c>
      <c r="V16">
        <f>IF(U16&gt;2*D16,1,0)</f>
        <v>0</v>
      </c>
    </row>
    <row r="17" spans="1:22" x14ac:dyDescent="0.25">
      <c r="A17" t="s">
        <v>15</v>
      </c>
      <c r="B17">
        <v>1367212</v>
      </c>
      <c r="C17">
        <v>1361389</v>
      </c>
      <c r="D17" s="4">
        <f t="shared" si="0"/>
        <v>2728601</v>
      </c>
      <c r="E17">
        <v>1572320</v>
      </c>
      <c r="F17">
        <v>1836258</v>
      </c>
      <c r="G17" t="str">
        <f t="shared" si="1"/>
        <v>C</v>
      </c>
      <c r="H17">
        <f>IF(AND(E17&gt;B17, F17&gt;C17),1,0)</f>
        <v>1</v>
      </c>
      <c r="I17">
        <f>ROUNDDOWN(J17/D17,4)</f>
        <v>1.2492000000000001</v>
      </c>
      <c r="J17" s="4">
        <f>E17+F17</f>
        <v>3408578</v>
      </c>
      <c r="K17" s="4">
        <f t="shared" si="2"/>
        <v>4257995</v>
      </c>
      <c r="L17" s="4">
        <f>IF(K17&gt;2*$D17,K17,ROUNDDOWN(K17*$I17,0))</f>
        <v>5319087</v>
      </c>
      <c r="M17" s="4">
        <f>IF(L17&gt;2*$D17,L17,ROUNDDOWN(L17*$I17,0))</f>
        <v>6644603</v>
      </c>
      <c r="N17" s="4">
        <f>IF(M17&gt;2*$D17,M17,ROUNDDOWN(M17*$I17,0))</f>
        <v>6644603</v>
      </c>
      <c r="O17" s="4">
        <f>IF(N17&gt;2*$D17,N17,ROUNDDOWN(N17*$I17,0))</f>
        <v>6644603</v>
      </c>
      <c r="P17" s="4">
        <f>IF(O17&gt;2*$D17,O17,ROUNDDOWN(O17*$I17,0))</f>
        <v>6644603</v>
      </c>
      <c r="Q17" s="4">
        <f>IF(P17&gt;2*$D17,P17,ROUNDDOWN(P17*$I17,0))</f>
        <v>6644603</v>
      </c>
      <c r="R17" s="4">
        <f>IF(Q17&gt;2*$D17,Q17,ROUNDDOWN(Q17*$I17,0))</f>
        <v>6644603</v>
      </c>
      <c r="S17" s="4">
        <f>IF(R17&gt;2*$D17,R17,ROUNDDOWN(R17*$I17,0))</f>
        <v>6644603</v>
      </c>
      <c r="T17" s="4">
        <f>IF(S17&gt;2*$D17,S17,ROUNDDOWN(S17*$I17,0))</f>
        <v>6644603</v>
      </c>
      <c r="U17" s="4">
        <f>IF(T17&gt;2*$D17,T17,ROUNDDOWN(T17*$I17,0))</f>
        <v>6644603</v>
      </c>
      <c r="V17">
        <f>IF(U17&gt;2*D17,1,0)</f>
        <v>1</v>
      </c>
    </row>
    <row r="18" spans="1:22" x14ac:dyDescent="0.25">
      <c r="A18" t="s">
        <v>16</v>
      </c>
      <c r="B18">
        <v>2567464</v>
      </c>
      <c r="C18">
        <v>2441857</v>
      </c>
      <c r="D18" s="4">
        <f t="shared" si="0"/>
        <v>5009321</v>
      </c>
      <c r="E18">
        <v>1524132</v>
      </c>
      <c r="F18">
        <v>1496810</v>
      </c>
      <c r="G18" t="str">
        <f t="shared" si="1"/>
        <v>A</v>
      </c>
      <c r="H18">
        <f>IF(AND(E18&gt;B18, F18&gt;C18),1,0)</f>
        <v>0</v>
      </c>
      <c r="I18">
        <f>ROUNDDOWN(J18/D18,4)</f>
        <v>0.60299999999999998</v>
      </c>
      <c r="J18" s="4">
        <f>E18+F18</f>
        <v>3020942</v>
      </c>
      <c r="K18" s="4">
        <f t="shared" si="2"/>
        <v>1821628</v>
      </c>
      <c r="L18" s="4">
        <f>IF(K18&gt;2*$D18,K18,ROUNDDOWN(K18*$I18,0))</f>
        <v>1098441</v>
      </c>
      <c r="M18" s="4">
        <f>IF(L18&gt;2*$D18,L18,ROUNDDOWN(L18*$I18,0))</f>
        <v>662359</v>
      </c>
      <c r="N18" s="4">
        <f>IF(M18&gt;2*$D18,M18,ROUNDDOWN(M18*$I18,0))</f>
        <v>399402</v>
      </c>
      <c r="O18" s="4">
        <f>IF(N18&gt;2*$D18,N18,ROUNDDOWN(N18*$I18,0))</f>
        <v>240839</v>
      </c>
      <c r="P18" s="4">
        <f>IF(O18&gt;2*$D18,O18,ROUNDDOWN(O18*$I18,0))</f>
        <v>145225</v>
      </c>
      <c r="Q18" s="4">
        <f>IF(P18&gt;2*$D18,P18,ROUNDDOWN(P18*$I18,0))</f>
        <v>87570</v>
      </c>
      <c r="R18" s="4">
        <f>IF(Q18&gt;2*$D18,Q18,ROUNDDOWN(Q18*$I18,0))</f>
        <v>52804</v>
      </c>
      <c r="S18" s="4">
        <f>IF(R18&gt;2*$D18,R18,ROUNDDOWN(R18*$I18,0))</f>
        <v>31840</v>
      </c>
      <c r="T18" s="4">
        <f>IF(S18&gt;2*$D18,S18,ROUNDDOWN(S18*$I18,0))</f>
        <v>19199</v>
      </c>
      <c r="U18" s="4">
        <f>IF(T18&gt;2*$D18,T18,ROUNDDOWN(T18*$I18,0))</f>
        <v>11576</v>
      </c>
      <c r="V18">
        <f>IF(U18&gt;2*D18,1,0)</f>
        <v>0</v>
      </c>
    </row>
    <row r="19" spans="1:22" x14ac:dyDescent="0.25">
      <c r="A19" t="s">
        <v>17</v>
      </c>
      <c r="B19">
        <v>1334060</v>
      </c>
      <c r="C19">
        <v>1395231</v>
      </c>
      <c r="D19" s="4">
        <f t="shared" si="0"/>
        <v>2729291</v>
      </c>
      <c r="E19">
        <v>578655</v>
      </c>
      <c r="F19">
        <v>677663</v>
      </c>
      <c r="G19" t="str">
        <f t="shared" si="1"/>
        <v>D</v>
      </c>
      <c r="H19">
        <f>IF(AND(E19&gt;B19, F19&gt;C19),1,0)</f>
        <v>0</v>
      </c>
      <c r="I19">
        <f>ROUNDDOWN(J19/D19,4)</f>
        <v>0.46029999999999999</v>
      </c>
      <c r="J19" s="4">
        <f>E19+F19</f>
        <v>1256318</v>
      </c>
      <c r="K19" s="4">
        <f t="shared" si="2"/>
        <v>578283</v>
      </c>
      <c r="L19" s="4">
        <f>IF(K19&gt;2*$D19,K19,ROUNDDOWN(K19*$I19,0))</f>
        <v>266183</v>
      </c>
      <c r="M19" s="4">
        <f>IF(L19&gt;2*$D19,L19,ROUNDDOWN(L19*$I19,0))</f>
        <v>122524</v>
      </c>
      <c r="N19" s="4">
        <f>IF(M19&gt;2*$D19,M19,ROUNDDOWN(M19*$I19,0))</f>
        <v>56397</v>
      </c>
      <c r="O19" s="4">
        <f>IF(N19&gt;2*$D19,N19,ROUNDDOWN(N19*$I19,0))</f>
        <v>25959</v>
      </c>
      <c r="P19" s="4">
        <f>IF(O19&gt;2*$D19,O19,ROUNDDOWN(O19*$I19,0))</f>
        <v>11948</v>
      </c>
      <c r="Q19" s="4">
        <f>IF(P19&gt;2*$D19,P19,ROUNDDOWN(P19*$I19,0))</f>
        <v>5499</v>
      </c>
      <c r="R19" s="4">
        <f>IF(Q19&gt;2*$D19,Q19,ROUNDDOWN(Q19*$I19,0))</f>
        <v>2531</v>
      </c>
      <c r="S19" s="4">
        <f>IF(R19&gt;2*$D19,R19,ROUNDDOWN(R19*$I19,0))</f>
        <v>1165</v>
      </c>
      <c r="T19" s="4">
        <f>IF(S19&gt;2*$D19,S19,ROUNDDOWN(S19*$I19,0))</f>
        <v>536</v>
      </c>
      <c r="U19" s="4">
        <f>IF(T19&gt;2*$D19,T19,ROUNDDOWN(T19*$I19,0))</f>
        <v>246</v>
      </c>
      <c r="V19">
        <f>IF(U19&gt;2*D19,1,0)</f>
        <v>0</v>
      </c>
    </row>
    <row r="20" spans="1:22" x14ac:dyDescent="0.25">
      <c r="A20" t="s">
        <v>18</v>
      </c>
      <c r="B20">
        <v>2976209</v>
      </c>
      <c r="C20">
        <v>3199665</v>
      </c>
      <c r="D20" s="4">
        <f t="shared" si="0"/>
        <v>6175874</v>
      </c>
      <c r="E20">
        <v>1666477</v>
      </c>
      <c r="F20">
        <v>1759240</v>
      </c>
      <c r="G20" t="str">
        <f t="shared" si="1"/>
        <v>C</v>
      </c>
      <c r="H20">
        <f>IF(AND(E20&gt;B20, F20&gt;C20),1,0)</f>
        <v>0</v>
      </c>
      <c r="I20">
        <f>ROUNDDOWN(J20/D20,4)</f>
        <v>0.55459999999999998</v>
      </c>
      <c r="J20" s="4">
        <f>E20+F20</f>
        <v>3425717</v>
      </c>
      <c r="K20" s="4">
        <f t="shared" si="2"/>
        <v>1899902</v>
      </c>
      <c r="L20" s="4">
        <f>IF(K20&gt;2*$D20,K20,ROUNDDOWN(K20*$I20,0))</f>
        <v>1053685</v>
      </c>
      <c r="M20" s="4">
        <f>IF(L20&gt;2*$D20,L20,ROUNDDOWN(L20*$I20,0))</f>
        <v>584373</v>
      </c>
      <c r="N20" s="4">
        <f>IF(M20&gt;2*$D20,M20,ROUNDDOWN(M20*$I20,0))</f>
        <v>324093</v>
      </c>
      <c r="O20" s="4">
        <f>IF(N20&gt;2*$D20,N20,ROUNDDOWN(N20*$I20,0))</f>
        <v>179741</v>
      </c>
      <c r="P20" s="4">
        <f>IF(O20&gt;2*$D20,O20,ROUNDDOWN(O20*$I20,0))</f>
        <v>99684</v>
      </c>
      <c r="Q20" s="4">
        <f>IF(P20&gt;2*$D20,P20,ROUNDDOWN(P20*$I20,0))</f>
        <v>55284</v>
      </c>
      <c r="R20" s="4">
        <f>IF(Q20&gt;2*$D20,Q20,ROUNDDOWN(Q20*$I20,0))</f>
        <v>30660</v>
      </c>
      <c r="S20" s="4">
        <f>IF(R20&gt;2*$D20,R20,ROUNDDOWN(R20*$I20,0))</f>
        <v>17004</v>
      </c>
      <c r="T20" s="4">
        <f>IF(S20&gt;2*$D20,S20,ROUNDDOWN(S20*$I20,0))</f>
        <v>9430</v>
      </c>
      <c r="U20" s="4">
        <f>IF(T20&gt;2*$D20,T20,ROUNDDOWN(T20*$I20,0))</f>
        <v>5229</v>
      </c>
      <c r="V20">
        <f>IF(U20&gt;2*D20,1,0)</f>
        <v>0</v>
      </c>
    </row>
    <row r="21" spans="1:22" x14ac:dyDescent="0.25">
      <c r="A21" t="s">
        <v>19</v>
      </c>
      <c r="B21">
        <v>1443351</v>
      </c>
      <c r="C21">
        <v>1565539</v>
      </c>
      <c r="D21" s="4">
        <f t="shared" si="0"/>
        <v>3008890</v>
      </c>
      <c r="E21">
        <v>1355276</v>
      </c>
      <c r="F21">
        <v>1423414</v>
      </c>
      <c r="G21" t="str">
        <f t="shared" si="1"/>
        <v>C</v>
      </c>
      <c r="H21">
        <f>IF(AND(E21&gt;B21, F21&gt;C21),1,0)</f>
        <v>0</v>
      </c>
      <c r="I21">
        <f>ROUNDDOWN(J21/D21,4)</f>
        <v>0.9234</v>
      </c>
      <c r="J21" s="4">
        <f>E21+F21</f>
        <v>2778690</v>
      </c>
      <c r="K21" s="4">
        <f t="shared" si="2"/>
        <v>2565842</v>
      </c>
      <c r="L21" s="4">
        <f>IF(K21&gt;2*$D21,K21,ROUNDDOWN(K21*$I21,0))</f>
        <v>2369298</v>
      </c>
      <c r="M21" s="4">
        <f>IF(L21&gt;2*$D21,L21,ROUNDDOWN(L21*$I21,0))</f>
        <v>2187809</v>
      </c>
      <c r="N21" s="4">
        <f>IF(M21&gt;2*$D21,M21,ROUNDDOWN(M21*$I21,0))</f>
        <v>2020222</v>
      </c>
      <c r="O21" s="4">
        <f>IF(N21&gt;2*$D21,N21,ROUNDDOWN(N21*$I21,0))</f>
        <v>1865472</v>
      </c>
      <c r="P21" s="4">
        <f>IF(O21&gt;2*$D21,O21,ROUNDDOWN(O21*$I21,0))</f>
        <v>1722576</v>
      </c>
      <c r="Q21" s="4">
        <f>IF(P21&gt;2*$D21,P21,ROUNDDOWN(P21*$I21,0))</f>
        <v>1590626</v>
      </c>
      <c r="R21" s="4">
        <f>IF(Q21&gt;2*$D21,Q21,ROUNDDOWN(Q21*$I21,0))</f>
        <v>1468784</v>
      </c>
      <c r="S21" s="4">
        <f>IF(R21&gt;2*$D21,R21,ROUNDDOWN(R21*$I21,0))</f>
        <v>1356275</v>
      </c>
      <c r="T21" s="4">
        <f>IF(S21&gt;2*$D21,S21,ROUNDDOWN(S21*$I21,0))</f>
        <v>1252384</v>
      </c>
      <c r="U21" s="4">
        <f>IF(T21&gt;2*$D21,T21,ROUNDDOWN(T21*$I21,0))</f>
        <v>1156451</v>
      </c>
      <c r="V21">
        <f>IF(U21&gt;2*D21,1,0)</f>
        <v>0</v>
      </c>
    </row>
    <row r="22" spans="1:22" x14ac:dyDescent="0.25">
      <c r="A22" t="s">
        <v>20</v>
      </c>
      <c r="B22">
        <v>2486640</v>
      </c>
      <c r="C22">
        <v>2265936</v>
      </c>
      <c r="D22" s="4">
        <f t="shared" si="0"/>
        <v>4752576</v>
      </c>
      <c r="E22">
        <v>297424</v>
      </c>
      <c r="F22">
        <v>274759</v>
      </c>
      <c r="G22" t="str">
        <f t="shared" si="1"/>
        <v>A</v>
      </c>
      <c r="H22">
        <f>IF(AND(E22&gt;B22, F22&gt;C22),1,0)</f>
        <v>0</v>
      </c>
      <c r="I22">
        <f>ROUNDDOWN(J22/D22,4)</f>
        <v>0.1203</v>
      </c>
      <c r="J22" s="4">
        <f>E22+F22</f>
        <v>572183</v>
      </c>
      <c r="K22" s="4">
        <f t="shared" si="2"/>
        <v>68833</v>
      </c>
      <c r="L22" s="4">
        <f>IF(K22&gt;2*$D22,K22,ROUNDDOWN(K22*$I22,0))</f>
        <v>8280</v>
      </c>
      <c r="M22" s="4">
        <f>IF(L22&gt;2*$D22,L22,ROUNDDOWN(L22*$I22,0))</f>
        <v>996</v>
      </c>
      <c r="N22" s="4">
        <f>IF(M22&gt;2*$D22,M22,ROUNDDOWN(M22*$I22,0))</f>
        <v>119</v>
      </c>
      <c r="O22" s="4">
        <f>IF(N22&gt;2*$D22,N22,ROUNDDOWN(N22*$I22,0))</f>
        <v>14</v>
      </c>
      <c r="P22" s="4">
        <f>IF(O22&gt;2*$D22,O22,ROUNDDOWN(O22*$I22,0))</f>
        <v>1</v>
      </c>
      <c r="Q22" s="4">
        <f>IF(P22&gt;2*$D22,P22,ROUNDDOWN(P22*$I22,0))</f>
        <v>0</v>
      </c>
      <c r="R22" s="4">
        <f>IF(Q22&gt;2*$D22,Q22,ROUNDDOWN(Q22*$I22,0))</f>
        <v>0</v>
      </c>
      <c r="S22" s="4">
        <f>IF(R22&gt;2*$D22,R22,ROUNDDOWN(R22*$I22,0))</f>
        <v>0</v>
      </c>
      <c r="T22" s="4">
        <f>IF(S22&gt;2*$D22,S22,ROUNDDOWN(S22*$I22,0))</f>
        <v>0</v>
      </c>
      <c r="U22" s="4">
        <f>IF(T22&gt;2*$D22,T22,ROUNDDOWN(T22*$I22,0))</f>
        <v>0</v>
      </c>
      <c r="V22">
        <f>IF(U22&gt;2*D22,1,0)</f>
        <v>0</v>
      </c>
    </row>
    <row r="23" spans="1:22" x14ac:dyDescent="0.25">
      <c r="A23" t="s">
        <v>21</v>
      </c>
      <c r="B23">
        <v>685438</v>
      </c>
      <c r="C23">
        <v>749124</v>
      </c>
      <c r="D23" s="4">
        <f t="shared" si="0"/>
        <v>1434562</v>
      </c>
      <c r="E23">
        <v>2697677</v>
      </c>
      <c r="F23">
        <v>2821550</v>
      </c>
      <c r="G23" t="str">
        <f t="shared" si="1"/>
        <v>B</v>
      </c>
      <c r="H23">
        <f>IF(AND(E23&gt;B23, F23&gt;C23),1,0)</f>
        <v>1</v>
      </c>
      <c r="I23">
        <f>ROUNDDOWN(J23/D23,4)</f>
        <v>3.8473000000000002</v>
      </c>
      <c r="J23" s="4">
        <f>E23+F23</f>
        <v>5519227</v>
      </c>
      <c r="K23" s="4">
        <f t="shared" si="2"/>
        <v>5519227</v>
      </c>
      <c r="L23" s="4">
        <f>IF(K23&gt;2*$D23,K23,ROUNDDOWN(K23*$I23,0))</f>
        <v>5519227</v>
      </c>
      <c r="M23" s="4">
        <f>IF(L23&gt;2*$D23,L23,ROUNDDOWN(L23*$I23,0))</f>
        <v>5519227</v>
      </c>
      <c r="N23" s="4">
        <f>IF(M23&gt;2*$D23,M23,ROUNDDOWN(M23*$I23,0))</f>
        <v>5519227</v>
      </c>
      <c r="O23" s="4">
        <f>IF(N23&gt;2*$D23,N23,ROUNDDOWN(N23*$I23,0))</f>
        <v>5519227</v>
      </c>
      <c r="P23" s="4">
        <f>IF(O23&gt;2*$D23,O23,ROUNDDOWN(O23*$I23,0))</f>
        <v>5519227</v>
      </c>
      <c r="Q23" s="4">
        <f>IF(P23&gt;2*$D23,P23,ROUNDDOWN(P23*$I23,0))</f>
        <v>5519227</v>
      </c>
      <c r="R23" s="4">
        <f>IF(Q23&gt;2*$D23,Q23,ROUNDDOWN(Q23*$I23,0))</f>
        <v>5519227</v>
      </c>
      <c r="S23" s="4">
        <f>IF(R23&gt;2*$D23,R23,ROUNDDOWN(R23*$I23,0))</f>
        <v>5519227</v>
      </c>
      <c r="T23" s="4">
        <f>IF(S23&gt;2*$D23,S23,ROUNDDOWN(S23*$I23,0))</f>
        <v>5519227</v>
      </c>
      <c r="U23" s="4">
        <f>IF(T23&gt;2*$D23,T23,ROUNDDOWN(T23*$I23,0))</f>
        <v>5519227</v>
      </c>
      <c r="V23">
        <f>IF(U23&gt;2*D23,1,0)</f>
        <v>1</v>
      </c>
    </row>
    <row r="24" spans="1:22" x14ac:dyDescent="0.25">
      <c r="A24" t="s">
        <v>22</v>
      </c>
      <c r="B24">
        <v>2166753</v>
      </c>
      <c r="C24">
        <v>2338698</v>
      </c>
      <c r="D24" s="4">
        <f t="shared" si="0"/>
        <v>4505451</v>
      </c>
      <c r="E24">
        <v>1681433</v>
      </c>
      <c r="F24">
        <v>1592443</v>
      </c>
      <c r="G24" t="str">
        <f t="shared" si="1"/>
        <v>B</v>
      </c>
      <c r="H24">
        <f>IF(AND(E24&gt;B24, F24&gt;C24),1,0)</f>
        <v>0</v>
      </c>
      <c r="I24">
        <f>ROUNDDOWN(J24/D24,4)</f>
        <v>0.72660000000000002</v>
      </c>
      <c r="J24" s="4">
        <f>E24+F24</f>
        <v>3273876</v>
      </c>
      <c r="K24" s="4">
        <f t="shared" si="2"/>
        <v>2378798</v>
      </c>
      <c r="L24" s="4">
        <f>IF(K24&gt;2*$D24,K24,ROUNDDOWN(K24*$I24,0))</f>
        <v>1728434</v>
      </c>
      <c r="M24" s="4">
        <f>IF(L24&gt;2*$D24,L24,ROUNDDOWN(L24*$I24,0))</f>
        <v>1255880</v>
      </c>
      <c r="N24" s="4">
        <f>IF(M24&gt;2*$D24,M24,ROUNDDOWN(M24*$I24,0))</f>
        <v>912522</v>
      </c>
      <c r="O24" s="4">
        <f>IF(N24&gt;2*$D24,N24,ROUNDDOWN(N24*$I24,0))</f>
        <v>663038</v>
      </c>
      <c r="P24" s="4">
        <f>IF(O24&gt;2*$D24,O24,ROUNDDOWN(O24*$I24,0))</f>
        <v>481763</v>
      </c>
      <c r="Q24" s="4">
        <f>IF(P24&gt;2*$D24,P24,ROUNDDOWN(P24*$I24,0))</f>
        <v>350048</v>
      </c>
      <c r="R24" s="4">
        <f>IF(Q24&gt;2*$D24,Q24,ROUNDDOWN(Q24*$I24,0))</f>
        <v>254344</v>
      </c>
      <c r="S24" s="4">
        <f>IF(R24&gt;2*$D24,R24,ROUNDDOWN(R24*$I24,0))</f>
        <v>184806</v>
      </c>
      <c r="T24" s="4">
        <f>IF(S24&gt;2*$D24,S24,ROUNDDOWN(S24*$I24,0))</f>
        <v>134280</v>
      </c>
      <c r="U24" s="4">
        <f>IF(T24&gt;2*$D24,T24,ROUNDDOWN(T24*$I24,0))</f>
        <v>97567</v>
      </c>
      <c r="V24">
        <f>IF(U24&gt;2*D24,1,0)</f>
        <v>0</v>
      </c>
    </row>
    <row r="25" spans="1:22" x14ac:dyDescent="0.25">
      <c r="A25" t="s">
        <v>23</v>
      </c>
      <c r="B25">
        <v>643177</v>
      </c>
      <c r="C25">
        <v>684187</v>
      </c>
      <c r="D25" s="4">
        <f t="shared" si="0"/>
        <v>1327364</v>
      </c>
      <c r="E25">
        <v>796213</v>
      </c>
      <c r="F25">
        <v>867904</v>
      </c>
      <c r="G25" t="str">
        <f t="shared" si="1"/>
        <v>C</v>
      </c>
      <c r="H25">
        <f>IF(AND(E25&gt;B25, F25&gt;C25),1,0)</f>
        <v>1</v>
      </c>
      <c r="I25">
        <f>ROUNDDOWN(J25/D25,4)</f>
        <v>1.2537</v>
      </c>
      <c r="J25" s="4">
        <f>E25+F25</f>
        <v>1664117</v>
      </c>
      <c r="K25" s="4">
        <f t="shared" si="2"/>
        <v>2086303</v>
      </c>
      <c r="L25" s="4">
        <f>IF(K25&gt;2*$D25,K25,ROUNDDOWN(K25*$I25,0))</f>
        <v>2615598</v>
      </c>
      <c r="M25" s="4">
        <f>IF(L25&gt;2*$D25,L25,ROUNDDOWN(L25*$I25,0))</f>
        <v>3279175</v>
      </c>
      <c r="N25" s="4">
        <f>IF(M25&gt;2*$D25,M25,ROUNDDOWN(M25*$I25,0))</f>
        <v>3279175</v>
      </c>
      <c r="O25" s="4">
        <f>IF(N25&gt;2*$D25,N25,ROUNDDOWN(N25*$I25,0))</f>
        <v>3279175</v>
      </c>
      <c r="P25" s="4">
        <f>IF(O25&gt;2*$D25,O25,ROUNDDOWN(O25*$I25,0))</f>
        <v>3279175</v>
      </c>
      <c r="Q25" s="4">
        <f>IF(P25&gt;2*$D25,P25,ROUNDDOWN(P25*$I25,0))</f>
        <v>3279175</v>
      </c>
      <c r="R25" s="4">
        <f>IF(Q25&gt;2*$D25,Q25,ROUNDDOWN(Q25*$I25,0))</f>
        <v>3279175</v>
      </c>
      <c r="S25" s="4">
        <f>IF(R25&gt;2*$D25,R25,ROUNDDOWN(R25*$I25,0))</f>
        <v>3279175</v>
      </c>
      <c r="T25" s="4">
        <f>IF(S25&gt;2*$D25,S25,ROUNDDOWN(S25*$I25,0))</f>
        <v>3279175</v>
      </c>
      <c r="U25" s="4">
        <f>IF(T25&gt;2*$D25,T25,ROUNDDOWN(T25*$I25,0))</f>
        <v>3279175</v>
      </c>
      <c r="V25">
        <f>IF(U25&gt;2*D25,1,0)</f>
        <v>1</v>
      </c>
    </row>
    <row r="26" spans="1:22" x14ac:dyDescent="0.25">
      <c r="A26" t="s">
        <v>24</v>
      </c>
      <c r="B26">
        <v>450192</v>
      </c>
      <c r="C26">
        <v>434755</v>
      </c>
      <c r="D26" s="4">
        <f t="shared" si="0"/>
        <v>884947</v>
      </c>
      <c r="E26">
        <v>1656446</v>
      </c>
      <c r="F26">
        <v>1691000</v>
      </c>
      <c r="G26" t="str">
        <f t="shared" si="1"/>
        <v>B</v>
      </c>
      <c r="H26">
        <f>IF(AND(E26&gt;B26, F26&gt;C26),1,0)</f>
        <v>1</v>
      </c>
      <c r="I26">
        <f>ROUNDDOWN(J26/D26,4)</f>
        <v>3.7826</v>
      </c>
      <c r="J26" s="4">
        <f>E26+F26</f>
        <v>3347446</v>
      </c>
      <c r="K26" s="4">
        <f t="shared" si="2"/>
        <v>3347446</v>
      </c>
      <c r="L26" s="4">
        <f>IF(K26&gt;2*$D26,K26,ROUNDDOWN(K26*$I26,0))</f>
        <v>3347446</v>
      </c>
      <c r="M26" s="4">
        <f>IF(L26&gt;2*$D26,L26,ROUNDDOWN(L26*$I26,0))</f>
        <v>3347446</v>
      </c>
      <c r="N26" s="4">
        <f>IF(M26&gt;2*$D26,M26,ROUNDDOWN(M26*$I26,0))</f>
        <v>3347446</v>
      </c>
      <c r="O26" s="4">
        <f>IF(N26&gt;2*$D26,N26,ROUNDDOWN(N26*$I26,0))</f>
        <v>3347446</v>
      </c>
      <c r="P26" s="4">
        <f>IF(O26&gt;2*$D26,O26,ROUNDDOWN(O26*$I26,0))</f>
        <v>3347446</v>
      </c>
      <c r="Q26" s="4">
        <f>IF(P26&gt;2*$D26,P26,ROUNDDOWN(P26*$I26,0))</f>
        <v>3347446</v>
      </c>
      <c r="R26" s="4">
        <f>IF(Q26&gt;2*$D26,Q26,ROUNDDOWN(Q26*$I26,0))</f>
        <v>3347446</v>
      </c>
      <c r="S26" s="4">
        <f>IF(R26&gt;2*$D26,R26,ROUNDDOWN(R26*$I26,0))</f>
        <v>3347446</v>
      </c>
      <c r="T26" s="4">
        <f>IF(S26&gt;2*$D26,S26,ROUNDDOWN(S26*$I26,0))</f>
        <v>3347446</v>
      </c>
      <c r="U26" s="4">
        <f>IF(T26&gt;2*$D26,T26,ROUNDDOWN(T26*$I26,0))</f>
        <v>3347446</v>
      </c>
      <c r="V26">
        <f>IF(U26&gt;2*D26,1,0)</f>
        <v>1</v>
      </c>
    </row>
    <row r="27" spans="1:22" x14ac:dyDescent="0.25">
      <c r="A27" t="s">
        <v>25</v>
      </c>
      <c r="B27">
        <v>1037774</v>
      </c>
      <c r="C27">
        <v>1113789</v>
      </c>
      <c r="D27" s="4">
        <f t="shared" si="0"/>
        <v>2151563</v>
      </c>
      <c r="E27">
        <v>877464</v>
      </c>
      <c r="F27">
        <v>990837</v>
      </c>
      <c r="G27" t="str">
        <f t="shared" si="1"/>
        <v>C</v>
      </c>
      <c r="H27">
        <f>IF(AND(E27&gt;B27, F27&gt;C27),1,0)</f>
        <v>0</v>
      </c>
      <c r="I27">
        <f>ROUNDDOWN(J27/D27,4)</f>
        <v>0.86829999999999996</v>
      </c>
      <c r="J27" s="4">
        <f>E27+F27</f>
        <v>1868301</v>
      </c>
      <c r="K27" s="4">
        <f t="shared" si="2"/>
        <v>1622245</v>
      </c>
      <c r="L27" s="4">
        <f>IF(K27&gt;2*$D27,K27,ROUNDDOWN(K27*$I27,0))</f>
        <v>1408595</v>
      </c>
      <c r="M27" s="4">
        <f>IF(L27&gt;2*$D27,L27,ROUNDDOWN(L27*$I27,0))</f>
        <v>1223083</v>
      </c>
      <c r="N27" s="4">
        <f>IF(M27&gt;2*$D27,M27,ROUNDDOWN(M27*$I27,0))</f>
        <v>1062002</v>
      </c>
      <c r="O27" s="4">
        <f>IF(N27&gt;2*$D27,N27,ROUNDDOWN(N27*$I27,0))</f>
        <v>922136</v>
      </c>
      <c r="P27" s="4">
        <f>IF(O27&gt;2*$D27,O27,ROUNDDOWN(O27*$I27,0))</f>
        <v>800690</v>
      </c>
      <c r="Q27" s="4">
        <f>IF(P27&gt;2*$D27,P27,ROUNDDOWN(P27*$I27,0))</f>
        <v>695239</v>
      </c>
      <c r="R27" s="4">
        <f>IF(Q27&gt;2*$D27,Q27,ROUNDDOWN(Q27*$I27,0))</f>
        <v>603676</v>
      </c>
      <c r="S27" s="4">
        <f>IF(R27&gt;2*$D27,R27,ROUNDDOWN(R27*$I27,0))</f>
        <v>524171</v>
      </c>
      <c r="T27" s="4">
        <f>IF(S27&gt;2*$D27,S27,ROUNDDOWN(S27*$I27,0))</f>
        <v>455137</v>
      </c>
      <c r="U27" s="4">
        <f>IF(T27&gt;2*$D27,T27,ROUNDDOWN(T27*$I27,0))</f>
        <v>395195</v>
      </c>
      <c r="V27">
        <f>IF(U27&gt;2*D27,1,0)</f>
        <v>0</v>
      </c>
    </row>
    <row r="28" spans="1:22" x14ac:dyDescent="0.25">
      <c r="A28" t="s">
        <v>26</v>
      </c>
      <c r="B28">
        <v>2351213</v>
      </c>
      <c r="C28">
        <v>2358482</v>
      </c>
      <c r="D28" s="4">
        <f t="shared" si="0"/>
        <v>4709695</v>
      </c>
      <c r="E28">
        <v>1098384</v>
      </c>
      <c r="F28">
        <v>1121488</v>
      </c>
      <c r="G28" t="str">
        <f t="shared" si="1"/>
        <v>C</v>
      </c>
      <c r="H28">
        <f>IF(AND(E28&gt;B28, F28&gt;C28),1,0)</f>
        <v>0</v>
      </c>
      <c r="I28">
        <f>ROUNDDOWN(J28/D28,4)</f>
        <v>0.4713</v>
      </c>
      <c r="J28" s="4">
        <f>E28+F28</f>
        <v>2219872</v>
      </c>
      <c r="K28" s="4">
        <f t="shared" si="2"/>
        <v>1046225</v>
      </c>
      <c r="L28" s="4">
        <f>IF(K28&gt;2*$D28,K28,ROUNDDOWN(K28*$I28,0))</f>
        <v>493085</v>
      </c>
      <c r="M28" s="4">
        <f>IF(L28&gt;2*$D28,L28,ROUNDDOWN(L28*$I28,0))</f>
        <v>232390</v>
      </c>
      <c r="N28" s="4">
        <f>IF(M28&gt;2*$D28,M28,ROUNDDOWN(M28*$I28,0))</f>
        <v>109525</v>
      </c>
      <c r="O28" s="4">
        <f>IF(N28&gt;2*$D28,N28,ROUNDDOWN(N28*$I28,0))</f>
        <v>51619</v>
      </c>
      <c r="P28" s="4">
        <f>IF(O28&gt;2*$D28,O28,ROUNDDOWN(O28*$I28,0))</f>
        <v>24328</v>
      </c>
      <c r="Q28" s="4">
        <f>IF(P28&gt;2*$D28,P28,ROUNDDOWN(P28*$I28,0))</f>
        <v>11465</v>
      </c>
      <c r="R28" s="4">
        <f>IF(Q28&gt;2*$D28,Q28,ROUNDDOWN(Q28*$I28,0))</f>
        <v>5403</v>
      </c>
      <c r="S28" s="4">
        <f>IF(R28&gt;2*$D28,R28,ROUNDDOWN(R28*$I28,0))</f>
        <v>2546</v>
      </c>
      <c r="T28" s="4">
        <f>IF(S28&gt;2*$D28,S28,ROUNDDOWN(S28*$I28,0))</f>
        <v>1199</v>
      </c>
      <c r="U28" s="4">
        <f>IF(T28&gt;2*$D28,T28,ROUNDDOWN(T28*$I28,0))</f>
        <v>565</v>
      </c>
      <c r="V28">
        <f>IF(U28&gt;2*D28,1,0)</f>
        <v>0</v>
      </c>
    </row>
    <row r="29" spans="1:22" x14ac:dyDescent="0.25">
      <c r="A29" t="s">
        <v>27</v>
      </c>
      <c r="B29">
        <v>2613354</v>
      </c>
      <c r="C29">
        <v>2837241</v>
      </c>
      <c r="D29" s="4">
        <f t="shared" si="0"/>
        <v>5450595</v>
      </c>
      <c r="E29">
        <v>431144</v>
      </c>
      <c r="F29">
        <v>434113</v>
      </c>
      <c r="G29" t="str">
        <f t="shared" si="1"/>
        <v>D</v>
      </c>
      <c r="H29">
        <f>IF(AND(E29&gt;B29, F29&gt;C29),1,0)</f>
        <v>0</v>
      </c>
      <c r="I29">
        <f>ROUNDDOWN(J29/D29,4)</f>
        <v>0.15870000000000001</v>
      </c>
      <c r="J29" s="4">
        <f>E29+F29</f>
        <v>865257</v>
      </c>
      <c r="K29" s="4">
        <f t="shared" si="2"/>
        <v>137316</v>
      </c>
      <c r="L29" s="4">
        <f>IF(K29&gt;2*$D29,K29,ROUNDDOWN(K29*$I29,0))</f>
        <v>21792</v>
      </c>
      <c r="M29" s="4">
        <f>IF(L29&gt;2*$D29,L29,ROUNDDOWN(L29*$I29,0))</f>
        <v>3458</v>
      </c>
      <c r="N29" s="4">
        <f>IF(M29&gt;2*$D29,M29,ROUNDDOWN(M29*$I29,0))</f>
        <v>548</v>
      </c>
      <c r="O29" s="4">
        <f>IF(N29&gt;2*$D29,N29,ROUNDDOWN(N29*$I29,0))</f>
        <v>86</v>
      </c>
      <c r="P29" s="4">
        <f>IF(O29&gt;2*$D29,O29,ROUNDDOWN(O29*$I29,0))</f>
        <v>13</v>
      </c>
      <c r="Q29" s="4">
        <f>IF(P29&gt;2*$D29,P29,ROUNDDOWN(P29*$I29,0))</f>
        <v>2</v>
      </c>
      <c r="R29" s="4">
        <f>IF(Q29&gt;2*$D29,Q29,ROUNDDOWN(Q29*$I29,0))</f>
        <v>0</v>
      </c>
      <c r="S29" s="4">
        <f>IF(R29&gt;2*$D29,R29,ROUNDDOWN(R29*$I29,0))</f>
        <v>0</v>
      </c>
      <c r="T29" s="4">
        <f>IF(S29&gt;2*$D29,S29,ROUNDDOWN(S29*$I29,0))</f>
        <v>0</v>
      </c>
      <c r="U29" s="4">
        <f>IF(T29&gt;2*$D29,T29,ROUNDDOWN(T29*$I29,0))</f>
        <v>0</v>
      </c>
      <c r="V29">
        <f>IF(U29&gt;2*D29,1,0)</f>
        <v>0</v>
      </c>
    </row>
    <row r="30" spans="1:22" x14ac:dyDescent="0.25">
      <c r="A30" t="s">
        <v>28</v>
      </c>
      <c r="B30">
        <v>1859691</v>
      </c>
      <c r="C30">
        <v>1844250</v>
      </c>
      <c r="D30" s="4">
        <f t="shared" si="0"/>
        <v>3703941</v>
      </c>
      <c r="E30">
        <v>1460134</v>
      </c>
      <c r="F30">
        <v>1585258</v>
      </c>
      <c r="G30" t="str">
        <f t="shared" si="1"/>
        <v>A</v>
      </c>
      <c r="H30">
        <f>IF(AND(E30&gt;B30, F30&gt;C30),1,0)</f>
        <v>0</v>
      </c>
      <c r="I30">
        <f>ROUNDDOWN(J30/D30,4)</f>
        <v>0.82220000000000004</v>
      </c>
      <c r="J30" s="4">
        <f>E30+F30</f>
        <v>3045392</v>
      </c>
      <c r="K30" s="4">
        <f t="shared" si="2"/>
        <v>2503921</v>
      </c>
      <c r="L30" s="4">
        <f>IF(K30&gt;2*$D30,K30,ROUNDDOWN(K30*$I30,0))</f>
        <v>2058723</v>
      </c>
      <c r="M30" s="4">
        <f>IF(L30&gt;2*$D30,L30,ROUNDDOWN(L30*$I30,0))</f>
        <v>1692682</v>
      </c>
      <c r="N30" s="4">
        <f>IF(M30&gt;2*$D30,M30,ROUNDDOWN(M30*$I30,0))</f>
        <v>1391723</v>
      </c>
      <c r="O30" s="4">
        <f>IF(N30&gt;2*$D30,N30,ROUNDDOWN(N30*$I30,0))</f>
        <v>1144274</v>
      </c>
      <c r="P30" s="4">
        <f>IF(O30&gt;2*$D30,O30,ROUNDDOWN(O30*$I30,0))</f>
        <v>940822</v>
      </c>
      <c r="Q30" s="4">
        <f>IF(P30&gt;2*$D30,P30,ROUNDDOWN(P30*$I30,0))</f>
        <v>773543</v>
      </c>
      <c r="R30" s="4">
        <f>IF(Q30&gt;2*$D30,Q30,ROUNDDOWN(Q30*$I30,0))</f>
        <v>636007</v>
      </c>
      <c r="S30" s="4">
        <f>IF(R30&gt;2*$D30,R30,ROUNDDOWN(R30*$I30,0))</f>
        <v>522924</v>
      </c>
      <c r="T30" s="4">
        <f>IF(S30&gt;2*$D30,S30,ROUNDDOWN(S30*$I30,0))</f>
        <v>429948</v>
      </c>
      <c r="U30" s="4">
        <f>IF(T30&gt;2*$D30,T30,ROUNDDOWN(T30*$I30,0))</f>
        <v>353503</v>
      </c>
      <c r="V30">
        <f>IF(U30&gt;2*D30,1,0)</f>
        <v>0</v>
      </c>
    </row>
    <row r="31" spans="1:22" x14ac:dyDescent="0.25">
      <c r="A31" t="s">
        <v>29</v>
      </c>
      <c r="B31">
        <v>2478386</v>
      </c>
      <c r="C31">
        <v>2562144</v>
      </c>
      <c r="D31" s="4">
        <f t="shared" si="0"/>
        <v>5040530</v>
      </c>
      <c r="E31">
        <v>30035</v>
      </c>
      <c r="F31">
        <v>29396</v>
      </c>
      <c r="G31" t="str">
        <f t="shared" si="1"/>
        <v>C</v>
      </c>
      <c r="H31">
        <f>IF(AND(E31&gt;B31, F31&gt;C31),1,0)</f>
        <v>0</v>
      </c>
      <c r="I31">
        <f>ROUNDDOWN(J31/D31,4)</f>
        <v>1.17E-2</v>
      </c>
      <c r="J31" s="4">
        <f>E31+F31</f>
        <v>59431</v>
      </c>
      <c r="K31" s="4">
        <f t="shared" si="2"/>
        <v>695</v>
      </c>
      <c r="L31" s="4">
        <f>IF(K31&gt;2*$D31,K31,ROUNDDOWN(K31*$I31,0))</f>
        <v>8</v>
      </c>
      <c r="M31" s="4">
        <f>IF(L31&gt;2*$D31,L31,ROUNDDOWN(L31*$I31,0))</f>
        <v>0</v>
      </c>
      <c r="N31" s="4">
        <f>IF(M31&gt;2*$D31,M31,ROUNDDOWN(M31*$I31,0))</f>
        <v>0</v>
      </c>
      <c r="O31" s="4">
        <f>IF(N31&gt;2*$D31,N31,ROUNDDOWN(N31*$I31,0))</f>
        <v>0</v>
      </c>
      <c r="P31" s="4">
        <f>IF(O31&gt;2*$D31,O31,ROUNDDOWN(O31*$I31,0))</f>
        <v>0</v>
      </c>
      <c r="Q31" s="4">
        <f>IF(P31&gt;2*$D31,P31,ROUNDDOWN(P31*$I31,0))</f>
        <v>0</v>
      </c>
      <c r="R31" s="4">
        <f>IF(Q31&gt;2*$D31,Q31,ROUNDDOWN(Q31*$I31,0))</f>
        <v>0</v>
      </c>
      <c r="S31" s="4">
        <f>IF(R31&gt;2*$D31,R31,ROUNDDOWN(R31*$I31,0))</f>
        <v>0</v>
      </c>
      <c r="T31" s="4">
        <f>IF(S31&gt;2*$D31,S31,ROUNDDOWN(S31*$I31,0))</f>
        <v>0</v>
      </c>
      <c r="U31" s="4">
        <f>IF(T31&gt;2*$D31,T31,ROUNDDOWN(T31*$I31,0))</f>
        <v>0</v>
      </c>
      <c r="V31">
        <f>IF(U31&gt;2*D31,1,0)</f>
        <v>0</v>
      </c>
    </row>
    <row r="32" spans="1:22" x14ac:dyDescent="0.25">
      <c r="A32" t="s">
        <v>30</v>
      </c>
      <c r="B32">
        <v>1938122</v>
      </c>
      <c r="C32">
        <v>1816647</v>
      </c>
      <c r="D32" s="4">
        <f t="shared" si="0"/>
        <v>3754769</v>
      </c>
      <c r="E32">
        <v>1602356</v>
      </c>
      <c r="F32">
        <v>1875221</v>
      </c>
      <c r="G32" t="str">
        <f t="shared" si="1"/>
        <v>C</v>
      </c>
      <c r="H32">
        <f>IF(AND(E32&gt;B32, F32&gt;C32),1,0)</f>
        <v>0</v>
      </c>
      <c r="I32">
        <f>ROUNDDOWN(J32/D32,4)</f>
        <v>0.92610000000000003</v>
      </c>
      <c r="J32" s="4">
        <f>E32+F32</f>
        <v>3477577</v>
      </c>
      <c r="K32" s="4">
        <f t="shared" si="2"/>
        <v>3220584</v>
      </c>
      <c r="L32" s="4">
        <f>IF(K32&gt;2*$D32,K32,ROUNDDOWN(K32*$I32,0))</f>
        <v>2982582</v>
      </c>
      <c r="M32" s="4">
        <f>IF(L32&gt;2*$D32,L32,ROUNDDOWN(L32*$I32,0))</f>
        <v>2762169</v>
      </c>
      <c r="N32" s="4">
        <f>IF(M32&gt;2*$D32,M32,ROUNDDOWN(M32*$I32,0))</f>
        <v>2558044</v>
      </c>
      <c r="O32" s="4">
        <f>IF(N32&gt;2*$D32,N32,ROUNDDOWN(N32*$I32,0))</f>
        <v>2369004</v>
      </c>
      <c r="P32" s="4">
        <f>IF(O32&gt;2*$D32,O32,ROUNDDOWN(O32*$I32,0))</f>
        <v>2193934</v>
      </c>
      <c r="Q32" s="4">
        <f>IF(P32&gt;2*$D32,P32,ROUNDDOWN(P32*$I32,0))</f>
        <v>2031802</v>
      </c>
      <c r="R32" s="4">
        <f>IF(Q32&gt;2*$D32,Q32,ROUNDDOWN(Q32*$I32,0))</f>
        <v>1881651</v>
      </c>
      <c r="S32" s="4">
        <f>IF(R32&gt;2*$D32,R32,ROUNDDOWN(R32*$I32,0))</f>
        <v>1742596</v>
      </c>
      <c r="T32" s="4">
        <f>IF(S32&gt;2*$D32,S32,ROUNDDOWN(S32*$I32,0))</f>
        <v>1613818</v>
      </c>
      <c r="U32" s="4">
        <f>IF(T32&gt;2*$D32,T32,ROUNDDOWN(T32*$I32,0))</f>
        <v>1494556</v>
      </c>
      <c r="V32">
        <f>IF(U32&gt;2*D32,1,0)</f>
        <v>0</v>
      </c>
    </row>
    <row r="33" spans="1:22" x14ac:dyDescent="0.25">
      <c r="A33" t="s">
        <v>31</v>
      </c>
      <c r="B33">
        <v>992523</v>
      </c>
      <c r="C33">
        <v>1028501</v>
      </c>
      <c r="D33" s="4">
        <f t="shared" si="0"/>
        <v>2021024</v>
      </c>
      <c r="E33">
        <v>1995446</v>
      </c>
      <c r="F33">
        <v>1860524</v>
      </c>
      <c r="G33" t="str">
        <f t="shared" si="1"/>
        <v>D</v>
      </c>
      <c r="H33">
        <f>IF(AND(E33&gt;B33, F33&gt;C33),1,0)</f>
        <v>1</v>
      </c>
      <c r="I33">
        <f>ROUNDDOWN(J33/D33,4)</f>
        <v>1.9078999999999999</v>
      </c>
      <c r="J33" s="4">
        <f>E33+F33</f>
        <v>3855970</v>
      </c>
      <c r="K33" s="4">
        <f t="shared" si="2"/>
        <v>7356805</v>
      </c>
      <c r="L33" s="4">
        <f>IF(K33&gt;2*$D33,K33,ROUNDDOWN(K33*$I33,0))</f>
        <v>7356805</v>
      </c>
      <c r="M33" s="4">
        <f>IF(L33&gt;2*$D33,L33,ROUNDDOWN(L33*$I33,0))</f>
        <v>7356805</v>
      </c>
      <c r="N33" s="4">
        <f>IF(M33&gt;2*$D33,M33,ROUNDDOWN(M33*$I33,0))</f>
        <v>7356805</v>
      </c>
      <c r="O33" s="4">
        <f>IF(N33&gt;2*$D33,N33,ROUNDDOWN(N33*$I33,0))</f>
        <v>7356805</v>
      </c>
      <c r="P33" s="4">
        <f>IF(O33&gt;2*$D33,O33,ROUNDDOWN(O33*$I33,0))</f>
        <v>7356805</v>
      </c>
      <c r="Q33" s="4">
        <f>IF(P33&gt;2*$D33,P33,ROUNDDOWN(P33*$I33,0))</f>
        <v>7356805</v>
      </c>
      <c r="R33" s="4">
        <f>IF(Q33&gt;2*$D33,Q33,ROUNDDOWN(Q33*$I33,0))</f>
        <v>7356805</v>
      </c>
      <c r="S33" s="4">
        <f>IF(R33&gt;2*$D33,R33,ROUNDDOWN(R33*$I33,0))</f>
        <v>7356805</v>
      </c>
      <c r="T33" s="4">
        <f>IF(S33&gt;2*$D33,S33,ROUNDDOWN(S33*$I33,0))</f>
        <v>7356805</v>
      </c>
      <c r="U33" s="4">
        <f>IF(T33&gt;2*$D33,T33,ROUNDDOWN(T33*$I33,0))</f>
        <v>7356805</v>
      </c>
      <c r="V33">
        <f>IF(U33&gt;2*D33,1,0)</f>
        <v>1</v>
      </c>
    </row>
    <row r="34" spans="1:22" x14ac:dyDescent="0.25">
      <c r="A34" t="s">
        <v>32</v>
      </c>
      <c r="B34">
        <v>2966291</v>
      </c>
      <c r="C34">
        <v>2889963</v>
      </c>
      <c r="D34" s="4">
        <f t="shared" si="0"/>
        <v>5856254</v>
      </c>
      <c r="E34">
        <v>462453</v>
      </c>
      <c r="F34">
        <v>486354</v>
      </c>
      <c r="G34" t="str">
        <f t="shared" si="1"/>
        <v>B</v>
      </c>
      <c r="H34">
        <f>IF(AND(E34&gt;B34, F34&gt;C34),1,0)</f>
        <v>0</v>
      </c>
      <c r="I34">
        <f>ROUNDDOWN(J34/D34,4)</f>
        <v>0.16200000000000001</v>
      </c>
      <c r="J34" s="4">
        <f>E34+F34</f>
        <v>948807</v>
      </c>
      <c r="K34" s="4">
        <f t="shared" si="2"/>
        <v>153706</v>
      </c>
      <c r="L34" s="4">
        <f>IF(K34&gt;2*$D34,K34,ROUNDDOWN(K34*$I34,0))</f>
        <v>24900</v>
      </c>
      <c r="M34" s="4">
        <f>IF(L34&gt;2*$D34,L34,ROUNDDOWN(L34*$I34,0))</f>
        <v>4033</v>
      </c>
      <c r="N34" s="4">
        <f>IF(M34&gt;2*$D34,M34,ROUNDDOWN(M34*$I34,0))</f>
        <v>653</v>
      </c>
      <c r="O34" s="4">
        <f>IF(N34&gt;2*$D34,N34,ROUNDDOWN(N34*$I34,0))</f>
        <v>105</v>
      </c>
      <c r="P34" s="4">
        <f>IF(O34&gt;2*$D34,O34,ROUNDDOWN(O34*$I34,0))</f>
        <v>17</v>
      </c>
      <c r="Q34" s="4">
        <f>IF(P34&gt;2*$D34,P34,ROUNDDOWN(P34*$I34,0))</f>
        <v>2</v>
      </c>
      <c r="R34" s="4">
        <f>IF(Q34&gt;2*$D34,Q34,ROUNDDOWN(Q34*$I34,0))</f>
        <v>0</v>
      </c>
      <c r="S34" s="4">
        <f>IF(R34&gt;2*$D34,R34,ROUNDDOWN(R34*$I34,0))</f>
        <v>0</v>
      </c>
      <c r="T34" s="4">
        <f>IF(S34&gt;2*$D34,S34,ROUNDDOWN(S34*$I34,0))</f>
        <v>0</v>
      </c>
      <c r="U34" s="4">
        <f>IF(T34&gt;2*$D34,T34,ROUNDDOWN(T34*$I34,0))</f>
        <v>0</v>
      </c>
      <c r="V34">
        <f>IF(U34&gt;2*D34,1,0)</f>
        <v>0</v>
      </c>
    </row>
    <row r="35" spans="1:22" x14ac:dyDescent="0.25">
      <c r="A35" t="s">
        <v>33</v>
      </c>
      <c r="B35">
        <v>76648</v>
      </c>
      <c r="C35">
        <v>81385</v>
      </c>
      <c r="D35" s="4">
        <f t="shared" si="0"/>
        <v>158033</v>
      </c>
      <c r="E35">
        <v>1374708</v>
      </c>
      <c r="F35">
        <v>1379567</v>
      </c>
      <c r="G35" t="str">
        <f t="shared" si="1"/>
        <v>C</v>
      </c>
      <c r="H35">
        <f>IF(AND(E35&gt;B35, F35&gt;C35),1,0)</f>
        <v>1</v>
      </c>
      <c r="I35">
        <f>ROUNDDOWN(J35/D35,4)</f>
        <v>17.4284</v>
      </c>
      <c r="J35" s="4">
        <f>E35+F35</f>
        <v>2754275</v>
      </c>
      <c r="K35" s="4">
        <f t="shared" si="2"/>
        <v>2754275</v>
      </c>
      <c r="L35" s="4">
        <f>IF(K35&gt;2*$D35,K35,ROUNDDOWN(K35*$I35,0))</f>
        <v>2754275</v>
      </c>
      <c r="M35" s="4">
        <f>IF(L35&gt;2*$D35,L35,ROUNDDOWN(L35*$I35,0))</f>
        <v>2754275</v>
      </c>
      <c r="N35" s="4">
        <f>IF(M35&gt;2*$D35,M35,ROUNDDOWN(M35*$I35,0))</f>
        <v>2754275</v>
      </c>
      <c r="O35" s="4">
        <f>IF(N35&gt;2*$D35,N35,ROUNDDOWN(N35*$I35,0))</f>
        <v>2754275</v>
      </c>
      <c r="P35" s="4">
        <f>IF(O35&gt;2*$D35,O35,ROUNDDOWN(O35*$I35,0))</f>
        <v>2754275</v>
      </c>
      <c r="Q35" s="4">
        <f>IF(P35&gt;2*$D35,P35,ROUNDDOWN(P35*$I35,0))</f>
        <v>2754275</v>
      </c>
      <c r="R35" s="4">
        <f>IF(Q35&gt;2*$D35,Q35,ROUNDDOWN(Q35*$I35,0))</f>
        <v>2754275</v>
      </c>
      <c r="S35" s="4">
        <f>IF(R35&gt;2*$D35,R35,ROUNDDOWN(R35*$I35,0))</f>
        <v>2754275</v>
      </c>
      <c r="T35" s="4">
        <f>IF(S35&gt;2*$D35,S35,ROUNDDOWN(S35*$I35,0))</f>
        <v>2754275</v>
      </c>
      <c r="U35" s="4">
        <f>IF(T35&gt;2*$D35,T35,ROUNDDOWN(T35*$I35,0))</f>
        <v>2754275</v>
      </c>
      <c r="V35">
        <f>IF(U35&gt;2*D35,1,0)</f>
        <v>1</v>
      </c>
    </row>
    <row r="36" spans="1:22" x14ac:dyDescent="0.25">
      <c r="A36" t="s">
        <v>34</v>
      </c>
      <c r="B36">
        <v>2574432</v>
      </c>
      <c r="C36">
        <v>2409710</v>
      </c>
      <c r="D36" s="4">
        <f t="shared" si="0"/>
        <v>4984142</v>
      </c>
      <c r="E36">
        <v>987486</v>
      </c>
      <c r="F36">
        <v>999043</v>
      </c>
      <c r="G36" t="str">
        <f t="shared" si="1"/>
        <v>C</v>
      </c>
      <c r="H36">
        <f>IF(AND(E36&gt;B36, F36&gt;C36),1,0)</f>
        <v>0</v>
      </c>
      <c r="I36">
        <f>ROUNDDOWN(J36/D36,4)</f>
        <v>0.39850000000000002</v>
      </c>
      <c r="J36" s="4">
        <f>E36+F36</f>
        <v>1986529</v>
      </c>
      <c r="K36" s="4">
        <f t="shared" si="2"/>
        <v>791631</v>
      </c>
      <c r="L36" s="4">
        <f>IF(K36&gt;2*$D36,K36,ROUNDDOWN(K36*$I36,0))</f>
        <v>315464</v>
      </c>
      <c r="M36" s="4">
        <f>IF(L36&gt;2*$D36,L36,ROUNDDOWN(L36*$I36,0))</f>
        <v>125712</v>
      </c>
      <c r="N36" s="4">
        <f>IF(M36&gt;2*$D36,M36,ROUNDDOWN(M36*$I36,0))</f>
        <v>50096</v>
      </c>
      <c r="O36" s="4">
        <f>IF(N36&gt;2*$D36,N36,ROUNDDOWN(N36*$I36,0))</f>
        <v>19963</v>
      </c>
      <c r="P36" s="4">
        <f>IF(O36&gt;2*$D36,O36,ROUNDDOWN(O36*$I36,0))</f>
        <v>7955</v>
      </c>
      <c r="Q36" s="4">
        <f>IF(P36&gt;2*$D36,P36,ROUNDDOWN(P36*$I36,0))</f>
        <v>3170</v>
      </c>
      <c r="R36" s="4">
        <f>IF(Q36&gt;2*$D36,Q36,ROUNDDOWN(Q36*$I36,0))</f>
        <v>1263</v>
      </c>
      <c r="S36" s="4">
        <f>IF(R36&gt;2*$D36,R36,ROUNDDOWN(R36*$I36,0))</f>
        <v>503</v>
      </c>
      <c r="T36" s="4">
        <f>IF(S36&gt;2*$D36,S36,ROUNDDOWN(S36*$I36,0))</f>
        <v>200</v>
      </c>
      <c r="U36" s="4">
        <f>IF(T36&gt;2*$D36,T36,ROUNDDOWN(T36*$I36,0))</f>
        <v>79</v>
      </c>
      <c r="V36">
        <f>IF(U36&gt;2*D36,1,0)</f>
        <v>0</v>
      </c>
    </row>
    <row r="37" spans="1:22" x14ac:dyDescent="0.25">
      <c r="A37" t="s">
        <v>35</v>
      </c>
      <c r="B37">
        <v>1778590</v>
      </c>
      <c r="C37">
        <v>1874844</v>
      </c>
      <c r="D37" s="4">
        <f t="shared" si="0"/>
        <v>3653434</v>
      </c>
      <c r="E37">
        <v>111191</v>
      </c>
      <c r="F37">
        <v>117846</v>
      </c>
      <c r="G37" t="str">
        <f t="shared" si="1"/>
        <v>B</v>
      </c>
      <c r="H37">
        <f>IF(AND(E37&gt;B37, F37&gt;C37),1,0)</f>
        <v>0</v>
      </c>
      <c r="I37">
        <f>ROUNDDOWN(J37/D37,4)</f>
        <v>6.2600000000000003E-2</v>
      </c>
      <c r="J37" s="4">
        <f>E37+F37</f>
        <v>229037</v>
      </c>
      <c r="K37" s="4">
        <f t="shared" si="2"/>
        <v>14337</v>
      </c>
      <c r="L37" s="4">
        <f>IF(K37&gt;2*$D37,K37,ROUNDDOWN(K37*$I37,0))</f>
        <v>897</v>
      </c>
      <c r="M37" s="4">
        <f>IF(L37&gt;2*$D37,L37,ROUNDDOWN(L37*$I37,0))</f>
        <v>56</v>
      </c>
      <c r="N37" s="4">
        <f>IF(M37&gt;2*$D37,M37,ROUNDDOWN(M37*$I37,0))</f>
        <v>3</v>
      </c>
      <c r="O37" s="4">
        <f>IF(N37&gt;2*$D37,N37,ROUNDDOWN(N37*$I37,0))</f>
        <v>0</v>
      </c>
      <c r="P37" s="4">
        <f>IF(O37&gt;2*$D37,O37,ROUNDDOWN(O37*$I37,0))</f>
        <v>0</v>
      </c>
      <c r="Q37" s="4">
        <f>IF(P37&gt;2*$D37,P37,ROUNDDOWN(P37*$I37,0))</f>
        <v>0</v>
      </c>
      <c r="R37" s="4">
        <f>IF(Q37&gt;2*$D37,Q37,ROUNDDOWN(Q37*$I37,0))</f>
        <v>0</v>
      </c>
      <c r="S37" s="4">
        <f>IF(R37&gt;2*$D37,R37,ROUNDDOWN(R37*$I37,0))</f>
        <v>0</v>
      </c>
      <c r="T37" s="4">
        <f>IF(S37&gt;2*$D37,S37,ROUNDDOWN(S37*$I37,0))</f>
        <v>0</v>
      </c>
      <c r="U37" s="4">
        <f>IF(T37&gt;2*$D37,T37,ROUNDDOWN(T37*$I37,0))</f>
        <v>0</v>
      </c>
      <c r="V37">
        <f>IF(U37&gt;2*D37,1,0)</f>
        <v>0</v>
      </c>
    </row>
    <row r="38" spans="1:22" x14ac:dyDescent="0.25">
      <c r="A38" t="s">
        <v>36</v>
      </c>
      <c r="B38">
        <v>1506541</v>
      </c>
      <c r="C38">
        <v>1414887</v>
      </c>
      <c r="D38" s="4">
        <f t="shared" si="0"/>
        <v>2921428</v>
      </c>
      <c r="E38">
        <v>1216612</v>
      </c>
      <c r="F38">
        <v>1166775</v>
      </c>
      <c r="G38" t="str">
        <f t="shared" si="1"/>
        <v>A</v>
      </c>
      <c r="H38">
        <f>IF(AND(E38&gt;B38, F38&gt;C38),1,0)</f>
        <v>0</v>
      </c>
      <c r="I38">
        <f>ROUNDDOWN(J38/D38,4)</f>
        <v>0.81579999999999997</v>
      </c>
      <c r="J38" s="4">
        <f>E38+F38</f>
        <v>2383387</v>
      </c>
      <c r="K38" s="4">
        <f t="shared" si="2"/>
        <v>1944367</v>
      </c>
      <c r="L38" s="4">
        <f>IF(K38&gt;2*$D38,K38,ROUNDDOWN(K38*$I38,0))</f>
        <v>1586214</v>
      </c>
      <c r="M38" s="4">
        <f>IF(L38&gt;2*$D38,L38,ROUNDDOWN(L38*$I38,0))</f>
        <v>1294033</v>
      </c>
      <c r="N38" s="4">
        <f>IF(M38&gt;2*$D38,M38,ROUNDDOWN(M38*$I38,0))</f>
        <v>1055672</v>
      </c>
      <c r="O38" s="4">
        <f>IF(N38&gt;2*$D38,N38,ROUNDDOWN(N38*$I38,0))</f>
        <v>861217</v>
      </c>
      <c r="P38" s="4">
        <f>IF(O38&gt;2*$D38,O38,ROUNDDOWN(O38*$I38,0))</f>
        <v>702580</v>
      </c>
      <c r="Q38" s="4">
        <f>IF(P38&gt;2*$D38,P38,ROUNDDOWN(P38*$I38,0))</f>
        <v>573164</v>
      </c>
      <c r="R38" s="4">
        <f>IF(Q38&gt;2*$D38,Q38,ROUNDDOWN(Q38*$I38,0))</f>
        <v>467587</v>
      </c>
      <c r="S38" s="4">
        <f>IF(R38&gt;2*$D38,R38,ROUNDDOWN(R38*$I38,0))</f>
        <v>381457</v>
      </c>
      <c r="T38" s="4">
        <f>IF(S38&gt;2*$D38,S38,ROUNDDOWN(S38*$I38,0))</f>
        <v>311192</v>
      </c>
      <c r="U38" s="4">
        <f>IF(T38&gt;2*$D38,T38,ROUNDDOWN(T38*$I38,0))</f>
        <v>253870</v>
      </c>
      <c r="V38">
        <f>IF(U38&gt;2*D38,1,0)</f>
        <v>0</v>
      </c>
    </row>
    <row r="39" spans="1:22" x14ac:dyDescent="0.25">
      <c r="A39" t="s">
        <v>37</v>
      </c>
      <c r="B39">
        <v>1598886</v>
      </c>
      <c r="C39">
        <v>1687917</v>
      </c>
      <c r="D39" s="4">
        <f t="shared" si="0"/>
        <v>3286803</v>
      </c>
      <c r="E39">
        <v>449788</v>
      </c>
      <c r="F39">
        <v>427615</v>
      </c>
      <c r="G39" t="str">
        <f t="shared" si="1"/>
        <v>B</v>
      </c>
      <c r="H39">
        <f>IF(AND(E39&gt;B39, F39&gt;C39),1,0)</f>
        <v>0</v>
      </c>
      <c r="I39">
        <f>ROUNDDOWN(J39/D39,4)</f>
        <v>0.26690000000000003</v>
      </c>
      <c r="J39" s="4">
        <f>E39+F39</f>
        <v>877403</v>
      </c>
      <c r="K39" s="4">
        <f t="shared" si="2"/>
        <v>234178</v>
      </c>
      <c r="L39" s="4">
        <f>IF(K39&gt;2*$D39,K39,ROUNDDOWN(K39*$I39,0))</f>
        <v>62502</v>
      </c>
      <c r="M39" s="4">
        <f>IF(L39&gt;2*$D39,L39,ROUNDDOWN(L39*$I39,0))</f>
        <v>16681</v>
      </c>
      <c r="N39" s="4">
        <f>IF(M39&gt;2*$D39,M39,ROUNDDOWN(M39*$I39,0))</f>
        <v>4452</v>
      </c>
      <c r="O39" s="4">
        <f>IF(N39&gt;2*$D39,N39,ROUNDDOWN(N39*$I39,0))</f>
        <v>1188</v>
      </c>
      <c r="P39" s="4">
        <f>IF(O39&gt;2*$D39,O39,ROUNDDOWN(O39*$I39,0))</f>
        <v>317</v>
      </c>
      <c r="Q39" s="4">
        <f>IF(P39&gt;2*$D39,P39,ROUNDDOWN(P39*$I39,0))</f>
        <v>84</v>
      </c>
      <c r="R39" s="4">
        <f>IF(Q39&gt;2*$D39,Q39,ROUNDDOWN(Q39*$I39,0))</f>
        <v>22</v>
      </c>
      <c r="S39" s="4">
        <f>IF(R39&gt;2*$D39,R39,ROUNDDOWN(R39*$I39,0))</f>
        <v>5</v>
      </c>
      <c r="T39" s="4">
        <f>IF(S39&gt;2*$D39,S39,ROUNDDOWN(S39*$I39,0))</f>
        <v>1</v>
      </c>
      <c r="U39" s="4">
        <f>IF(T39&gt;2*$D39,T39,ROUNDDOWN(T39*$I39,0))</f>
        <v>0</v>
      </c>
      <c r="V39">
        <f>IF(U39&gt;2*D39,1,0)</f>
        <v>0</v>
      </c>
    </row>
    <row r="40" spans="1:22" x14ac:dyDescent="0.25">
      <c r="A40" t="s">
        <v>38</v>
      </c>
      <c r="B40">
        <v>548989</v>
      </c>
      <c r="C40">
        <v>514636</v>
      </c>
      <c r="D40" s="4">
        <f t="shared" si="0"/>
        <v>1063625</v>
      </c>
      <c r="E40">
        <v>2770344</v>
      </c>
      <c r="F40">
        <v>3187897</v>
      </c>
      <c r="G40" t="str">
        <f t="shared" si="1"/>
        <v>D</v>
      </c>
      <c r="H40">
        <f>IF(AND(E40&gt;B40, F40&gt;C40),1,0)</f>
        <v>1</v>
      </c>
      <c r="I40">
        <f>ROUNDDOWN(J40/D40,4)</f>
        <v>5.6017999999999999</v>
      </c>
      <c r="J40" s="4">
        <f>E40+F40</f>
        <v>5958241</v>
      </c>
      <c r="K40" s="4">
        <f t="shared" si="2"/>
        <v>5958241</v>
      </c>
      <c r="L40" s="4">
        <f>IF(K40&gt;2*$D40,K40,ROUNDDOWN(K40*$I40,0))</f>
        <v>5958241</v>
      </c>
      <c r="M40" s="4">
        <f>IF(L40&gt;2*$D40,L40,ROUNDDOWN(L40*$I40,0))</f>
        <v>5958241</v>
      </c>
      <c r="N40" s="4">
        <f>IF(M40&gt;2*$D40,M40,ROUNDDOWN(M40*$I40,0))</f>
        <v>5958241</v>
      </c>
      <c r="O40" s="4">
        <f>IF(N40&gt;2*$D40,N40,ROUNDDOWN(N40*$I40,0))</f>
        <v>5958241</v>
      </c>
      <c r="P40" s="4">
        <f>IF(O40&gt;2*$D40,O40,ROUNDDOWN(O40*$I40,0))</f>
        <v>5958241</v>
      </c>
      <c r="Q40" s="4">
        <f>IF(P40&gt;2*$D40,P40,ROUNDDOWN(P40*$I40,0))</f>
        <v>5958241</v>
      </c>
      <c r="R40" s="4">
        <f>IF(Q40&gt;2*$D40,Q40,ROUNDDOWN(Q40*$I40,0))</f>
        <v>5958241</v>
      </c>
      <c r="S40" s="4">
        <f>IF(R40&gt;2*$D40,R40,ROUNDDOWN(R40*$I40,0))</f>
        <v>5958241</v>
      </c>
      <c r="T40" s="4">
        <f>IF(S40&gt;2*$D40,S40,ROUNDDOWN(S40*$I40,0))</f>
        <v>5958241</v>
      </c>
      <c r="U40" s="4">
        <f>IF(T40&gt;2*$D40,T40,ROUNDDOWN(T40*$I40,0))</f>
        <v>5958241</v>
      </c>
      <c r="V40">
        <f>IF(U40&gt;2*D40,1,0)</f>
        <v>1</v>
      </c>
    </row>
    <row r="41" spans="1:22" x14ac:dyDescent="0.25">
      <c r="A41" t="s">
        <v>39</v>
      </c>
      <c r="B41">
        <v>1175198</v>
      </c>
      <c r="C41">
        <v>1095440</v>
      </c>
      <c r="D41" s="4">
        <f t="shared" si="0"/>
        <v>2270638</v>
      </c>
      <c r="E41">
        <v>2657174</v>
      </c>
      <c r="F41">
        <v>2491947</v>
      </c>
      <c r="G41" t="str">
        <f t="shared" si="1"/>
        <v>A</v>
      </c>
      <c r="H41">
        <f>IF(AND(E41&gt;B41, F41&gt;C41),1,0)</f>
        <v>1</v>
      </c>
      <c r="I41">
        <f>ROUNDDOWN(J41/D41,4)</f>
        <v>2.2675999999999998</v>
      </c>
      <c r="J41" s="4">
        <f>E41+F41</f>
        <v>5149121</v>
      </c>
      <c r="K41" s="4">
        <f t="shared" si="2"/>
        <v>5149121</v>
      </c>
      <c r="L41" s="4">
        <f>IF(K41&gt;2*$D41,K41,ROUNDDOWN(K41*$I41,0))</f>
        <v>5149121</v>
      </c>
      <c r="M41" s="4">
        <f>IF(L41&gt;2*$D41,L41,ROUNDDOWN(L41*$I41,0))</f>
        <v>5149121</v>
      </c>
      <c r="N41" s="4">
        <f>IF(M41&gt;2*$D41,M41,ROUNDDOWN(M41*$I41,0))</f>
        <v>5149121</v>
      </c>
      <c r="O41" s="4">
        <f>IF(N41&gt;2*$D41,N41,ROUNDDOWN(N41*$I41,0))</f>
        <v>5149121</v>
      </c>
      <c r="P41" s="4">
        <f>IF(O41&gt;2*$D41,O41,ROUNDDOWN(O41*$I41,0))</f>
        <v>5149121</v>
      </c>
      <c r="Q41" s="4">
        <f>IF(P41&gt;2*$D41,P41,ROUNDDOWN(P41*$I41,0))</f>
        <v>5149121</v>
      </c>
      <c r="R41" s="4">
        <f>IF(Q41&gt;2*$D41,Q41,ROUNDDOWN(Q41*$I41,0))</f>
        <v>5149121</v>
      </c>
      <c r="S41" s="4">
        <f>IF(R41&gt;2*$D41,R41,ROUNDDOWN(R41*$I41,0))</f>
        <v>5149121</v>
      </c>
      <c r="T41" s="4">
        <f>IF(S41&gt;2*$D41,S41,ROUNDDOWN(S41*$I41,0))</f>
        <v>5149121</v>
      </c>
      <c r="U41" s="4">
        <f>IF(T41&gt;2*$D41,T41,ROUNDDOWN(T41*$I41,0))</f>
        <v>5149121</v>
      </c>
      <c r="V41">
        <f>IF(U41&gt;2*D41,1,0)</f>
        <v>1</v>
      </c>
    </row>
    <row r="42" spans="1:22" x14ac:dyDescent="0.25">
      <c r="A42" t="s">
        <v>40</v>
      </c>
      <c r="B42">
        <v>2115336</v>
      </c>
      <c r="C42">
        <v>2202769</v>
      </c>
      <c r="D42" s="4">
        <f t="shared" si="0"/>
        <v>4318105</v>
      </c>
      <c r="E42">
        <v>15339</v>
      </c>
      <c r="F42">
        <v>14652</v>
      </c>
      <c r="G42" t="str">
        <f t="shared" si="1"/>
        <v>D</v>
      </c>
      <c r="H42">
        <f>IF(AND(E42&gt;B42, F42&gt;C42),1,0)</f>
        <v>0</v>
      </c>
      <c r="I42">
        <f>ROUNDDOWN(J42/D42,4)</f>
        <v>6.8999999999999999E-3</v>
      </c>
      <c r="J42" s="4">
        <f>E42+F42</f>
        <v>29991</v>
      </c>
      <c r="K42" s="4">
        <f t="shared" si="2"/>
        <v>206</v>
      </c>
      <c r="L42" s="4">
        <f>IF(K42&gt;2*$D42,K42,ROUNDDOWN(K42*$I42,0))</f>
        <v>1</v>
      </c>
      <c r="M42" s="4">
        <f>IF(L42&gt;2*$D42,L42,ROUNDDOWN(L42*$I42,0))</f>
        <v>0</v>
      </c>
      <c r="N42" s="4">
        <f>IF(M42&gt;2*$D42,M42,ROUNDDOWN(M42*$I42,0))</f>
        <v>0</v>
      </c>
      <c r="O42" s="4">
        <f>IF(N42&gt;2*$D42,N42,ROUNDDOWN(N42*$I42,0))</f>
        <v>0</v>
      </c>
      <c r="P42" s="4">
        <f>IF(O42&gt;2*$D42,O42,ROUNDDOWN(O42*$I42,0))</f>
        <v>0</v>
      </c>
      <c r="Q42" s="4">
        <f>IF(P42&gt;2*$D42,P42,ROUNDDOWN(P42*$I42,0))</f>
        <v>0</v>
      </c>
      <c r="R42" s="4">
        <f>IF(Q42&gt;2*$D42,Q42,ROUNDDOWN(Q42*$I42,0))</f>
        <v>0</v>
      </c>
      <c r="S42" s="4">
        <f>IF(R42&gt;2*$D42,R42,ROUNDDOWN(R42*$I42,0))</f>
        <v>0</v>
      </c>
      <c r="T42" s="4">
        <f>IF(S42&gt;2*$D42,S42,ROUNDDOWN(S42*$I42,0))</f>
        <v>0</v>
      </c>
      <c r="U42" s="4">
        <f>IF(T42&gt;2*$D42,T42,ROUNDDOWN(T42*$I42,0))</f>
        <v>0</v>
      </c>
      <c r="V42">
        <f>IF(U42&gt;2*D42,1,0)</f>
        <v>0</v>
      </c>
    </row>
    <row r="43" spans="1:22" x14ac:dyDescent="0.25">
      <c r="A43" t="s">
        <v>41</v>
      </c>
      <c r="B43">
        <v>2346640</v>
      </c>
      <c r="C43">
        <v>2197559</v>
      </c>
      <c r="D43" s="4">
        <f t="shared" si="0"/>
        <v>4544199</v>
      </c>
      <c r="E43">
        <v>373470</v>
      </c>
      <c r="F43">
        <v>353365</v>
      </c>
      <c r="G43" t="str">
        <f t="shared" si="1"/>
        <v>B</v>
      </c>
      <c r="H43">
        <f>IF(AND(E43&gt;B43, F43&gt;C43),1,0)</f>
        <v>0</v>
      </c>
      <c r="I43">
        <f>ROUNDDOWN(J43/D43,4)</f>
        <v>0.15989999999999999</v>
      </c>
      <c r="J43" s="4">
        <f>E43+F43</f>
        <v>726835</v>
      </c>
      <c r="K43" s="4">
        <f t="shared" si="2"/>
        <v>116220</v>
      </c>
      <c r="L43" s="4">
        <f>IF(K43&gt;2*$D43,K43,ROUNDDOWN(K43*$I43,0))</f>
        <v>18583</v>
      </c>
      <c r="M43" s="4">
        <f>IF(L43&gt;2*$D43,L43,ROUNDDOWN(L43*$I43,0))</f>
        <v>2971</v>
      </c>
      <c r="N43" s="4">
        <f>IF(M43&gt;2*$D43,M43,ROUNDDOWN(M43*$I43,0))</f>
        <v>475</v>
      </c>
      <c r="O43" s="4">
        <f>IF(N43&gt;2*$D43,N43,ROUNDDOWN(N43*$I43,0))</f>
        <v>75</v>
      </c>
      <c r="P43" s="4">
        <f>IF(O43&gt;2*$D43,O43,ROUNDDOWN(O43*$I43,0))</f>
        <v>11</v>
      </c>
      <c r="Q43" s="4">
        <f>IF(P43&gt;2*$D43,P43,ROUNDDOWN(P43*$I43,0))</f>
        <v>1</v>
      </c>
      <c r="R43" s="4">
        <f>IF(Q43&gt;2*$D43,Q43,ROUNDDOWN(Q43*$I43,0))</f>
        <v>0</v>
      </c>
      <c r="S43" s="4">
        <f>IF(R43&gt;2*$D43,R43,ROUNDDOWN(R43*$I43,0))</f>
        <v>0</v>
      </c>
      <c r="T43" s="4">
        <f>IF(S43&gt;2*$D43,S43,ROUNDDOWN(S43*$I43,0))</f>
        <v>0</v>
      </c>
      <c r="U43" s="4">
        <f>IF(T43&gt;2*$D43,T43,ROUNDDOWN(T43*$I43,0))</f>
        <v>0</v>
      </c>
      <c r="V43">
        <f>IF(U43&gt;2*D43,1,0)</f>
        <v>0</v>
      </c>
    </row>
    <row r="44" spans="1:22" x14ac:dyDescent="0.25">
      <c r="A44" t="s">
        <v>42</v>
      </c>
      <c r="B44">
        <v>2548438</v>
      </c>
      <c r="C44">
        <v>2577213</v>
      </c>
      <c r="D44" s="4">
        <f t="shared" si="0"/>
        <v>5125651</v>
      </c>
      <c r="E44">
        <v>37986</v>
      </c>
      <c r="F44">
        <v>37766</v>
      </c>
      <c r="G44" t="str">
        <f t="shared" si="1"/>
        <v>D</v>
      </c>
      <c r="H44">
        <f>IF(AND(E44&gt;B44, F44&gt;C44),1,0)</f>
        <v>0</v>
      </c>
      <c r="I44">
        <f>ROUNDDOWN(J44/D44,4)</f>
        <v>1.47E-2</v>
      </c>
      <c r="J44" s="4">
        <f>E44+F44</f>
        <v>75752</v>
      </c>
      <c r="K44" s="4">
        <f t="shared" si="2"/>
        <v>1113</v>
      </c>
      <c r="L44" s="4">
        <f>IF(K44&gt;2*$D44,K44,ROUNDDOWN(K44*$I44,0))</f>
        <v>16</v>
      </c>
      <c r="M44" s="4">
        <f>IF(L44&gt;2*$D44,L44,ROUNDDOWN(L44*$I44,0))</f>
        <v>0</v>
      </c>
      <c r="N44" s="4">
        <f>IF(M44&gt;2*$D44,M44,ROUNDDOWN(M44*$I44,0))</f>
        <v>0</v>
      </c>
      <c r="O44" s="4">
        <f>IF(N44&gt;2*$D44,N44,ROUNDDOWN(N44*$I44,0))</f>
        <v>0</v>
      </c>
      <c r="P44" s="4">
        <f>IF(O44&gt;2*$D44,O44,ROUNDDOWN(O44*$I44,0))</f>
        <v>0</v>
      </c>
      <c r="Q44" s="4">
        <f>IF(P44&gt;2*$D44,P44,ROUNDDOWN(P44*$I44,0))</f>
        <v>0</v>
      </c>
      <c r="R44" s="4">
        <f>IF(Q44&gt;2*$D44,Q44,ROUNDDOWN(Q44*$I44,0))</f>
        <v>0</v>
      </c>
      <c r="S44" s="4">
        <f>IF(R44&gt;2*$D44,R44,ROUNDDOWN(R44*$I44,0))</f>
        <v>0</v>
      </c>
      <c r="T44" s="4">
        <f>IF(S44&gt;2*$D44,S44,ROUNDDOWN(S44*$I44,0))</f>
        <v>0</v>
      </c>
      <c r="U44" s="4">
        <f>IF(T44&gt;2*$D44,T44,ROUNDDOWN(T44*$I44,0))</f>
        <v>0</v>
      </c>
      <c r="V44">
        <f>IF(U44&gt;2*D44,1,0)</f>
        <v>0</v>
      </c>
    </row>
    <row r="45" spans="1:22" x14ac:dyDescent="0.25">
      <c r="A45" t="s">
        <v>43</v>
      </c>
      <c r="B45">
        <v>835495</v>
      </c>
      <c r="C45">
        <v>837746</v>
      </c>
      <c r="D45" s="4">
        <f t="shared" si="0"/>
        <v>1673241</v>
      </c>
      <c r="E45">
        <v>1106177</v>
      </c>
      <c r="F45">
        <v>917781</v>
      </c>
      <c r="G45" t="str">
        <f t="shared" si="1"/>
        <v>C</v>
      </c>
      <c r="H45">
        <f>IF(AND(E45&gt;B45, F45&gt;C45),1,0)</f>
        <v>1</v>
      </c>
      <c r="I45">
        <f>ROUNDDOWN(J45/D45,4)</f>
        <v>1.2096</v>
      </c>
      <c r="J45" s="4">
        <f>E45+F45</f>
        <v>2023958</v>
      </c>
      <c r="K45" s="4">
        <f t="shared" si="2"/>
        <v>2448179</v>
      </c>
      <c r="L45" s="4">
        <f>IF(K45&gt;2*$D45,K45,ROUNDDOWN(K45*$I45,0))</f>
        <v>2961317</v>
      </c>
      <c r="M45" s="4">
        <f>IF(L45&gt;2*$D45,L45,ROUNDDOWN(L45*$I45,0))</f>
        <v>3582009</v>
      </c>
      <c r="N45" s="4">
        <f>IF(M45&gt;2*$D45,M45,ROUNDDOWN(M45*$I45,0))</f>
        <v>3582009</v>
      </c>
      <c r="O45" s="4">
        <f>IF(N45&gt;2*$D45,N45,ROUNDDOWN(N45*$I45,0))</f>
        <v>3582009</v>
      </c>
      <c r="P45" s="4">
        <f>IF(O45&gt;2*$D45,O45,ROUNDDOWN(O45*$I45,0))</f>
        <v>3582009</v>
      </c>
      <c r="Q45" s="4">
        <f>IF(P45&gt;2*$D45,P45,ROUNDDOWN(P45*$I45,0))</f>
        <v>3582009</v>
      </c>
      <c r="R45" s="4">
        <f>IF(Q45&gt;2*$D45,Q45,ROUNDDOWN(Q45*$I45,0))</f>
        <v>3582009</v>
      </c>
      <c r="S45" s="4">
        <f>IF(R45&gt;2*$D45,R45,ROUNDDOWN(R45*$I45,0))</f>
        <v>3582009</v>
      </c>
      <c r="T45" s="4">
        <f>IF(S45&gt;2*$D45,S45,ROUNDDOWN(S45*$I45,0))</f>
        <v>3582009</v>
      </c>
      <c r="U45" s="4">
        <f>IF(T45&gt;2*$D45,T45,ROUNDDOWN(T45*$I45,0))</f>
        <v>3582009</v>
      </c>
      <c r="V45">
        <f>IF(U45&gt;2*D45,1,0)</f>
        <v>1</v>
      </c>
    </row>
    <row r="46" spans="1:22" x14ac:dyDescent="0.25">
      <c r="A46" t="s">
        <v>44</v>
      </c>
      <c r="B46">
        <v>1187448</v>
      </c>
      <c r="C46">
        <v>1070426</v>
      </c>
      <c r="D46" s="4">
        <f t="shared" si="0"/>
        <v>2257874</v>
      </c>
      <c r="E46">
        <v>1504608</v>
      </c>
      <c r="F46">
        <v>1756990</v>
      </c>
      <c r="G46" t="str">
        <f t="shared" si="1"/>
        <v>B</v>
      </c>
      <c r="H46">
        <f>IF(AND(E46&gt;B46, F46&gt;C46),1,0)</f>
        <v>1</v>
      </c>
      <c r="I46">
        <f>ROUNDDOWN(J46/D46,4)</f>
        <v>1.4444999999999999</v>
      </c>
      <c r="J46" s="4">
        <f>E46+F46</f>
        <v>3261598</v>
      </c>
      <c r="K46" s="4">
        <f t="shared" si="2"/>
        <v>4711378</v>
      </c>
      <c r="L46" s="4">
        <f>IF(K46&gt;2*$D46,K46,ROUNDDOWN(K46*$I46,0))</f>
        <v>4711378</v>
      </c>
      <c r="M46" s="4">
        <f>IF(L46&gt;2*$D46,L46,ROUNDDOWN(L46*$I46,0))</f>
        <v>4711378</v>
      </c>
      <c r="N46" s="4">
        <f>IF(M46&gt;2*$D46,M46,ROUNDDOWN(M46*$I46,0))</f>
        <v>4711378</v>
      </c>
      <c r="O46" s="4">
        <f>IF(N46&gt;2*$D46,N46,ROUNDDOWN(N46*$I46,0))</f>
        <v>4711378</v>
      </c>
      <c r="P46" s="4">
        <f>IF(O46&gt;2*$D46,O46,ROUNDDOWN(O46*$I46,0))</f>
        <v>4711378</v>
      </c>
      <c r="Q46" s="4">
        <f>IF(P46&gt;2*$D46,P46,ROUNDDOWN(P46*$I46,0))</f>
        <v>4711378</v>
      </c>
      <c r="R46" s="4">
        <f>IF(Q46&gt;2*$D46,Q46,ROUNDDOWN(Q46*$I46,0))</f>
        <v>4711378</v>
      </c>
      <c r="S46" s="4">
        <f>IF(R46&gt;2*$D46,R46,ROUNDDOWN(R46*$I46,0))</f>
        <v>4711378</v>
      </c>
      <c r="T46" s="4">
        <f>IF(S46&gt;2*$D46,S46,ROUNDDOWN(S46*$I46,0))</f>
        <v>4711378</v>
      </c>
      <c r="U46" s="4">
        <f>IF(T46&gt;2*$D46,T46,ROUNDDOWN(T46*$I46,0))</f>
        <v>4711378</v>
      </c>
      <c r="V46">
        <f>IF(U46&gt;2*D46,1,0)</f>
        <v>1</v>
      </c>
    </row>
    <row r="47" spans="1:22" x14ac:dyDescent="0.25">
      <c r="A47" t="s">
        <v>45</v>
      </c>
      <c r="B47">
        <v>140026</v>
      </c>
      <c r="C47">
        <v>146354</v>
      </c>
      <c r="D47" s="4">
        <f t="shared" si="0"/>
        <v>286380</v>
      </c>
      <c r="E47">
        <v>2759991</v>
      </c>
      <c r="F47">
        <v>2742120</v>
      </c>
      <c r="G47" t="str">
        <f t="shared" si="1"/>
        <v>C</v>
      </c>
      <c r="H47">
        <f>IF(AND(E47&gt;B47, F47&gt;C47),1,0)</f>
        <v>1</v>
      </c>
      <c r="I47">
        <f>ROUNDDOWN(J47/D47,4)</f>
        <v>19.212599999999998</v>
      </c>
      <c r="J47" s="4">
        <f>E47+F47</f>
        <v>5502111</v>
      </c>
      <c r="K47" s="4">
        <f t="shared" si="2"/>
        <v>5502111</v>
      </c>
      <c r="L47" s="4">
        <f>IF(K47&gt;2*$D47,K47,ROUNDDOWN(K47*$I47,0))</f>
        <v>5502111</v>
      </c>
      <c r="M47" s="4">
        <f>IF(L47&gt;2*$D47,L47,ROUNDDOWN(L47*$I47,0))</f>
        <v>5502111</v>
      </c>
      <c r="N47" s="4">
        <f>IF(M47&gt;2*$D47,M47,ROUNDDOWN(M47*$I47,0))</f>
        <v>5502111</v>
      </c>
      <c r="O47" s="4">
        <f>IF(N47&gt;2*$D47,N47,ROUNDDOWN(N47*$I47,0))</f>
        <v>5502111</v>
      </c>
      <c r="P47" s="4">
        <f>IF(O47&gt;2*$D47,O47,ROUNDDOWN(O47*$I47,0))</f>
        <v>5502111</v>
      </c>
      <c r="Q47" s="4">
        <f>IF(P47&gt;2*$D47,P47,ROUNDDOWN(P47*$I47,0))</f>
        <v>5502111</v>
      </c>
      <c r="R47" s="4">
        <f>IF(Q47&gt;2*$D47,Q47,ROUNDDOWN(Q47*$I47,0))</f>
        <v>5502111</v>
      </c>
      <c r="S47" s="4">
        <f>IF(R47&gt;2*$D47,R47,ROUNDDOWN(R47*$I47,0))</f>
        <v>5502111</v>
      </c>
      <c r="T47" s="4">
        <f>IF(S47&gt;2*$D47,S47,ROUNDDOWN(S47*$I47,0))</f>
        <v>5502111</v>
      </c>
      <c r="U47" s="4">
        <f>IF(T47&gt;2*$D47,T47,ROUNDDOWN(T47*$I47,0))</f>
        <v>5502111</v>
      </c>
      <c r="V47">
        <f>IF(U47&gt;2*D47,1,0)</f>
        <v>1</v>
      </c>
    </row>
    <row r="48" spans="1:22" x14ac:dyDescent="0.25">
      <c r="A48" t="s">
        <v>46</v>
      </c>
      <c r="B48">
        <v>1198765</v>
      </c>
      <c r="C48">
        <v>1304945</v>
      </c>
      <c r="D48" s="4">
        <f t="shared" si="0"/>
        <v>2503710</v>
      </c>
      <c r="E48">
        <v>2786493</v>
      </c>
      <c r="F48">
        <v>2602643</v>
      </c>
      <c r="G48" t="str">
        <f t="shared" si="1"/>
        <v>B</v>
      </c>
      <c r="H48">
        <f>IF(AND(E48&gt;B48, F48&gt;C48),1,0)</f>
        <v>1</v>
      </c>
      <c r="I48">
        <f>ROUNDDOWN(J48/D48,4)</f>
        <v>2.1524000000000001</v>
      </c>
      <c r="J48" s="4">
        <f>E48+F48</f>
        <v>5389136</v>
      </c>
      <c r="K48" s="4">
        <f t="shared" si="2"/>
        <v>5389136</v>
      </c>
      <c r="L48" s="4">
        <f>IF(K48&gt;2*$D48,K48,ROUNDDOWN(K48*$I48,0))</f>
        <v>5389136</v>
      </c>
      <c r="M48" s="4">
        <f>IF(L48&gt;2*$D48,L48,ROUNDDOWN(L48*$I48,0))</f>
        <v>5389136</v>
      </c>
      <c r="N48" s="4">
        <f>IF(M48&gt;2*$D48,M48,ROUNDDOWN(M48*$I48,0))</f>
        <v>5389136</v>
      </c>
      <c r="O48" s="4">
        <f>IF(N48&gt;2*$D48,N48,ROUNDDOWN(N48*$I48,0))</f>
        <v>5389136</v>
      </c>
      <c r="P48" s="4">
        <f>IF(O48&gt;2*$D48,O48,ROUNDDOWN(O48*$I48,0))</f>
        <v>5389136</v>
      </c>
      <c r="Q48" s="4">
        <f>IF(P48&gt;2*$D48,P48,ROUNDDOWN(P48*$I48,0))</f>
        <v>5389136</v>
      </c>
      <c r="R48" s="4">
        <f>IF(Q48&gt;2*$D48,Q48,ROUNDDOWN(Q48*$I48,0))</f>
        <v>5389136</v>
      </c>
      <c r="S48" s="4">
        <f>IF(R48&gt;2*$D48,R48,ROUNDDOWN(R48*$I48,0))</f>
        <v>5389136</v>
      </c>
      <c r="T48" s="4">
        <f>IF(S48&gt;2*$D48,S48,ROUNDDOWN(S48*$I48,0))</f>
        <v>5389136</v>
      </c>
      <c r="U48" s="4">
        <f>IF(T48&gt;2*$D48,T48,ROUNDDOWN(T48*$I48,0))</f>
        <v>5389136</v>
      </c>
      <c r="V48">
        <f>IF(U48&gt;2*D48,1,0)</f>
        <v>1</v>
      </c>
    </row>
    <row r="49" spans="1:22" x14ac:dyDescent="0.25">
      <c r="A49" t="s">
        <v>47</v>
      </c>
      <c r="B49">
        <v>2619776</v>
      </c>
      <c r="C49">
        <v>2749623</v>
      </c>
      <c r="D49" s="4">
        <f t="shared" si="0"/>
        <v>5369399</v>
      </c>
      <c r="E49">
        <v>2888215</v>
      </c>
      <c r="F49">
        <v>2800174</v>
      </c>
      <c r="G49" t="str">
        <f t="shared" si="1"/>
        <v>C</v>
      </c>
      <c r="H49">
        <f>IF(AND(E49&gt;B49, F49&gt;C49),1,0)</f>
        <v>1</v>
      </c>
      <c r="I49">
        <f>ROUNDDOWN(J49/D49,4)</f>
        <v>1.0593999999999999</v>
      </c>
      <c r="J49" s="4">
        <f>E49+F49</f>
        <v>5688389</v>
      </c>
      <c r="K49" s="4">
        <f t="shared" si="2"/>
        <v>6026279</v>
      </c>
      <c r="L49" s="4">
        <f>IF(K49&gt;2*$D49,K49,ROUNDDOWN(K49*$I49,0))</f>
        <v>6384239</v>
      </c>
      <c r="M49" s="4">
        <f>IF(L49&gt;2*$D49,L49,ROUNDDOWN(L49*$I49,0))</f>
        <v>6763462</v>
      </c>
      <c r="N49" s="4">
        <f>IF(M49&gt;2*$D49,M49,ROUNDDOWN(M49*$I49,0))</f>
        <v>7165211</v>
      </c>
      <c r="O49" s="4">
        <f>IF(N49&gt;2*$D49,N49,ROUNDDOWN(N49*$I49,0))</f>
        <v>7590824</v>
      </c>
      <c r="P49" s="4">
        <f>IF(O49&gt;2*$D49,O49,ROUNDDOWN(O49*$I49,0))</f>
        <v>8041718</v>
      </c>
      <c r="Q49" s="4">
        <f>IF(P49&gt;2*$D49,P49,ROUNDDOWN(P49*$I49,0))</f>
        <v>8519396</v>
      </c>
      <c r="R49" s="4">
        <f>IF(Q49&gt;2*$D49,Q49,ROUNDDOWN(Q49*$I49,0))</f>
        <v>9025448</v>
      </c>
      <c r="S49" s="4">
        <f>IF(R49&gt;2*$D49,R49,ROUNDDOWN(R49*$I49,0))</f>
        <v>9561559</v>
      </c>
      <c r="T49" s="4">
        <f>IF(S49&gt;2*$D49,S49,ROUNDDOWN(S49*$I49,0))</f>
        <v>10129515</v>
      </c>
      <c r="U49" s="4">
        <f>IF(T49&gt;2*$D49,T49,ROUNDDOWN(T49*$I49,0))</f>
        <v>10731208</v>
      </c>
      <c r="V49">
        <f>IF(U49&gt;2*D49,1,0)</f>
        <v>0</v>
      </c>
    </row>
    <row r="50" spans="1:22" x14ac:dyDescent="0.25">
      <c r="A50" t="s">
        <v>48</v>
      </c>
      <c r="B50">
        <v>248398</v>
      </c>
      <c r="C50">
        <v>268511</v>
      </c>
      <c r="D50" s="4">
        <f t="shared" si="0"/>
        <v>516909</v>
      </c>
      <c r="E50">
        <v>3110853</v>
      </c>
      <c r="F50">
        <v>2986411</v>
      </c>
      <c r="G50" t="str">
        <f t="shared" si="1"/>
        <v>C</v>
      </c>
      <c r="H50">
        <f>IF(AND(E50&gt;B50, F50&gt;C50),1,0)</f>
        <v>1</v>
      </c>
      <c r="I50">
        <f>ROUNDDOWN(J50/D50,4)</f>
        <v>11.7956</v>
      </c>
      <c r="J50" s="4">
        <f>E50+F50</f>
        <v>6097264</v>
      </c>
      <c r="K50" s="4">
        <f t="shared" si="2"/>
        <v>6097264</v>
      </c>
      <c r="L50" s="4">
        <f>IF(K50&gt;2*$D50,K50,ROUNDDOWN(K50*$I50,0))</f>
        <v>6097264</v>
      </c>
      <c r="M50" s="4">
        <f>IF(L50&gt;2*$D50,L50,ROUNDDOWN(L50*$I50,0))</f>
        <v>6097264</v>
      </c>
      <c r="N50" s="4">
        <f>IF(M50&gt;2*$D50,M50,ROUNDDOWN(M50*$I50,0))</f>
        <v>6097264</v>
      </c>
      <c r="O50" s="4">
        <f>IF(N50&gt;2*$D50,N50,ROUNDDOWN(N50*$I50,0))</f>
        <v>6097264</v>
      </c>
      <c r="P50" s="4">
        <f>IF(O50&gt;2*$D50,O50,ROUNDDOWN(O50*$I50,0))</f>
        <v>6097264</v>
      </c>
      <c r="Q50" s="4">
        <f>IF(P50&gt;2*$D50,P50,ROUNDDOWN(P50*$I50,0))</f>
        <v>6097264</v>
      </c>
      <c r="R50" s="4">
        <f>IF(Q50&gt;2*$D50,Q50,ROUNDDOWN(Q50*$I50,0))</f>
        <v>6097264</v>
      </c>
      <c r="S50" s="4">
        <f>IF(R50&gt;2*$D50,R50,ROUNDDOWN(R50*$I50,0))</f>
        <v>6097264</v>
      </c>
      <c r="T50" s="4">
        <f>IF(S50&gt;2*$D50,S50,ROUNDDOWN(S50*$I50,0))</f>
        <v>6097264</v>
      </c>
      <c r="U50" s="4">
        <f>IF(T50&gt;2*$D50,T50,ROUNDDOWN(T50*$I50,0))</f>
        <v>6097264</v>
      </c>
      <c r="V50">
        <f>IF(U50&gt;2*D50,1,0)</f>
        <v>1</v>
      </c>
    </row>
    <row r="51" spans="1:22" x14ac:dyDescent="0.25">
      <c r="A51" t="s">
        <v>49</v>
      </c>
      <c r="B51">
        <v>2494207</v>
      </c>
      <c r="C51">
        <v>2625207</v>
      </c>
      <c r="D51" s="4">
        <f t="shared" si="0"/>
        <v>5119414</v>
      </c>
      <c r="E51">
        <v>1796293</v>
      </c>
      <c r="F51">
        <v>1853602</v>
      </c>
      <c r="G51" t="str">
        <f t="shared" si="1"/>
        <v>B</v>
      </c>
      <c r="H51">
        <f>IF(AND(E51&gt;B51, F51&gt;C51),1,0)</f>
        <v>0</v>
      </c>
      <c r="I51">
        <f>ROUNDDOWN(J51/D51,4)</f>
        <v>0.71289999999999998</v>
      </c>
      <c r="J51" s="4">
        <f>E51+F51</f>
        <v>3649895</v>
      </c>
      <c r="K51" s="4">
        <f t="shared" si="2"/>
        <v>2602010</v>
      </c>
      <c r="L51" s="4">
        <f>IF(K51&gt;2*$D51,K51,ROUNDDOWN(K51*$I51,0))</f>
        <v>1854972</v>
      </c>
      <c r="M51" s="4">
        <f>IF(L51&gt;2*$D51,L51,ROUNDDOWN(L51*$I51,0))</f>
        <v>1322409</v>
      </c>
      <c r="N51" s="4">
        <f>IF(M51&gt;2*$D51,M51,ROUNDDOWN(M51*$I51,0))</f>
        <v>942745</v>
      </c>
      <c r="O51" s="4">
        <f>IF(N51&gt;2*$D51,N51,ROUNDDOWN(N51*$I51,0))</f>
        <v>672082</v>
      </c>
      <c r="P51" s="4">
        <f>IF(O51&gt;2*$D51,O51,ROUNDDOWN(O51*$I51,0))</f>
        <v>479127</v>
      </c>
      <c r="Q51" s="4">
        <f>IF(P51&gt;2*$D51,P51,ROUNDDOWN(P51*$I51,0))</f>
        <v>341569</v>
      </c>
      <c r="R51" s="4">
        <f>IF(Q51&gt;2*$D51,Q51,ROUNDDOWN(Q51*$I51,0))</f>
        <v>243504</v>
      </c>
      <c r="S51" s="4">
        <f>IF(R51&gt;2*$D51,R51,ROUNDDOWN(R51*$I51,0))</f>
        <v>173594</v>
      </c>
      <c r="T51" s="4">
        <f>IF(S51&gt;2*$D51,S51,ROUNDDOWN(S51*$I51,0))</f>
        <v>123755</v>
      </c>
      <c r="U51" s="4">
        <f>IF(T51&gt;2*$D51,T51,ROUNDDOWN(T51*$I51,0))</f>
        <v>88224</v>
      </c>
      <c r="V51">
        <f>IF(U51&gt;2*D51,1,0)</f>
        <v>0</v>
      </c>
    </row>
    <row r="53" spans="1:22" x14ac:dyDescent="0.25">
      <c r="B53" t="s">
        <v>57</v>
      </c>
    </row>
    <row r="54" spans="1:22" x14ac:dyDescent="0.25">
      <c r="B54" s="1" t="s">
        <v>55</v>
      </c>
      <c r="C54" t="s">
        <v>64</v>
      </c>
    </row>
    <row r="55" spans="1:22" x14ac:dyDescent="0.25">
      <c r="B55" s="2" t="s">
        <v>59</v>
      </c>
      <c r="C55" s="4">
        <v>33929579</v>
      </c>
    </row>
    <row r="56" spans="1:22" x14ac:dyDescent="0.25">
      <c r="B56" s="2" t="s">
        <v>60</v>
      </c>
      <c r="C56" s="4">
        <v>41736619</v>
      </c>
    </row>
    <row r="57" spans="1:22" x14ac:dyDescent="0.25">
      <c r="B57" s="2" t="s">
        <v>61</v>
      </c>
      <c r="C57" s="4">
        <v>57649017</v>
      </c>
    </row>
    <row r="58" spans="1:22" x14ac:dyDescent="0.25">
      <c r="B58" s="2" t="s">
        <v>62</v>
      </c>
      <c r="C58" s="4">
        <v>36530387</v>
      </c>
    </row>
    <row r="59" spans="1:22" x14ac:dyDescent="0.25">
      <c r="B59" s="2" t="s">
        <v>63</v>
      </c>
      <c r="C59" s="3">
        <v>169845602</v>
      </c>
    </row>
    <row r="76" spans="2:3" x14ac:dyDescent="0.25">
      <c r="B76" t="s">
        <v>65</v>
      </c>
    </row>
    <row r="77" spans="2:3" x14ac:dyDescent="0.25">
      <c r="B77" s="1" t="s">
        <v>58</v>
      </c>
      <c r="C77" t="s">
        <v>67</v>
      </c>
    </row>
    <row r="78" spans="2:3" x14ac:dyDescent="0.25">
      <c r="B78" s="2" t="s">
        <v>59</v>
      </c>
      <c r="C78" s="3">
        <v>3</v>
      </c>
    </row>
    <row r="79" spans="2:3" x14ac:dyDescent="0.25">
      <c r="B79" s="2" t="s">
        <v>60</v>
      </c>
      <c r="C79" s="3">
        <v>4</v>
      </c>
    </row>
    <row r="80" spans="2:3" x14ac:dyDescent="0.25">
      <c r="B80" s="2" t="s">
        <v>61</v>
      </c>
      <c r="C80" s="3">
        <v>8</v>
      </c>
    </row>
    <row r="81" spans="2:7" x14ac:dyDescent="0.25">
      <c r="B81" s="2" t="s">
        <v>62</v>
      </c>
      <c r="C81" s="3">
        <v>4</v>
      </c>
    </row>
    <row r="82" spans="2:7" x14ac:dyDescent="0.25">
      <c r="B82" s="2" t="s">
        <v>63</v>
      </c>
      <c r="C82" s="3">
        <v>19</v>
      </c>
    </row>
    <row r="84" spans="2:7" x14ac:dyDescent="0.25">
      <c r="B84" s="2" t="s">
        <v>68</v>
      </c>
    </row>
    <row r="85" spans="2:7" x14ac:dyDescent="0.25">
      <c r="B85" s="1" t="s">
        <v>58</v>
      </c>
      <c r="C85" t="s">
        <v>72</v>
      </c>
      <c r="D85" t="s">
        <v>73</v>
      </c>
      <c r="F85" t="s">
        <v>75</v>
      </c>
      <c r="G85" t="str">
        <f>B86</f>
        <v>w12C</v>
      </c>
    </row>
    <row r="86" spans="2:7" x14ac:dyDescent="0.25">
      <c r="B86" s="2" t="s">
        <v>11</v>
      </c>
      <c r="C86" s="4">
        <v>16699503</v>
      </c>
      <c r="D86" s="3">
        <v>1</v>
      </c>
      <c r="F86" t="s">
        <v>76</v>
      </c>
      <c r="G86">
        <f>GETPIVOTDATA("Suma z 2025",$B$85)</f>
        <v>125930205</v>
      </c>
    </row>
    <row r="87" spans="2:7" x14ac:dyDescent="0.25">
      <c r="B87" s="2" t="s">
        <v>47</v>
      </c>
      <c r="C87" s="4">
        <v>10731208</v>
      </c>
      <c r="D87" s="3">
        <v>0</v>
      </c>
      <c r="F87" t="s">
        <v>74</v>
      </c>
      <c r="G87">
        <f>GETPIVOTDATA("Suma z Przeludnienie",$B$85)</f>
        <v>18</v>
      </c>
    </row>
    <row r="88" spans="2:7" x14ac:dyDescent="0.25">
      <c r="B88" s="2" t="s">
        <v>5</v>
      </c>
      <c r="C88" s="4">
        <v>7422191</v>
      </c>
      <c r="D88" s="3">
        <v>1</v>
      </c>
    </row>
    <row r="89" spans="2:7" x14ac:dyDescent="0.25">
      <c r="B89" s="2" t="s">
        <v>31</v>
      </c>
      <c r="C89" s="4">
        <v>7356805</v>
      </c>
      <c r="D89" s="3">
        <v>1</v>
      </c>
    </row>
    <row r="90" spans="2:7" x14ac:dyDescent="0.25">
      <c r="B90" s="2" t="s">
        <v>15</v>
      </c>
      <c r="C90" s="4">
        <v>6644603</v>
      </c>
      <c r="D90" s="3">
        <v>1</v>
      </c>
    </row>
    <row r="91" spans="2:7" x14ac:dyDescent="0.25">
      <c r="B91" s="2" t="s">
        <v>48</v>
      </c>
      <c r="C91" s="4">
        <v>6097264</v>
      </c>
      <c r="D91" s="3">
        <v>1</v>
      </c>
    </row>
    <row r="92" spans="2:7" x14ac:dyDescent="0.25">
      <c r="B92" s="2" t="s">
        <v>38</v>
      </c>
      <c r="C92" s="4">
        <v>5958241</v>
      </c>
      <c r="D92" s="3">
        <v>1</v>
      </c>
    </row>
    <row r="93" spans="2:7" x14ac:dyDescent="0.25">
      <c r="B93" s="2" t="s">
        <v>0</v>
      </c>
      <c r="C93" s="4">
        <v>5639669</v>
      </c>
      <c r="D93" s="3">
        <v>1</v>
      </c>
    </row>
    <row r="94" spans="2:7" x14ac:dyDescent="0.25">
      <c r="B94" s="2" t="s">
        <v>21</v>
      </c>
      <c r="C94" s="4">
        <v>5519227</v>
      </c>
      <c r="D94" s="3">
        <v>1</v>
      </c>
    </row>
    <row r="95" spans="2:7" x14ac:dyDescent="0.25">
      <c r="B95" s="2" t="s">
        <v>45</v>
      </c>
      <c r="C95" s="4">
        <v>5502111</v>
      </c>
      <c r="D95" s="3">
        <v>1</v>
      </c>
    </row>
    <row r="96" spans="2:7" x14ac:dyDescent="0.25">
      <c r="B96" s="2" t="s">
        <v>46</v>
      </c>
      <c r="C96" s="4">
        <v>5389136</v>
      </c>
      <c r="D96" s="3">
        <v>1</v>
      </c>
    </row>
    <row r="97" spans="2:4" x14ac:dyDescent="0.25">
      <c r="B97" s="2" t="s">
        <v>39</v>
      </c>
      <c r="C97" s="4">
        <v>5149121</v>
      </c>
      <c r="D97" s="3">
        <v>1</v>
      </c>
    </row>
    <row r="98" spans="2:4" x14ac:dyDescent="0.25">
      <c r="B98" s="2" t="s">
        <v>44</v>
      </c>
      <c r="C98" s="4">
        <v>4711378</v>
      </c>
      <c r="D98" s="3">
        <v>1</v>
      </c>
    </row>
    <row r="99" spans="2:4" x14ac:dyDescent="0.25">
      <c r="B99" s="2" t="s">
        <v>12</v>
      </c>
      <c r="C99" s="4">
        <v>3972796</v>
      </c>
      <c r="D99" s="3">
        <v>1</v>
      </c>
    </row>
    <row r="100" spans="2:4" x14ac:dyDescent="0.25">
      <c r="B100" s="2" t="s">
        <v>43</v>
      </c>
      <c r="C100" s="4">
        <v>3582009</v>
      </c>
      <c r="D100" s="3">
        <v>1</v>
      </c>
    </row>
    <row r="101" spans="2:4" x14ac:dyDescent="0.25">
      <c r="B101" s="2" t="s">
        <v>24</v>
      </c>
      <c r="C101" s="4">
        <v>3347446</v>
      </c>
      <c r="D101" s="3">
        <v>1</v>
      </c>
    </row>
    <row r="102" spans="2:4" x14ac:dyDescent="0.25">
      <c r="B102" s="2" t="s">
        <v>23</v>
      </c>
      <c r="C102" s="4">
        <v>3279175</v>
      </c>
      <c r="D102" s="3">
        <v>1</v>
      </c>
    </row>
    <row r="103" spans="2:4" x14ac:dyDescent="0.25">
      <c r="B103" s="2" t="s">
        <v>7</v>
      </c>
      <c r="C103" s="4">
        <v>3237471</v>
      </c>
      <c r="D103" s="3">
        <v>1</v>
      </c>
    </row>
    <row r="104" spans="2:4" x14ac:dyDescent="0.25">
      <c r="B104" s="2" t="s">
        <v>2</v>
      </c>
      <c r="C104" s="4">
        <v>3081288</v>
      </c>
      <c r="D104" s="3">
        <v>0</v>
      </c>
    </row>
    <row r="105" spans="2:4" x14ac:dyDescent="0.25">
      <c r="B105" s="2" t="s">
        <v>33</v>
      </c>
      <c r="C105" s="4">
        <v>2754275</v>
      </c>
      <c r="D105" s="3">
        <v>1</v>
      </c>
    </row>
    <row r="106" spans="2:4" x14ac:dyDescent="0.25">
      <c r="B106" s="2" t="s">
        <v>10</v>
      </c>
      <c r="C106" s="4">
        <v>1937317</v>
      </c>
      <c r="D106" s="3">
        <v>0</v>
      </c>
    </row>
    <row r="107" spans="2:4" x14ac:dyDescent="0.25">
      <c r="B107" s="2" t="s">
        <v>1</v>
      </c>
      <c r="C107" s="4">
        <v>1528022</v>
      </c>
      <c r="D107" s="3">
        <v>0</v>
      </c>
    </row>
    <row r="108" spans="2:4" x14ac:dyDescent="0.25">
      <c r="B108" s="2" t="s">
        <v>6</v>
      </c>
      <c r="C108" s="4">
        <v>1521565</v>
      </c>
      <c r="D108" s="3">
        <v>0</v>
      </c>
    </row>
    <row r="109" spans="2:4" x14ac:dyDescent="0.25">
      <c r="B109" s="2" t="s">
        <v>30</v>
      </c>
      <c r="C109" s="4">
        <v>1494556</v>
      </c>
      <c r="D109" s="3">
        <v>0</v>
      </c>
    </row>
    <row r="110" spans="2:4" x14ac:dyDescent="0.25">
      <c r="B110" s="2" t="s">
        <v>19</v>
      </c>
      <c r="C110" s="4">
        <v>1156451</v>
      </c>
      <c r="D110" s="3">
        <v>0</v>
      </c>
    </row>
    <row r="111" spans="2:4" x14ac:dyDescent="0.25">
      <c r="B111" s="2" t="s">
        <v>25</v>
      </c>
      <c r="C111" s="4">
        <v>395195</v>
      </c>
      <c r="D111" s="3">
        <v>0</v>
      </c>
    </row>
    <row r="112" spans="2:4" x14ac:dyDescent="0.25">
      <c r="B112" s="2" t="s">
        <v>4</v>
      </c>
      <c r="C112" s="4">
        <v>388418</v>
      </c>
      <c r="D112" s="3">
        <v>0</v>
      </c>
    </row>
    <row r="113" spans="2:4" x14ac:dyDescent="0.25">
      <c r="B113" s="2" t="s">
        <v>28</v>
      </c>
      <c r="C113" s="4">
        <v>353503</v>
      </c>
      <c r="D113" s="3">
        <v>0</v>
      </c>
    </row>
    <row r="114" spans="2:4" x14ac:dyDescent="0.25">
      <c r="B114" s="2" t="s">
        <v>14</v>
      </c>
      <c r="C114" s="4">
        <v>344988</v>
      </c>
      <c r="D114" s="3">
        <v>0</v>
      </c>
    </row>
    <row r="115" spans="2:4" x14ac:dyDescent="0.25">
      <c r="B115" s="2" t="s">
        <v>36</v>
      </c>
      <c r="C115" s="4">
        <v>253870</v>
      </c>
      <c r="D115" s="3">
        <v>0</v>
      </c>
    </row>
    <row r="116" spans="2:4" x14ac:dyDescent="0.25">
      <c r="B116" s="2" t="s">
        <v>13</v>
      </c>
      <c r="C116" s="4">
        <v>176035</v>
      </c>
      <c r="D116" s="3">
        <v>0</v>
      </c>
    </row>
    <row r="117" spans="2:4" x14ac:dyDescent="0.25">
      <c r="B117" s="2" t="s">
        <v>22</v>
      </c>
      <c r="C117" s="4">
        <v>97567</v>
      </c>
      <c r="D117" s="3">
        <v>0</v>
      </c>
    </row>
    <row r="118" spans="2:4" x14ac:dyDescent="0.25">
      <c r="B118" s="2" t="s">
        <v>49</v>
      </c>
      <c r="C118" s="4">
        <v>88224</v>
      </c>
      <c r="D118" s="3">
        <v>0</v>
      </c>
    </row>
    <row r="119" spans="2:4" x14ac:dyDescent="0.25">
      <c r="B119" s="2" t="s">
        <v>9</v>
      </c>
      <c r="C119" s="4">
        <v>39252</v>
      </c>
      <c r="D119" s="3">
        <v>0</v>
      </c>
    </row>
    <row r="120" spans="2:4" x14ac:dyDescent="0.25">
      <c r="B120" s="2" t="s">
        <v>3</v>
      </c>
      <c r="C120" s="4">
        <v>34964</v>
      </c>
      <c r="D120" s="3">
        <v>0</v>
      </c>
    </row>
    <row r="121" spans="2:4" x14ac:dyDescent="0.25">
      <c r="B121" s="2" t="s">
        <v>8</v>
      </c>
      <c r="C121" s="4">
        <v>27666</v>
      </c>
      <c r="D121" s="3">
        <v>0</v>
      </c>
    </row>
    <row r="122" spans="2:4" x14ac:dyDescent="0.25">
      <c r="B122" s="2" t="s">
        <v>16</v>
      </c>
      <c r="C122" s="4">
        <v>11576</v>
      </c>
      <c r="D122" s="3">
        <v>0</v>
      </c>
    </row>
    <row r="123" spans="2:4" x14ac:dyDescent="0.25">
      <c r="B123" s="2" t="s">
        <v>18</v>
      </c>
      <c r="C123" s="4">
        <v>5229</v>
      </c>
      <c r="D123" s="3">
        <v>0</v>
      </c>
    </row>
    <row r="124" spans="2:4" x14ac:dyDescent="0.25">
      <c r="B124" s="2" t="s">
        <v>26</v>
      </c>
      <c r="C124" s="4">
        <v>565</v>
      </c>
      <c r="D124" s="3">
        <v>0</v>
      </c>
    </row>
    <row r="125" spans="2:4" x14ac:dyDescent="0.25">
      <c r="B125" s="2" t="s">
        <v>17</v>
      </c>
      <c r="C125" s="4">
        <v>246</v>
      </c>
      <c r="D125" s="3">
        <v>0</v>
      </c>
    </row>
    <row r="126" spans="2:4" x14ac:dyDescent="0.25">
      <c r="B126" s="2" t="s">
        <v>34</v>
      </c>
      <c r="C126" s="4">
        <v>79</v>
      </c>
      <c r="D126" s="3">
        <v>0</v>
      </c>
    </row>
    <row r="127" spans="2:4" x14ac:dyDescent="0.25">
      <c r="B127" s="2" t="s">
        <v>20</v>
      </c>
      <c r="C127" s="4">
        <v>0</v>
      </c>
      <c r="D127" s="3">
        <v>0</v>
      </c>
    </row>
    <row r="128" spans="2:4" x14ac:dyDescent="0.25">
      <c r="B128" s="2" t="s">
        <v>29</v>
      </c>
      <c r="C128" s="4">
        <v>0</v>
      </c>
      <c r="D128" s="3">
        <v>0</v>
      </c>
    </row>
    <row r="129" spans="2:4" x14ac:dyDescent="0.25">
      <c r="B129" s="2" t="s">
        <v>27</v>
      </c>
      <c r="C129" s="4">
        <v>0</v>
      </c>
      <c r="D129" s="3">
        <v>0</v>
      </c>
    </row>
    <row r="130" spans="2:4" x14ac:dyDescent="0.25">
      <c r="B130" s="2" t="s">
        <v>40</v>
      </c>
      <c r="C130" s="4">
        <v>0</v>
      </c>
      <c r="D130" s="3">
        <v>0</v>
      </c>
    </row>
    <row r="131" spans="2:4" x14ac:dyDescent="0.25">
      <c r="B131" s="2" t="s">
        <v>35</v>
      </c>
      <c r="C131" s="4">
        <v>0</v>
      </c>
      <c r="D131" s="3">
        <v>0</v>
      </c>
    </row>
    <row r="132" spans="2:4" x14ac:dyDescent="0.25">
      <c r="B132" s="2" t="s">
        <v>41</v>
      </c>
      <c r="C132" s="4">
        <v>0</v>
      </c>
      <c r="D132" s="3">
        <v>0</v>
      </c>
    </row>
    <row r="133" spans="2:4" x14ac:dyDescent="0.25">
      <c r="B133" s="2" t="s">
        <v>37</v>
      </c>
      <c r="C133" s="4">
        <v>0</v>
      </c>
      <c r="D133" s="3">
        <v>0</v>
      </c>
    </row>
    <row r="134" spans="2:4" x14ac:dyDescent="0.25">
      <c r="B134" s="2" t="s">
        <v>42</v>
      </c>
      <c r="C134" s="4">
        <v>0</v>
      </c>
      <c r="D134" s="3">
        <v>0</v>
      </c>
    </row>
    <row r="135" spans="2:4" x14ac:dyDescent="0.25">
      <c r="B135" s="2" t="s">
        <v>32</v>
      </c>
      <c r="C135" s="4">
        <v>0</v>
      </c>
      <c r="D135" s="3">
        <v>0</v>
      </c>
    </row>
    <row r="136" spans="2:4" x14ac:dyDescent="0.25">
      <c r="B136" s="2" t="s">
        <v>63</v>
      </c>
      <c r="C136" s="4">
        <v>125930205</v>
      </c>
      <c r="D136" s="3">
        <v>18</v>
      </c>
    </row>
  </sheetData>
  <conditionalFormatting sqref="V1:V1048576">
    <cfRule type="cellIs" dxfId="1" priority="1" operator="equal">
      <formula>1</formula>
    </cfRule>
    <cfRule type="cellIs" dxfId="0" priority="2" operator="equal">
      <formula>TRUE</formula>
    </cfRule>
  </conditionalFormatting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Arkusz1</vt:lpstr>
      <vt:lpstr>Arkusz1!kraina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Mackiewicz</dc:creator>
  <cp:lastModifiedBy>Krzysztof Mackiewicz Uczeń</cp:lastModifiedBy>
  <dcterms:created xsi:type="dcterms:W3CDTF">2015-06-05T18:19:34Z</dcterms:created>
  <dcterms:modified xsi:type="dcterms:W3CDTF">2024-11-25T16:13:58Z</dcterms:modified>
</cp:coreProperties>
</file>