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7-czerwiec\"/>
    </mc:Choice>
  </mc:AlternateContent>
  <xr:revisionPtr revIDLastSave="0" documentId="13_ncr:1_{95091838-31F9-4A78-918B-726F3AD24B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transport" localSheetId="0">Arkusz1!$A$1:$H$135</definedName>
  </definedName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3" i="1"/>
  <c r="L4" i="1"/>
  <c r="L8" i="1"/>
  <c r="L114" i="1"/>
  <c r="L115" i="1"/>
  <c r="L40" i="1"/>
  <c r="L54" i="1"/>
  <c r="L83" i="1"/>
  <c r="L18" i="1"/>
  <c r="L41" i="1"/>
  <c r="L25" i="1"/>
  <c r="L42" i="1"/>
  <c r="L36" i="1"/>
  <c r="L87" i="1"/>
  <c r="L37" i="1"/>
  <c r="L55" i="1"/>
  <c r="L77" i="1"/>
  <c r="L2" i="1"/>
  <c r="L79" i="1"/>
  <c r="L80" i="1"/>
  <c r="L84" i="1"/>
  <c r="L38" i="1"/>
  <c r="L19" i="1"/>
  <c r="L27" i="1"/>
  <c r="L16" i="1"/>
  <c r="L88" i="1"/>
  <c r="L89" i="1"/>
  <c r="L75" i="1"/>
  <c r="L118" i="1"/>
  <c r="L69" i="1"/>
  <c r="L57" i="1"/>
  <c r="L106" i="1"/>
  <c r="L59" i="1"/>
  <c r="L65" i="1"/>
  <c r="L63" i="1"/>
  <c r="L67" i="1"/>
  <c r="L12" i="1"/>
  <c r="L90" i="1"/>
  <c r="L43" i="1"/>
  <c r="L7" i="1"/>
  <c r="L26" i="1"/>
  <c r="L28" i="1"/>
  <c r="L85" i="1"/>
  <c r="L29" i="1"/>
  <c r="L86" i="1"/>
  <c r="L52" i="1"/>
  <c r="L17" i="1"/>
  <c r="L14" i="1"/>
  <c r="L5" i="1"/>
  <c r="L45" i="1"/>
  <c r="L46" i="1"/>
  <c r="L47" i="1"/>
  <c r="L93" i="1"/>
  <c r="L66" i="1"/>
  <c r="L61" i="1"/>
  <c r="L68" i="1"/>
  <c r="L48" i="1"/>
  <c r="L49" i="1"/>
  <c r="L44" i="1"/>
  <c r="L30" i="1"/>
  <c r="L110" i="1"/>
  <c r="L111" i="1"/>
  <c r="L112" i="1"/>
  <c r="L113" i="1"/>
  <c r="L50" i="1"/>
  <c r="L51" i="1"/>
  <c r="L60" i="1"/>
  <c r="L100" i="1"/>
  <c r="L101" i="1"/>
  <c r="L102" i="1"/>
  <c r="L103" i="1"/>
  <c r="L104" i="1"/>
  <c r="L105" i="1"/>
  <c r="L13" i="1"/>
  <c r="L23" i="1"/>
  <c r="L56" i="1"/>
  <c r="L78" i="1"/>
  <c r="L39" i="1"/>
  <c r="L20" i="1"/>
  <c r="L76" i="1"/>
  <c r="L108" i="1"/>
  <c r="L10" i="1"/>
  <c r="L11" i="1"/>
  <c r="L70" i="1"/>
  <c r="L95" i="1"/>
  <c r="L96" i="1"/>
  <c r="L97" i="1"/>
  <c r="L98" i="1"/>
  <c r="L99" i="1"/>
  <c r="L91" i="1"/>
  <c r="L107" i="1"/>
  <c r="L92" i="1"/>
  <c r="L116" i="1"/>
  <c r="L94" i="1"/>
  <c r="L31" i="1"/>
  <c r="L32" i="1"/>
  <c r="L33" i="1"/>
  <c r="L34" i="1"/>
  <c r="L35" i="1"/>
  <c r="L64" i="1"/>
  <c r="L24" i="1"/>
  <c r="L81" i="1"/>
  <c r="L82" i="1"/>
  <c r="L53" i="1"/>
  <c r="L15" i="1"/>
  <c r="L119" i="1"/>
  <c r="L123" i="1"/>
  <c r="L124" i="1"/>
  <c r="L125" i="1"/>
  <c r="L126" i="1"/>
  <c r="L127" i="1"/>
  <c r="L128" i="1"/>
  <c r="L129" i="1"/>
  <c r="L130" i="1"/>
  <c r="L71" i="1"/>
  <c r="L117" i="1"/>
  <c r="L73" i="1"/>
  <c r="L74" i="1"/>
  <c r="L109" i="1"/>
  <c r="L58" i="1"/>
  <c r="L21" i="1"/>
  <c r="L120" i="1"/>
  <c r="L121" i="1"/>
  <c r="L122" i="1"/>
  <c r="L72" i="1"/>
  <c r="L22" i="1"/>
  <c r="L62" i="1"/>
  <c r="L131" i="1"/>
  <c r="L132" i="1"/>
  <c r="L133" i="1"/>
  <c r="L134" i="1"/>
  <c r="L135" i="1"/>
  <c r="L9" i="1"/>
  <c r="C9" i="1"/>
  <c r="C6" i="1"/>
  <c r="C68" i="1"/>
  <c r="C3" i="1"/>
  <c r="C4" i="1"/>
  <c r="C12" i="1"/>
  <c r="C8" i="1"/>
  <c r="C40" i="1"/>
  <c r="C13" i="1"/>
  <c r="C41" i="1"/>
  <c r="C54" i="1"/>
  <c r="C25" i="1"/>
  <c r="C42" i="1"/>
  <c r="C36" i="1"/>
  <c r="C87" i="1"/>
  <c r="C37" i="1"/>
  <c r="C55" i="1"/>
  <c r="C90" i="1"/>
  <c r="C77" i="1"/>
  <c r="C23" i="1"/>
  <c r="C2" i="1"/>
  <c r="C24" i="1"/>
  <c r="C48" i="1"/>
  <c r="C49" i="1"/>
  <c r="C43" i="1"/>
  <c r="C7" i="1"/>
  <c r="C44" i="1"/>
  <c r="C56" i="1"/>
  <c r="C26" i="1"/>
  <c r="C79" i="1"/>
  <c r="C80" i="1"/>
  <c r="C83" i="1"/>
  <c r="C18" i="1"/>
  <c r="C28" i="1"/>
  <c r="C78" i="1"/>
  <c r="C84" i="1"/>
  <c r="C38" i="1"/>
  <c r="C30" i="1"/>
  <c r="C19" i="1"/>
  <c r="C27" i="1"/>
  <c r="C85" i="1"/>
  <c r="C114" i="1"/>
  <c r="C29" i="1"/>
  <c r="C86" i="1"/>
  <c r="C81" i="1"/>
  <c r="C39" i="1"/>
  <c r="C82" i="1"/>
  <c r="C52" i="1"/>
  <c r="C16" i="1"/>
  <c r="C115" i="1"/>
  <c r="C17" i="1"/>
  <c r="C88" i="1"/>
  <c r="C89" i="1"/>
  <c r="C75" i="1"/>
  <c r="C53" i="1"/>
  <c r="C20" i="1"/>
  <c r="C73" i="1"/>
  <c r="C74" i="1"/>
  <c r="C14" i="1"/>
  <c r="C118" i="1"/>
  <c r="C69" i="1"/>
  <c r="C76" i="1"/>
  <c r="C108" i="1"/>
  <c r="C5" i="1"/>
  <c r="C57" i="1"/>
  <c r="C10" i="1"/>
  <c r="C11" i="1"/>
  <c r="C15" i="1"/>
  <c r="C106" i="1"/>
  <c r="C109" i="1"/>
  <c r="C70" i="1"/>
  <c r="C59" i="1"/>
  <c r="C119" i="1"/>
  <c r="C110" i="1"/>
  <c r="C111" i="1"/>
  <c r="C95" i="1"/>
  <c r="C96" i="1"/>
  <c r="C112" i="1"/>
  <c r="C113" i="1"/>
  <c r="C97" i="1"/>
  <c r="C98" i="1"/>
  <c r="C99" i="1"/>
  <c r="C50" i="1"/>
  <c r="C65" i="1"/>
  <c r="C45" i="1"/>
  <c r="C46" i="1"/>
  <c r="C51" i="1"/>
  <c r="C47" i="1"/>
  <c r="C93" i="1"/>
  <c r="C60" i="1"/>
  <c r="C66" i="1"/>
  <c r="C91" i="1"/>
  <c r="C100" i="1"/>
  <c r="C58" i="1"/>
  <c r="C107" i="1"/>
  <c r="C92" i="1"/>
  <c r="C116" i="1"/>
  <c r="C101" i="1"/>
  <c r="C102" i="1"/>
  <c r="C103" i="1"/>
  <c r="C104" i="1"/>
  <c r="C105" i="1"/>
  <c r="C94" i="1"/>
  <c r="C61" i="1"/>
  <c r="C31" i="1"/>
  <c r="C32" i="1"/>
  <c r="C63" i="1"/>
  <c r="C33" i="1"/>
  <c r="C34" i="1"/>
  <c r="C35" i="1"/>
  <c r="C123" i="1"/>
  <c r="C21" i="1"/>
  <c r="C124" i="1"/>
  <c r="C125" i="1"/>
  <c r="C126" i="1"/>
  <c r="C127" i="1"/>
  <c r="C128" i="1"/>
  <c r="C129" i="1"/>
  <c r="C130" i="1"/>
  <c r="C22" i="1"/>
  <c r="C120" i="1"/>
  <c r="C121" i="1"/>
  <c r="C122" i="1"/>
  <c r="C71" i="1"/>
  <c r="C117" i="1"/>
  <c r="C64" i="1"/>
  <c r="C72" i="1"/>
  <c r="C62" i="1"/>
  <c r="C131" i="1"/>
  <c r="C132" i="1"/>
  <c r="C133" i="1"/>
  <c r="C134" i="1"/>
  <c r="C135" i="1"/>
  <c r="C67" i="1"/>
  <c r="B9" i="1"/>
  <c r="B6" i="1"/>
  <c r="B68" i="1"/>
  <c r="B3" i="1"/>
  <c r="B4" i="1"/>
  <c r="B12" i="1"/>
  <c r="B8" i="1"/>
  <c r="B40" i="1"/>
  <c r="B13" i="1"/>
  <c r="B41" i="1"/>
  <c r="B54" i="1"/>
  <c r="B25" i="1"/>
  <c r="B42" i="1"/>
  <c r="B36" i="1"/>
  <c r="B87" i="1"/>
  <c r="B37" i="1"/>
  <c r="B55" i="1"/>
  <c r="B90" i="1"/>
  <c r="B77" i="1"/>
  <c r="B23" i="1"/>
  <c r="B2" i="1"/>
  <c r="B24" i="1"/>
  <c r="B48" i="1"/>
  <c r="B49" i="1"/>
  <c r="B43" i="1"/>
  <c r="B7" i="1"/>
  <c r="B44" i="1"/>
  <c r="B56" i="1"/>
  <c r="B26" i="1"/>
  <c r="B79" i="1"/>
  <c r="B80" i="1"/>
  <c r="B83" i="1"/>
  <c r="B18" i="1"/>
  <c r="B28" i="1"/>
  <c r="B78" i="1"/>
  <c r="B84" i="1"/>
  <c r="B38" i="1"/>
  <c r="B30" i="1"/>
  <c r="B19" i="1"/>
  <c r="B27" i="1"/>
  <c r="B85" i="1"/>
  <c r="B114" i="1"/>
  <c r="B29" i="1"/>
  <c r="B86" i="1"/>
  <c r="B81" i="1"/>
  <c r="B39" i="1"/>
  <c r="B82" i="1"/>
  <c r="B52" i="1"/>
  <c r="B16" i="1"/>
  <c r="B115" i="1"/>
  <c r="B17" i="1"/>
  <c r="B88" i="1"/>
  <c r="B89" i="1"/>
  <c r="B75" i="1"/>
  <c r="B53" i="1"/>
  <c r="B20" i="1"/>
  <c r="B73" i="1"/>
  <c r="B74" i="1"/>
  <c r="B14" i="1"/>
  <c r="B118" i="1"/>
  <c r="B69" i="1"/>
  <c r="B76" i="1"/>
  <c r="B108" i="1"/>
  <c r="B5" i="1"/>
  <c r="B57" i="1"/>
  <c r="B10" i="1"/>
  <c r="B11" i="1"/>
  <c r="B15" i="1"/>
  <c r="B106" i="1"/>
  <c r="B109" i="1"/>
  <c r="B70" i="1"/>
  <c r="B59" i="1"/>
  <c r="B119" i="1"/>
  <c r="B110" i="1"/>
  <c r="B111" i="1"/>
  <c r="B95" i="1"/>
  <c r="B96" i="1"/>
  <c r="B112" i="1"/>
  <c r="B113" i="1"/>
  <c r="B97" i="1"/>
  <c r="B98" i="1"/>
  <c r="B99" i="1"/>
  <c r="B50" i="1"/>
  <c r="B65" i="1"/>
  <c r="B45" i="1"/>
  <c r="B46" i="1"/>
  <c r="B51" i="1"/>
  <c r="B47" i="1"/>
  <c r="B93" i="1"/>
  <c r="B60" i="1"/>
  <c r="B66" i="1"/>
  <c r="B91" i="1"/>
  <c r="B100" i="1"/>
  <c r="B58" i="1"/>
  <c r="B107" i="1"/>
  <c r="B92" i="1"/>
  <c r="B116" i="1"/>
  <c r="B101" i="1"/>
  <c r="B102" i="1"/>
  <c r="B103" i="1"/>
  <c r="B104" i="1"/>
  <c r="B105" i="1"/>
  <c r="B94" i="1"/>
  <c r="B61" i="1"/>
  <c r="B31" i="1"/>
  <c r="B32" i="1"/>
  <c r="B63" i="1"/>
  <c r="B33" i="1"/>
  <c r="B34" i="1"/>
  <c r="B35" i="1"/>
  <c r="B123" i="1"/>
  <c r="B21" i="1"/>
  <c r="B124" i="1"/>
  <c r="B125" i="1"/>
  <c r="B126" i="1"/>
  <c r="B127" i="1"/>
  <c r="B128" i="1"/>
  <c r="B129" i="1"/>
  <c r="B130" i="1"/>
  <c r="B22" i="1"/>
  <c r="B120" i="1"/>
  <c r="B121" i="1"/>
  <c r="B122" i="1"/>
  <c r="B71" i="1"/>
  <c r="B117" i="1"/>
  <c r="B64" i="1"/>
  <c r="B72" i="1"/>
  <c r="B62" i="1"/>
  <c r="B131" i="1"/>
  <c r="B132" i="1"/>
  <c r="B133" i="1"/>
  <c r="B134" i="1"/>
  <c r="B135" i="1"/>
  <c r="B67" i="1"/>
  <c r="J6" i="1"/>
  <c r="J3" i="1"/>
  <c r="J4" i="1"/>
  <c r="J8" i="1"/>
  <c r="J114" i="1"/>
  <c r="J115" i="1"/>
  <c r="J40" i="1"/>
  <c r="J54" i="1"/>
  <c r="J83" i="1"/>
  <c r="J18" i="1"/>
  <c r="J41" i="1"/>
  <c r="J25" i="1"/>
  <c r="J42" i="1"/>
  <c r="J36" i="1"/>
  <c r="J87" i="1"/>
  <c r="J37" i="1"/>
  <c r="J55" i="1"/>
  <c r="J77" i="1"/>
  <c r="J2" i="1"/>
  <c r="J79" i="1"/>
  <c r="J80" i="1"/>
  <c r="J84" i="1"/>
  <c r="J38" i="1"/>
  <c r="J19" i="1"/>
  <c r="J27" i="1"/>
  <c r="J16" i="1"/>
  <c r="J88" i="1"/>
  <c r="J89" i="1"/>
  <c r="J75" i="1"/>
  <c r="J118" i="1"/>
  <c r="J69" i="1"/>
  <c r="J57" i="1"/>
  <c r="J106" i="1"/>
  <c r="J59" i="1"/>
  <c r="J65" i="1"/>
  <c r="J63" i="1"/>
  <c r="J67" i="1"/>
  <c r="J12" i="1"/>
  <c r="J90" i="1"/>
  <c r="J43" i="1"/>
  <c r="J7" i="1"/>
  <c r="J26" i="1"/>
  <c r="J28" i="1"/>
  <c r="J85" i="1"/>
  <c r="J29" i="1"/>
  <c r="J86" i="1"/>
  <c r="J52" i="1"/>
  <c r="J17" i="1"/>
  <c r="J14" i="1"/>
  <c r="J5" i="1"/>
  <c r="J45" i="1"/>
  <c r="J46" i="1"/>
  <c r="J47" i="1"/>
  <c r="J93" i="1"/>
  <c r="J66" i="1"/>
  <c r="J61" i="1"/>
  <c r="J68" i="1"/>
  <c r="J48" i="1"/>
  <c r="J49" i="1"/>
  <c r="J44" i="1"/>
  <c r="J30" i="1"/>
  <c r="J110" i="1"/>
  <c r="J111" i="1"/>
  <c r="J112" i="1"/>
  <c r="J113" i="1"/>
  <c r="J50" i="1"/>
  <c r="J51" i="1"/>
  <c r="J60" i="1"/>
  <c r="J100" i="1"/>
  <c r="J101" i="1"/>
  <c r="J102" i="1"/>
  <c r="J103" i="1"/>
  <c r="J104" i="1"/>
  <c r="J105" i="1"/>
  <c r="J13" i="1"/>
  <c r="J23" i="1"/>
  <c r="J56" i="1"/>
  <c r="J78" i="1"/>
  <c r="J39" i="1"/>
  <c r="J20" i="1"/>
  <c r="J76" i="1"/>
  <c r="J108" i="1"/>
  <c r="J10" i="1"/>
  <c r="J11" i="1"/>
  <c r="J70" i="1"/>
  <c r="J95" i="1"/>
  <c r="J96" i="1"/>
  <c r="J97" i="1"/>
  <c r="J98" i="1"/>
  <c r="J99" i="1"/>
  <c r="J91" i="1"/>
  <c r="J107" i="1"/>
  <c r="J92" i="1"/>
  <c r="J116" i="1"/>
  <c r="J94" i="1"/>
  <c r="J31" i="1"/>
  <c r="J32" i="1"/>
  <c r="J33" i="1"/>
  <c r="J34" i="1"/>
  <c r="J35" i="1"/>
  <c r="J64" i="1"/>
  <c r="J24" i="1"/>
  <c r="J81" i="1"/>
  <c r="J82" i="1"/>
  <c r="J53" i="1"/>
  <c r="J15" i="1"/>
  <c r="J119" i="1"/>
  <c r="J123" i="1"/>
  <c r="J124" i="1"/>
  <c r="J125" i="1"/>
  <c r="J126" i="1"/>
  <c r="J127" i="1"/>
  <c r="J128" i="1"/>
  <c r="J129" i="1"/>
  <c r="J130" i="1"/>
  <c r="J71" i="1"/>
  <c r="J117" i="1"/>
  <c r="J73" i="1"/>
  <c r="J74" i="1"/>
  <c r="J109" i="1"/>
  <c r="J58" i="1"/>
  <c r="J21" i="1"/>
  <c r="J120" i="1"/>
  <c r="J121" i="1"/>
  <c r="J122" i="1"/>
  <c r="J72" i="1"/>
  <c r="J22" i="1"/>
  <c r="J62" i="1"/>
  <c r="J131" i="1"/>
  <c r="J132" i="1"/>
  <c r="J133" i="1"/>
  <c r="J134" i="1"/>
  <c r="J135" i="1"/>
  <c r="I6" i="1"/>
  <c r="I3" i="1"/>
  <c r="I4" i="1"/>
  <c r="I8" i="1"/>
  <c r="I114" i="1"/>
  <c r="I115" i="1"/>
  <c r="I40" i="1"/>
  <c r="I54" i="1"/>
  <c r="I83" i="1"/>
  <c r="K83" i="1" s="1"/>
  <c r="I18" i="1"/>
  <c r="I41" i="1"/>
  <c r="I25" i="1"/>
  <c r="I42" i="1"/>
  <c r="I36" i="1"/>
  <c r="I87" i="1"/>
  <c r="I37" i="1"/>
  <c r="I55" i="1"/>
  <c r="I77" i="1"/>
  <c r="I2" i="1"/>
  <c r="I79" i="1"/>
  <c r="I80" i="1"/>
  <c r="I84" i="1"/>
  <c r="I38" i="1"/>
  <c r="I19" i="1"/>
  <c r="I27" i="1"/>
  <c r="K27" i="1" s="1"/>
  <c r="I16" i="1"/>
  <c r="I88" i="1"/>
  <c r="I89" i="1"/>
  <c r="I75" i="1"/>
  <c r="I118" i="1"/>
  <c r="I69" i="1"/>
  <c r="I57" i="1"/>
  <c r="I106" i="1"/>
  <c r="I59" i="1"/>
  <c r="I65" i="1"/>
  <c r="I63" i="1"/>
  <c r="I67" i="1"/>
  <c r="I12" i="1"/>
  <c r="I90" i="1"/>
  <c r="I43" i="1"/>
  <c r="I7" i="1"/>
  <c r="K7" i="1" s="1"/>
  <c r="I26" i="1"/>
  <c r="I28" i="1"/>
  <c r="I85" i="1"/>
  <c r="I29" i="1"/>
  <c r="I86" i="1"/>
  <c r="I52" i="1"/>
  <c r="I17" i="1"/>
  <c r="I14" i="1"/>
  <c r="I5" i="1"/>
  <c r="I45" i="1"/>
  <c r="I46" i="1"/>
  <c r="I47" i="1"/>
  <c r="I93" i="1"/>
  <c r="I66" i="1"/>
  <c r="I61" i="1"/>
  <c r="I68" i="1"/>
  <c r="K68" i="1" s="1"/>
  <c r="I48" i="1"/>
  <c r="I49" i="1"/>
  <c r="I44" i="1"/>
  <c r="I30" i="1"/>
  <c r="I110" i="1"/>
  <c r="I111" i="1"/>
  <c r="I112" i="1"/>
  <c r="I113" i="1"/>
  <c r="I50" i="1"/>
  <c r="I51" i="1"/>
  <c r="I60" i="1"/>
  <c r="I100" i="1"/>
  <c r="I101" i="1"/>
  <c r="I102" i="1"/>
  <c r="I103" i="1"/>
  <c r="I104" i="1"/>
  <c r="K104" i="1" s="1"/>
  <c r="I105" i="1"/>
  <c r="I13" i="1"/>
  <c r="I23" i="1"/>
  <c r="I56" i="1"/>
  <c r="I78" i="1"/>
  <c r="I39" i="1"/>
  <c r="I20" i="1"/>
  <c r="I76" i="1"/>
  <c r="I108" i="1"/>
  <c r="I10" i="1"/>
  <c r="I11" i="1"/>
  <c r="I70" i="1"/>
  <c r="I95" i="1"/>
  <c r="I96" i="1"/>
  <c r="I97" i="1"/>
  <c r="I98" i="1"/>
  <c r="K98" i="1" s="1"/>
  <c r="I99" i="1"/>
  <c r="I91" i="1"/>
  <c r="I107" i="1"/>
  <c r="I92" i="1"/>
  <c r="I116" i="1"/>
  <c r="I94" i="1"/>
  <c r="I31" i="1"/>
  <c r="I32" i="1"/>
  <c r="I33" i="1"/>
  <c r="I34" i="1"/>
  <c r="I35" i="1"/>
  <c r="I64" i="1"/>
  <c r="I24" i="1"/>
  <c r="I81" i="1"/>
  <c r="I82" i="1"/>
  <c r="I53" i="1"/>
  <c r="K53" i="1" s="1"/>
  <c r="I15" i="1"/>
  <c r="I119" i="1"/>
  <c r="I123" i="1"/>
  <c r="I124" i="1"/>
  <c r="I125" i="1"/>
  <c r="I126" i="1"/>
  <c r="I127" i="1"/>
  <c r="I128" i="1"/>
  <c r="I129" i="1"/>
  <c r="I130" i="1"/>
  <c r="I71" i="1"/>
  <c r="I117" i="1"/>
  <c r="I73" i="1"/>
  <c r="I74" i="1"/>
  <c r="I109" i="1"/>
  <c r="I58" i="1"/>
  <c r="K58" i="1" s="1"/>
  <c r="I21" i="1"/>
  <c r="I120" i="1"/>
  <c r="I121" i="1"/>
  <c r="I122" i="1"/>
  <c r="I72" i="1"/>
  <c r="I22" i="1"/>
  <c r="I62" i="1"/>
  <c r="I131" i="1"/>
  <c r="I132" i="1"/>
  <c r="I133" i="1"/>
  <c r="I134" i="1"/>
  <c r="I135" i="1"/>
  <c r="J9" i="1"/>
  <c r="I9" i="1"/>
  <c r="K120" i="1" l="1"/>
  <c r="K91" i="1"/>
  <c r="K49" i="1"/>
  <c r="K88" i="1"/>
  <c r="K41" i="1"/>
  <c r="K119" i="1"/>
  <c r="K13" i="1"/>
  <c r="K28" i="1"/>
  <c r="K21" i="1"/>
  <c r="K15" i="1"/>
  <c r="K99" i="1"/>
  <c r="K105" i="1"/>
  <c r="K9" i="1"/>
  <c r="K131" i="1"/>
  <c r="K32" i="1"/>
  <c r="K113" i="1"/>
  <c r="K14" i="1"/>
  <c r="K55" i="1"/>
  <c r="K6" i="1"/>
  <c r="K128" i="1"/>
  <c r="K76" i="1"/>
  <c r="K106" i="1"/>
  <c r="K26" i="1"/>
  <c r="K18" i="1"/>
  <c r="K48" i="1"/>
  <c r="K16" i="1"/>
  <c r="K56" i="1"/>
  <c r="K62" i="1"/>
  <c r="K31" i="1"/>
  <c r="K112" i="1"/>
  <c r="K57" i="1"/>
  <c r="K37" i="1"/>
  <c r="K127" i="1"/>
  <c r="K20" i="1"/>
  <c r="K17" i="1"/>
  <c r="K22" i="1"/>
  <c r="K126" i="1"/>
  <c r="K94" i="1"/>
  <c r="K39" i="1"/>
  <c r="K111" i="1"/>
  <c r="K52" i="1"/>
  <c r="K69" i="1"/>
  <c r="K87" i="1"/>
  <c r="K125" i="1"/>
  <c r="K118" i="1"/>
  <c r="K78" i="1"/>
  <c r="K86" i="1"/>
  <c r="K122" i="1"/>
  <c r="K75" i="1"/>
  <c r="K72" i="1"/>
  <c r="K116" i="1"/>
  <c r="K110" i="1"/>
  <c r="K36" i="1"/>
  <c r="K124" i="1"/>
  <c r="K92" i="1"/>
  <c r="K30" i="1"/>
  <c r="K29" i="1"/>
  <c r="K42" i="1"/>
  <c r="K121" i="1"/>
  <c r="K123" i="1"/>
  <c r="K107" i="1"/>
  <c r="K23" i="1"/>
  <c r="K44" i="1"/>
  <c r="K85" i="1"/>
  <c r="K89" i="1"/>
  <c r="K25" i="1"/>
  <c r="K133" i="1"/>
  <c r="K130" i="1"/>
  <c r="K34" i="1"/>
  <c r="K10" i="1"/>
  <c r="K51" i="1"/>
  <c r="K45" i="1"/>
  <c r="K65" i="1"/>
  <c r="K2" i="1"/>
  <c r="K4" i="1"/>
  <c r="K132" i="1"/>
  <c r="K129" i="1"/>
  <c r="K33" i="1"/>
  <c r="K108" i="1"/>
  <c r="K50" i="1"/>
  <c r="K5" i="1"/>
  <c r="K59" i="1"/>
  <c r="K77" i="1"/>
  <c r="K3" i="1"/>
  <c r="K82" i="1"/>
  <c r="K97" i="1"/>
  <c r="K43" i="1"/>
  <c r="K96" i="1"/>
  <c r="K90" i="1"/>
  <c r="K73" i="1"/>
  <c r="K24" i="1"/>
  <c r="K95" i="1"/>
  <c r="K101" i="1"/>
  <c r="K93" i="1"/>
  <c r="K12" i="1"/>
  <c r="K84" i="1"/>
  <c r="K115" i="1"/>
  <c r="K109" i="1"/>
  <c r="K103" i="1"/>
  <c r="K54" i="1"/>
  <c r="K81" i="1"/>
  <c r="K66" i="1"/>
  <c r="K40" i="1"/>
  <c r="K135" i="1"/>
  <c r="K117" i="1"/>
  <c r="K64" i="1"/>
  <c r="K70" i="1"/>
  <c r="K100" i="1"/>
  <c r="K47" i="1"/>
  <c r="K67" i="1"/>
  <c r="K80" i="1"/>
  <c r="K114" i="1"/>
  <c r="K61" i="1"/>
  <c r="K19" i="1"/>
  <c r="K74" i="1"/>
  <c r="K102" i="1"/>
  <c r="K38" i="1"/>
  <c r="K134" i="1"/>
  <c r="K71" i="1"/>
  <c r="K35" i="1"/>
  <c r="K11" i="1"/>
  <c r="K60" i="1"/>
  <c r="K46" i="1"/>
  <c r="K63" i="1"/>
  <c r="K79" i="1"/>
  <c r="K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B1B4A6-E10C-4C93-A17D-8B8306EF9F41}" name="transport" type="6" refreshedVersion="8" background="1" saveData="1">
    <textPr codePage="852" sourceFile="C:\Users\kamack38\Downloads\informatyka-2017-czerwiec\dane\transport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<sst xmlns="http://schemas.openxmlformats.org/spreadsheetml/2006/main" count="340" uniqueCount="203">
  <si>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</si>
  <si>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</si>
  <si>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</si>
  <si>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</si>
  <si>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</si>
  <si>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</si>
  <si>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</si>
  <si>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</si>
  <si>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</si>
  <si>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</si>
  <si>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</si>
  <si>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</si>
  <si>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</si>
  <si>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</si>
  <si>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</si>
  <si>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</si>
  <si>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</si>
  <si>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</si>
  <si>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</si>
  <si>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</si>
  <si>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</si>
  <si>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</si>
  <si>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</si>
  <si>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</si>
  <si>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</si>
  <si>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</si>
  <si>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</si>
  <si>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</si>
  <si>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</si>
  <si>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</si>
  <si>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</si>
  <si>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</si>
  <si>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</si>
  <si>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</si>
  <si>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</si>
  <si>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</si>
  <si>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</si>
  <si>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</si>
  <si>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</si>
  <si>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</si>
  <si>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</si>
  <si>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</si>
  <si>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</si>
  <si>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</si>
  <si>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</si>
  <si>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</si>
  <si>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</si>
  <si>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</si>
  <si>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</si>
  <si>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</si>
  <si>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</si>
  <si>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</si>
  <si>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</si>
  <si>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</si>
  <si>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</si>
  <si>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</si>
  <si>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</si>
  <si>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</si>
  <si>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</si>
  <si>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</si>
  <si>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</si>
  <si>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</si>
  <si>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</si>
  <si>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</si>
  <si>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</si>
  <si>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</si>
  <si>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</si>
  <si>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</si>
  <si>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</si>
  <si>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</si>
  <si>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</si>
  <si>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</si>
  <si>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</si>
  <si>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</si>
  <si>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</si>
  <si>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</si>
  <si>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</si>
  <si>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</si>
  <si>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</si>
  <si>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</si>
  <si>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</si>
  <si>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</si>
  <si>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</si>
  <si>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</si>
  <si>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</si>
  <si>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</si>
  <si>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</si>
  <si>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</si>
  <si>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</si>
  <si>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</si>
  <si>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</si>
  <si>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</si>
  <si>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</si>
  <si>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</si>
  <si>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</si>
  <si>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</si>
  <si>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</si>
  <si>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</si>
  <si>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</si>
  <si>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</si>
  <si>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</si>
  <si>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</si>
  <si>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</si>
  <si>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</si>
  <si>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</si>
  <si>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</si>
  <si>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</si>
  <si>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</si>
  <si>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</si>
  <si>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</si>
  <si>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</si>
  <si>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</si>
  <si>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</si>
  <si>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</si>
  <si>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</si>
  <si>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</si>
  <si>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</si>
  <si>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</si>
  <si>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</si>
  <si>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</si>
  <si>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</si>
  <si>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</si>
  <si>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</si>
  <si>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</si>
  <si>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</si>
  <si>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</si>
  <si>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</si>
  <si>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</si>
  <si>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</si>
  <si>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</si>
  <si>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</si>
  <si>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</si>
  <si>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</si>
  <si>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</si>
  <si>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</si>
  <si>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</si>
  <si>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</si>
  <si>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</si>
  <si>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</si>
  <si>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</si>
  <si>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</si>
  <si>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</si>
  <si>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</si>
  <si>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</si>
  <si>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</si>
  <si>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</si>
  <si>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</si>
  <si>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</si>
  <si>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</si>
  <si>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</si>
  <si>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</si>
  <si>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</si>
  <si>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</si>
  <si>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</si>
  <si>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</si>
  <si>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</si>
  <si>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</si>
  <si>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</si>
  <si>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</si>
  <si>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</si>
  <si>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</si>
  <si>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</si>
  <si>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</si>
  <si>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</si>
  <si>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</si>
  <si>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</si>
  <si>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</si>
  <si>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</si>
  <si>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</si>
  <si>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</si>
  <si>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</si>
  <si>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</si>
  <si>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</si>
  <si>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</si>
  <si>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</si>
  <si>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</si>
  <si>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</si>
  <si>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</si>
  <si>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Amortyzacja zużycie</t>
  </si>
  <si>
    <t>Amortyzacja czas</t>
  </si>
  <si>
    <t>Wartość</t>
  </si>
  <si>
    <t>"5.1"</t>
  </si>
  <si>
    <t>a)</t>
  </si>
  <si>
    <t>b)</t>
  </si>
  <si>
    <t>Marka</t>
  </si>
  <si>
    <t>"5.2"</t>
  </si>
  <si>
    <t>Model</t>
  </si>
  <si>
    <t>DAF</t>
  </si>
  <si>
    <t>Iveco</t>
  </si>
  <si>
    <t>MAN</t>
  </si>
  <si>
    <t>Mercedes</t>
  </si>
  <si>
    <t>Renault</t>
  </si>
  <si>
    <t>Scania</t>
  </si>
  <si>
    <t>Volvo</t>
  </si>
  <si>
    <t>Suma końcowa</t>
  </si>
  <si>
    <t>Liczba z Marka</t>
  </si>
  <si>
    <t>Średnia z Przebieg</t>
  </si>
  <si>
    <t>"5.3"</t>
  </si>
  <si>
    <t>Nazwa marki</t>
  </si>
  <si>
    <t>Rok produkcji</t>
  </si>
  <si>
    <t>Dni od ostatniego remontu</t>
  </si>
  <si>
    <t>"5.4"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</si>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</sst>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20" fontId="0" fillId="0" borderId="0" xfId="0" applyNumberFormat="1"/>
  </cellXfs>
  <cellStyles count="2">
    <cellStyle name="Normalny" xfId="0" builtinId="0"/>
    <cellStyle name="Walutowy" xfId="1" builtinId="4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przebieg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Arkusz1!$R$9:$R$15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Arkusz1!$S$9:$S$15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DBF-BCE7-A4AC5AC6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58655"/>
        <c:axId val="1838553855"/>
      </c:barChart>
      <c:catAx>
        <c:axId val="183855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marki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553855"/>
        <c:crosses val="autoZero"/>
        <c:auto val="1"/>
        <c:lblAlgn val="ctr"/>
        <c:lblOffset val="100"/>
        <c:noMultiLvlLbl val="0"/>
      </c:catAx>
      <c:valAx>
        <c:axId val="18385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przebieg</a:t>
                </a:r>
                <a:r>
                  <a:rPr lang="pl-PL" baseline="0"/>
                  <a:t> w km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55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16</xdr:row>
      <xdr:rowOff>142875</xdr:rowOff>
    </xdr:from>
    <xdr:to>
      <xdr:col>17</xdr:col>
      <xdr:colOff>285750</xdr:colOff>
      <xdr:row>31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8B9404-E811-BEFA-327B-2F70A8517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3.835392361114" createdVersion="8" refreshedVersion="8" minRefreshableVersion="3" recordCount="134" xr:uid="{F60F9D17-8084-4A83-B65E-9402B007C1AA}">
  <cacheSource type="worksheet">
    <worksheetSource ref="A1:K135" sheet="Arkusz1"/>
  </cacheSource>
  <cacheFields count="11">
    <cacheField name="Marka_i_model" numFmtId="0">
      <sharedItems/>
    </cacheField>
    <cacheField name="Marka" numFmtId="0">
      <sharedItems count="7">
        <s v="DAF"/>
        <s v="Iveco"/>
        <s v="Volvo"/>
        <s v="Scania"/>
        <s v="Renault"/>
        <s v="Mercedes"/>
        <s v="MAN"/>
      </sharedItems>
    </cacheField>
    <cacheField name="Model" numFmtId="0">
      <sharedItems/>
    </cacheField>
    <cacheField name="Rok_produkcji" numFmtId="0">
      <sharedItems containsSemiMixedTypes="0" containsString="0" containsNumber="1" containsInteger="1" minValue="2006" maxValue="2015" count="10">
        <n v="2010"/>
        <n v="2006"/>
        <n v="2011"/>
        <n v="2008"/>
        <n v="2012"/>
        <n v="2009"/>
        <n v="2013"/>
        <n v="2007"/>
        <n v="2014"/>
        <n v="2015"/>
      </sharedItems>
    </cacheField>
    <cacheField name="Cena_zakupu" numFmtId="44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Amortyzacja czas" numFmtId="44">
      <sharedItems containsSemiMixedTypes="0" containsString="0" containsNumber="1" minValue="9560" maxValue="116400"/>
    </cacheField>
    <cacheField name="Amortyzacja zużycie" numFmtId="44">
      <sharedItems containsSemiMixedTypes="0" containsString="0" containsNumber="1" minValue="0" maxValue="49200"/>
    </cacheField>
    <cacheField name="Wartość" numFmtId="44">
      <sharedItems containsSemiMixedTypes="0" containsString="0" containsNumber="1" minValue="17390" maxValue="316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DAF LF45"/>
    <x v="0"/>
    <s v="LF45"/>
    <x v="0"/>
    <n v="37000"/>
    <s v="ERA 132 TR"/>
    <n v="978000"/>
    <d v="2015-11-01T00:00:00"/>
    <n v="12950.000000000002"/>
    <n v="6660"/>
    <n v="17390"/>
  </r>
  <r>
    <s v="Iveco Strails"/>
    <x v="1"/>
    <s v="Strails"/>
    <x v="1"/>
    <n v="85900"/>
    <s v="ERA 210 TR"/>
    <n v="1200655"/>
    <d v="2015-01-31T00:00:00"/>
    <n v="47245.000000000007"/>
    <n v="20616"/>
    <n v="18038.999999999993"/>
  </r>
  <r>
    <s v="Iveco Strails"/>
    <x v="1"/>
    <s v="Strails"/>
    <x v="1"/>
    <n v="85900"/>
    <s v="ERA 211 TR"/>
    <n v="1068570"/>
    <d v="2015-01-25T00:00:00"/>
    <n v="47245.000000000007"/>
    <n v="17180"/>
    <n v="21474.999999999993"/>
  </r>
  <r>
    <s v="DAF LF45"/>
    <x v="0"/>
    <s v="LF45"/>
    <x v="2"/>
    <n v="38000"/>
    <s v="ERA 161 TR"/>
    <n v="574000"/>
    <d v="2015-11-01T00:00:00"/>
    <n v="11400.000000000002"/>
    <n v="3800"/>
    <n v="22800"/>
  </r>
  <r>
    <s v="Iveco Strails"/>
    <x v="1"/>
    <s v="Strails"/>
    <x v="1"/>
    <n v="85900"/>
    <s v="ERA 212 TR"/>
    <n v="998704"/>
    <d v="2015-01-24T00:00:00"/>
    <n v="47245.000000000007"/>
    <n v="15462"/>
    <n v="23192.999999999993"/>
  </r>
  <r>
    <s v="Iveco Strails"/>
    <x v="1"/>
    <s v="Strails"/>
    <x v="1"/>
    <n v="85900"/>
    <s v="ERA 213 TR"/>
    <n v="936780"/>
    <d v="2015-01-24T00:00:00"/>
    <n v="47245.000000000007"/>
    <n v="15462"/>
    <n v="23192.999999999993"/>
  </r>
  <r>
    <s v="DAF LF45"/>
    <x v="0"/>
    <s v="LF45"/>
    <x v="0"/>
    <n v="40830"/>
    <s v="ERA 142 TR"/>
    <n v="326000"/>
    <d v="2015-02-27T00:00:00"/>
    <n v="14290.500000000002"/>
    <n v="2449.8000000000002"/>
    <n v="24089.7"/>
  </r>
  <r>
    <s v="Iveco Strails"/>
    <x v="1"/>
    <s v="Strails"/>
    <x v="1"/>
    <n v="85900"/>
    <s v="ERA 209 TR"/>
    <n v="870233"/>
    <d v="2015-01-30T00:00:00"/>
    <n v="47245.000000000007"/>
    <n v="13744"/>
    <n v="24910.999999999993"/>
  </r>
  <r>
    <s v="Volvo FE"/>
    <x v="2"/>
    <s v="FE"/>
    <x v="3"/>
    <n v="49411"/>
    <s v="ERA 095 TR"/>
    <n v="186000"/>
    <d v="2015-07-25T00:00:00"/>
    <n v="22234.95"/>
    <n v="988.22"/>
    <n v="26187.829999999998"/>
  </r>
  <r>
    <s v="DAF LF45"/>
    <x v="0"/>
    <s v="LF45"/>
    <x v="4"/>
    <n v="39830"/>
    <s v="ERA 168 TR"/>
    <n v="330000"/>
    <d v="2015-02-27T00:00:00"/>
    <n v="9957.5"/>
    <n v="2389.8000000000002"/>
    <n v="27482.7"/>
  </r>
  <r>
    <s v="Volvo FE"/>
    <x v="2"/>
    <s v="FE"/>
    <x v="5"/>
    <n v="48411"/>
    <s v="ERA 097 TR"/>
    <n v="190000"/>
    <d v="2015-07-25T00:00:00"/>
    <n v="19364.400000000001"/>
    <n v="968.22"/>
    <n v="28078.379999999997"/>
  </r>
  <r>
    <s v="Volvo FM"/>
    <x v="2"/>
    <s v="FM"/>
    <x v="3"/>
    <n v="58000"/>
    <s v="ERA 093 TR"/>
    <n v="306000"/>
    <d v="2015-09-24T00:00:00"/>
    <n v="26100"/>
    <n v="3480"/>
    <n v="28420"/>
  </r>
  <r>
    <s v="Iveco 100E"/>
    <x v="1"/>
    <s v="100E"/>
    <x v="5"/>
    <n v="68000"/>
    <s v="ERA 114 TR"/>
    <n v="992600"/>
    <d v="2015-06-02T00:00:00"/>
    <n v="27200"/>
    <n v="12240"/>
    <n v="28560"/>
  </r>
  <r>
    <s v="Volvo FE"/>
    <x v="2"/>
    <s v="FE"/>
    <x v="5"/>
    <n v="49411"/>
    <s v="ERA 108 TR"/>
    <n v="186000"/>
    <d v="2015-07-25T00:00:00"/>
    <n v="19764.400000000001"/>
    <n v="988.22"/>
    <n v="28658.379999999997"/>
  </r>
  <r>
    <s v="Scania L94"/>
    <x v="3"/>
    <s v="L94"/>
    <x v="5"/>
    <n v="67900"/>
    <s v="ERA 100 TR"/>
    <n v="850000"/>
    <d v="2015-07-09T00:00:00"/>
    <n v="27160"/>
    <n v="10864"/>
    <n v="29876"/>
  </r>
  <r>
    <s v="Volvo FE"/>
    <x v="2"/>
    <s v="FE"/>
    <x v="5"/>
    <n v="65000"/>
    <s v="ERA 101 TR"/>
    <n v="740000"/>
    <d v="2016-01-16T00:00:00"/>
    <n v="26000"/>
    <n v="9100"/>
    <n v="29900"/>
  </r>
  <r>
    <s v="Scania L94"/>
    <x v="3"/>
    <s v="L94"/>
    <x v="5"/>
    <n v="68900"/>
    <s v="ERA 111 TR"/>
    <n v="846000"/>
    <d v="2015-07-09T00:00:00"/>
    <n v="27560"/>
    <n v="11024"/>
    <n v="30316"/>
  </r>
  <r>
    <s v="Volvo FM"/>
    <x v="2"/>
    <s v="FM"/>
    <x v="5"/>
    <n v="59000"/>
    <s v="ERA 120 TR"/>
    <n v="302000"/>
    <d v="2015-09-24T00:00:00"/>
    <n v="23600"/>
    <n v="3540"/>
    <n v="31860"/>
  </r>
  <r>
    <s v="Volvo FE"/>
    <x v="2"/>
    <s v="FE"/>
    <x v="0"/>
    <n v="66000"/>
    <s v="ERA 145 TR"/>
    <n v="736000"/>
    <d v="2016-01-16T00:00:00"/>
    <n v="23100.000000000004"/>
    <n v="9240"/>
    <n v="33660"/>
  </r>
  <r>
    <s v="Renault Premium"/>
    <x v="4"/>
    <s v="Premium"/>
    <x v="5"/>
    <n v="77000"/>
    <s v="ERA 110 TR"/>
    <n v="846000"/>
    <d v="2016-01-07T00:00:00"/>
    <n v="30800"/>
    <n v="12320"/>
    <n v="33880"/>
  </r>
  <r>
    <s v="DAF LF45"/>
    <x v="0"/>
    <s v="LF45"/>
    <x v="4"/>
    <n v="48800"/>
    <s v="ERA 175 TR"/>
    <n v="268650"/>
    <d v="2015-04-23T00:00:00"/>
    <n v="12200"/>
    <n v="1952"/>
    <n v="34648"/>
  </r>
  <r>
    <s v="Mercedes Atego"/>
    <x v="5"/>
    <s v="Atego"/>
    <x v="5"/>
    <n v="85000"/>
    <s v="ERA 112 TR"/>
    <n v="946000"/>
    <d v="2015-01-10T00:00:00"/>
    <n v="34000"/>
    <n v="15300"/>
    <n v="35700"/>
  </r>
  <r>
    <s v="DAF LF45"/>
    <x v="0"/>
    <s v="LF45"/>
    <x v="6"/>
    <n v="47800"/>
    <s v="ERA 183 TR"/>
    <n v="272650"/>
    <d v="2015-04-23T00:00:00"/>
    <n v="9560"/>
    <n v="1912"/>
    <n v="36328"/>
  </r>
  <r>
    <s v="Renault R385"/>
    <x v="4"/>
    <s v="R385"/>
    <x v="2"/>
    <n v="56700"/>
    <s v="ERA 158 TR"/>
    <n v="290000"/>
    <d v="2015-08-20T00:00:00"/>
    <n v="17010.000000000004"/>
    <n v="2268"/>
    <n v="37422"/>
  </r>
  <r>
    <s v="Renault R385"/>
    <x v="4"/>
    <s v="R385"/>
    <x v="2"/>
    <n v="57700"/>
    <s v="ERA 160 TR"/>
    <n v="286000"/>
    <d v="2015-08-20T00:00:00"/>
    <n v="17310.000000000004"/>
    <n v="2308"/>
    <n v="38082"/>
  </r>
  <r>
    <s v="Renault Midlum"/>
    <x v="4"/>
    <s v="Midlum"/>
    <x v="0"/>
    <n v="60000"/>
    <s v="ERA 146 TR"/>
    <n v="99250"/>
    <d v="2015-08-10T00:00:00"/>
    <n v="21000.000000000004"/>
    <n v="0"/>
    <n v="39000"/>
  </r>
  <r>
    <s v="Mercedes Atego"/>
    <x v="5"/>
    <s v="Atego"/>
    <x v="0"/>
    <n v="84000"/>
    <s v="ERA 135 TR"/>
    <n v="950000"/>
    <d v="2015-01-25T00:00:00"/>
    <n v="29400.000000000004"/>
    <n v="15120"/>
    <n v="39480"/>
  </r>
  <r>
    <s v="Renault Midlum"/>
    <x v="4"/>
    <s v="Midlum"/>
    <x v="2"/>
    <n v="59000"/>
    <s v="ERA 159 TR"/>
    <n v="103250"/>
    <d v="2015-08-10T00:00:00"/>
    <n v="17700.000000000004"/>
    <n v="1180"/>
    <n v="40120"/>
  </r>
  <r>
    <s v="Volvo FM"/>
    <x v="2"/>
    <s v="FM"/>
    <x v="4"/>
    <n v="59000"/>
    <s v="ERA 173 TR"/>
    <n v="302000"/>
    <d v="2015-09-24T00:00:00"/>
    <n v="14750"/>
    <n v="3540"/>
    <n v="40710"/>
  </r>
  <r>
    <s v="Iveco 100E"/>
    <x v="1"/>
    <s v="100E"/>
    <x v="0"/>
    <n v="67000"/>
    <s v="ERA 136 TR"/>
    <n v="103260"/>
    <d v="2015-06-02T00:00:00"/>
    <n v="23450.000000000004"/>
    <n v="1340"/>
    <n v="42210"/>
  </r>
  <r>
    <s v="Scania M93"/>
    <x v="3"/>
    <s v="M93"/>
    <x v="5"/>
    <n v="79000"/>
    <s v="ERA 102 TR"/>
    <n v="390000"/>
    <d v="2016-01-10T00:00:00"/>
    <n v="31600"/>
    <n v="4740"/>
    <n v="42660"/>
  </r>
  <r>
    <s v="Scania M93"/>
    <x v="3"/>
    <s v="M93"/>
    <x v="5"/>
    <n v="79000"/>
    <s v="ERA 302 TR"/>
    <n v="390000"/>
    <d v="2016-01-10T00:00:00"/>
    <n v="31600"/>
    <n v="4740"/>
    <n v="42660"/>
  </r>
  <r>
    <s v="Volvo FMX"/>
    <x v="2"/>
    <s v="FMX"/>
    <x v="3"/>
    <n v="84000"/>
    <s v="ERA 094 TR"/>
    <n v="266000"/>
    <d v="2016-01-13T00:00:00"/>
    <n v="37800"/>
    <n v="3360"/>
    <n v="42840"/>
  </r>
  <r>
    <s v="Volvo FH"/>
    <x v="2"/>
    <s v="FH"/>
    <x v="3"/>
    <n v="89000"/>
    <s v="ERA 092 TR"/>
    <n v="305000"/>
    <d v="2015-03-12T00:00:00"/>
    <n v="40050"/>
    <n v="5340"/>
    <n v="43610"/>
  </r>
  <r>
    <s v="Renault D10"/>
    <x v="4"/>
    <s v="D10"/>
    <x v="0"/>
    <n v="75300"/>
    <s v="ERA 141 TR"/>
    <n v="302000"/>
    <d v="2015-06-19T00:00:00"/>
    <n v="26355.000000000004"/>
    <n v="4518"/>
    <n v="44427"/>
  </r>
  <r>
    <s v="Renault Premium"/>
    <x v="4"/>
    <s v="Premium"/>
    <x v="4"/>
    <n v="76000"/>
    <s v="ERA 166 TR"/>
    <n v="850000"/>
    <d v="2016-01-07T00:00:00"/>
    <n v="19000"/>
    <n v="12160"/>
    <n v="44840"/>
  </r>
  <r>
    <s v="Volvo FMX"/>
    <x v="2"/>
    <s v="FMX"/>
    <x v="5"/>
    <n v="83000"/>
    <s v="ERA 096 TR"/>
    <n v="270000"/>
    <d v="2016-01-13T00:00:00"/>
    <n v="33200"/>
    <n v="3320"/>
    <n v="46480"/>
  </r>
  <r>
    <s v="Iveco EuroCargo"/>
    <x v="1"/>
    <s v="EuroCargo"/>
    <x v="5"/>
    <n v="86133"/>
    <s v="ERA 104 TR"/>
    <n v="380000"/>
    <d v="2015-07-23T00:00:00"/>
    <n v="34453.200000000004"/>
    <n v="5167.9800000000005"/>
    <n v="46511.819999999992"/>
  </r>
  <r>
    <s v="Renault D10"/>
    <x v="4"/>
    <s v="D10"/>
    <x v="2"/>
    <n v="74300"/>
    <s v="ERA 157 TR"/>
    <n v="306000"/>
    <d v="2015-06-19T00:00:00"/>
    <n v="22290.000000000004"/>
    <n v="4458"/>
    <n v="47552"/>
  </r>
  <r>
    <s v="Volvo FH"/>
    <x v="2"/>
    <s v="FH"/>
    <x v="5"/>
    <n v="90000"/>
    <s v="ERA 119 TR"/>
    <n v="301000"/>
    <d v="2015-03-12T00:00:00"/>
    <n v="36000"/>
    <n v="5400"/>
    <n v="48600"/>
  </r>
  <r>
    <s v="Mercedes Atego"/>
    <x v="5"/>
    <s v="Atego"/>
    <x v="5"/>
    <n v="91000"/>
    <s v="ERA 106 TR"/>
    <n v="360000"/>
    <d v="2015-06-19T00:00:00"/>
    <n v="36400"/>
    <n v="5460"/>
    <n v="49140"/>
  </r>
  <r>
    <s v="Volvo FMX"/>
    <x v="2"/>
    <s v="FMX"/>
    <x v="0"/>
    <n v="84000"/>
    <s v="ERA 340 TR"/>
    <n v="266000"/>
    <d v="2016-01-13T00:00:00"/>
    <n v="29400.000000000004"/>
    <n v="3360"/>
    <n v="51240"/>
  </r>
  <r>
    <s v="Mercedes Axor"/>
    <x v="5"/>
    <s v="Axor"/>
    <x v="7"/>
    <n v="205000"/>
    <s v="ERA 223 TR"/>
    <n v="1260000"/>
    <d v="2016-04-23T00:00:00"/>
    <n v="102500"/>
    <n v="49200"/>
    <n v="53300"/>
  </r>
  <r>
    <s v="Mercedes Atego"/>
    <x v="5"/>
    <s v="Atego"/>
    <x v="0"/>
    <n v="92000"/>
    <s v="ERA 147 TR"/>
    <n v="356000"/>
    <d v="2015-06-19T00:00:00"/>
    <n v="32200.000000000004"/>
    <n v="5520"/>
    <n v="54280"/>
  </r>
  <r>
    <s v="MAN TGL"/>
    <x v="6"/>
    <s v="TGL"/>
    <x v="0"/>
    <n v="89000"/>
    <s v="ERA 394 TR"/>
    <n v="266000"/>
    <d v="2016-01-13T00:00:00"/>
    <n v="31150.000000000004"/>
    <n v="3560"/>
    <n v="54290"/>
  </r>
  <r>
    <s v="Scania M93"/>
    <x v="3"/>
    <s v="M93"/>
    <x v="6"/>
    <n v="80000"/>
    <s v="ERA 388 TR"/>
    <n v="350000"/>
    <d v="2016-01-10T00:00:00"/>
    <n v="16000"/>
    <n v="4800"/>
    <n v="59200"/>
  </r>
  <r>
    <s v="Iveco EuroCargo"/>
    <x v="1"/>
    <s v="EuroCargo"/>
    <x v="4"/>
    <n v="87133"/>
    <s v="ERA 176 TR"/>
    <n v="376000"/>
    <d v="2015-07-23T00:00:00"/>
    <n v="21783.25"/>
    <n v="5227.9800000000005"/>
    <n v="60121.77"/>
  </r>
  <r>
    <s v="Scania M93"/>
    <x v="3"/>
    <s v="M93"/>
    <x v="6"/>
    <n v="80000"/>
    <s v="ERA 188 TR"/>
    <n v="235000"/>
    <d v="2016-01-10T00:00:00"/>
    <n v="16000"/>
    <n v="3200"/>
    <n v="60800"/>
  </r>
  <r>
    <s v="DAF CF75"/>
    <x v="0"/>
    <s v="CF75"/>
    <x v="0"/>
    <n v="94000"/>
    <s v="ERA 143 TR"/>
    <n v="91000"/>
    <d v="2015-09-21T00:00:00"/>
    <n v="32900"/>
    <n v="0"/>
    <n v="61100"/>
  </r>
  <r>
    <s v="MAN TGL"/>
    <x v="6"/>
    <s v="TGL"/>
    <x v="5"/>
    <n v="114400"/>
    <s v="ERA 117 TR"/>
    <n v="226000"/>
    <d v="2015-03-10T00:00:00"/>
    <n v="45760"/>
    <n v="4576"/>
    <n v="64064"/>
  </r>
  <r>
    <s v="MAN TGA"/>
    <x v="6"/>
    <s v="TGA"/>
    <x v="7"/>
    <n v="198000"/>
    <s v="ERA 217 TR"/>
    <n v="890200"/>
    <d v="2016-05-30T00:00:00"/>
    <n v="99000"/>
    <n v="31680"/>
    <n v="67320"/>
  </r>
  <r>
    <s v="MAN TGL"/>
    <x v="6"/>
    <s v="TGL"/>
    <x v="0"/>
    <n v="113400"/>
    <s v="ERA 140 TR"/>
    <n v="230000"/>
    <d v="2015-03-10T00:00:00"/>
    <n v="39690.000000000007"/>
    <n v="4536"/>
    <n v="69174"/>
  </r>
  <r>
    <s v="Volvo FL"/>
    <x v="2"/>
    <s v="FL"/>
    <x v="5"/>
    <n v="134000"/>
    <s v="ERA 098 TR"/>
    <n v="482000"/>
    <d v="2016-01-16T00:00:00"/>
    <n v="53600"/>
    <n v="10720"/>
    <n v="69680"/>
  </r>
  <r>
    <s v="Volvo FL"/>
    <x v="2"/>
    <s v="FL"/>
    <x v="5"/>
    <n v="135000"/>
    <s v="ERA 109 TR"/>
    <n v="478000"/>
    <d v="2016-01-16T00:00:00"/>
    <n v="54000"/>
    <n v="10800"/>
    <n v="70200"/>
  </r>
  <r>
    <s v="DAF LF45"/>
    <x v="0"/>
    <s v="LF45"/>
    <x v="5"/>
    <n v="131780"/>
    <s v="ERA 115 TR"/>
    <n v="306000"/>
    <d v="2015-12-27T00:00:00"/>
    <n v="52712"/>
    <n v="7906.8"/>
    <n v="71161.2"/>
  </r>
  <r>
    <s v="DAF CF75"/>
    <x v="0"/>
    <s v="CF75"/>
    <x v="6"/>
    <n v="93000"/>
    <s v="ERA 184 TR"/>
    <n v="195000"/>
    <d v="2015-09-21T00:00:00"/>
    <n v="18600"/>
    <n v="1860"/>
    <n v="72540"/>
  </r>
  <r>
    <s v="Volvo FH"/>
    <x v="2"/>
    <s v="FH"/>
    <x v="4"/>
    <n v="110000"/>
    <s v="ERA 172 TR"/>
    <n v="201000"/>
    <d v="2015-03-12T00:00:00"/>
    <n v="27500"/>
    <n v="4400"/>
    <n v="78100"/>
  </r>
  <r>
    <s v="MAN TGA18"/>
    <x v="6"/>
    <s v="TGA18"/>
    <x v="8"/>
    <n v="98000"/>
    <s v="ERA 193 TR"/>
    <n v="251000"/>
    <d v="2015-12-06T00:00:00"/>
    <n v="14700.000000000002"/>
    <n v="3920"/>
    <n v="79380"/>
  </r>
  <r>
    <s v="MAN TGA18"/>
    <x v="6"/>
    <s v="TGA18"/>
    <x v="8"/>
    <n v="99000"/>
    <s v="ERA 195 TR"/>
    <n v="247000"/>
    <d v="2015-12-06T00:00:00"/>
    <n v="14850.000000000002"/>
    <n v="3960"/>
    <n v="80190"/>
  </r>
  <r>
    <s v="DAF CF65"/>
    <x v="0"/>
    <s v="CF65"/>
    <x v="0"/>
    <n v="135000"/>
    <s v="ERA 133 TR"/>
    <n v="251000"/>
    <d v="2015-03-04T00:00:00"/>
    <n v="47250.000000000007"/>
    <n v="5400"/>
    <n v="82350"/>
  </r>
  <r>
    <s v="MAN TGL"/>
    <x v="6"/>
    <s v="TGL"/>
    <x v="5"/>
    <n v="159000"/>
    <s v="ERA 113 TR"/>
    <n v="403000"/>
    <d v="2016-11-07T00:00:00"/>
    <n v="63600"/>
    <n v="12720"/>
    <n v="82680"/>
  </r>
  <r>
    <s v="Renault Premium"/>
    <x v="4"/>
    <s v="Premium"/>
    <x v="5"/>
    <n v="162800"/>
    <s v="ERA 107 TR"/>
    <n v="370000"/>
    <d v="2015-11-21T00:00:00"/>
    <n v="65120"/>
    <n v="9768"/>
    <n v="87912"/>
  </r>
  <r>
    <s v="DAF LF45"/>
    <x v="0"/>
    <s v="LF45"/>
    <x v="4"/>
    <n v="130780"/>
    <s v="ERA 169 TR"/>
    <n v="310000"/>
    <d v="2015-12-27T00:00:00"/>
    <n v="32695"/>
    <n v="7846.8"/>
    <n v="90238.2"/>
  </r>
  <r>
    <s v="MAN TGL"/>
    <x v="6"/>
    <s v="TGL"/>
    <x v="4"/>
    <n v="135502"/>
    <s v="ERA 170 TR"/>
    <n v="247000"/>
    <d v="2016-04-16T00:00:00"/>
    <n v="33875.5"/>
    <n v="5420.08"/>
    <n v="96206.42"/>
  </r>
  <r>
    <s v="Iveco TrakkerEuro5"/>
    <x v="1"/>
    <s v="TrakkerEuro5"/>
    <x v="0"/>
    <n v="160000"/>
    <s v="ERA 214 TR"/>
    <n v="263000"/>
    <d v="2015-01-24T00:00:00"/>
    <n v="56000.000000000007"/>
    <n v="6400"/>
    <n v="97600"/>
  </r>
  <r>
    <s v="MAN TGA41"/>
    <x v="6"/>
    <s v="TGA41"/>
    <x v="5"/>
    <n v="168800"/>
    <s v="ERA 116 TR"/>
    <n v="186300"/>
    <d v="2015-09-25T00:00:00"/>
    <n v="67520"/>
    <n v="3376"/>
    <n v="97904"/>
  </r>
  <r>
    <s v="Iveco STRALIS"/>
    <x v="1"/>
    <s v="STRALIS"/>
    <x v="4"/>
    <n v="145000"/>
    <s v="ERA 215 TR"/>
    <n v="386732"/>
    <d v="2015-02-24T00:00:00"/>
    <n v="36250"/>
    <n v="8700"/>
    <n v="100050"/>
  </r>
  <r>
    <s v="Iveco STRALIS"/>
    <x v="1"/>
    <s v="STRALIS"/>
    <x v="4"/>
    <n v="145000"/>
    <s v="ERA 216 TR"/>
    <n v="312680"/>
    <d v="2015-02-24T00:00:00"/>
    <n v="36250"/>
    <n v="8700"/>
    <n v="100050"/>
  </r>
  <r>
    <s v="DAF CF65"/>
    <x v="0"/>
    <s v="CF65"/>
    <x v="6"/>
    <n v="136000"/>
    <s v="ERA 186 TR"/>
    <n v="247000"/>
    <d v="2015-03-04T00:00:00"/>
    <n v="27200"/>
    <n v="5440"/>
    <n v="103360"/>
  </r>
  <r>
    <s v="MAN TGA33"/>
    <x v="6"/>
    <s v="TGA33"/>
    <x v="5"/>
    <n v="195370"/>
    <s v="ERA 105 TR"/>
    <n v="290000"/>
    <d v="2016-04-07T00:00:00"/>
    <n v="78148"/>
    <n v="7814.8"/>
    <n v="109407.2"/>
  </r>
  <r>
    <s v="MAN TGL"/>
    <x v="6"/>
    <s v="TGL"/>
    <x v="8"/>
    <n v="136502"/>
    <s v="ERA 197 TR"/>
    <n v="243000"/>
    <d v="2016-04-16T00:00:00"/>
    <n v="20475.300000000003"/>
    <n v="5460.08"/>
    <n v="110566.62"/>
  </r>
  <r>
    <s v="Renault Premium"/>
    <x v="4"/>
    <s v="Premium"/>
    <x v="4"/>
    <n v="163800"/>
    <s v="ERA 178 TR"/>
    <n v="366000"/>
    <d v="2015-11-21T00:00:00"/>
    <n v="40950"/>
    <n v="9828"/>
    <n v="113022"/>
  </r>
  <r>
    <s v="DAF CF85"/>
    <x v="0"/>
    <s v="CF85"/>
    <x v="5"/>
    <n v="195340"/>
    <s v="ERA 103 TR"/>
    <n v="190000"/>
    <d v="2015-10-01T00:00:00"/>
    <n v="78136"/>
    <n v="3906.8"/>
    <n v="113297.2"/>
  </r>
  <r>
    <s v="MAN TGL"/>
    <x v="6"/>
    <s v="TGL"/>
    <x v="6"/>
    <n v="158000"/>
    <s v="ERA 185 TR"/>
    <n v="407000"/>
    <d v="2016-11-07T00:00:00"/>
    <n v="31600"/>
    <n v="12640"/>
    <n v="113760"/>
  </r>
  <r>
    <s v="Mercedes Actros"/>
    <x v="5"/>
    <s v="Actros"/>
    <x v="2"/>
    <n v="210000"/>
    <s v="ERA 221 TR"/>
    <n v="780000"/>
    <d v="2016-04-21T00:00:00"/>
    <n v="63000.000000000007"/>
    <n v="29400"/>
    <n v="117600"/>
  </r>
  <r>
    <s v="Mercedes Actros"/>
    <x v="5"/>
    <s v="Actros"/>
    <x v="2"/>
    <n v="210000"/>
    <s v="ERA 225 TR"/>
    <n v="760300"/>
    <d v="2016-04-21T00:00:00"/>
    <n v="63000.000000000007"/>
    <n v="29400"/>
    <n v="117600"/>
  </r>
  <r>
    <s v="Scania R420"/>
    <x v="3"/>
    <s v="R420"/>
    <x v="4"/>
    <n v="183000"/>
    <s v="ERA 232 TR"/>
    <n v="520000"/>
    <d v="2016-03-15T00:00:00"/>
    <n v="45750"/>
    <n v="18300"/>
    <n v="118950"/>
  </r>
  <r>
    <s v="Scania R420"/>
    <x v="3"/>
    <s v="R420"/>
    <x v="4"/>
    <n v="183000"/>
    <s v="ERA 233 TR"/>
    <n v="530000"/>
    <d v="2016-03-15T00:00:00"/>
    <n v="45750"/>
    <n v="18300"/>
    <n v="118950"/>
  </r>
  <r>
    <s v="Mercedes Actros"/>
    <x v="5"/>
    <s v="Actros"/>
    <x v="2"/>
    <n v="210000"/>
    <s v="ERA 220 TR"/>
    <n v="680000"/>
    <d v="2016-04-21T00:00:00"/>
    <n v="63000.000000000007"/>
    <n v="25200"/>
    <n v="121800"/>
  </r>
  <r>
    <s v="Mercedes Actros"/>
    <x v="5"/>
    <s v="Actros"/>
    <x v="2"/>
    <n v="210000"/>
    <s v="ERA 222 TR"/>
    <n v="655000"/>
    <d v="2016-04-21T00:00:00"/>
    <n v="63000.000000000007"/>
    <n v="25200"/>
    <n v="121800"/>
  </r>
  <r>
    <s v="Scania R420"/>
    <x v="3"/>
    <s v="R420"/>
    <x v="4"/>
    <n v="183000"/>
    <s v="ERA 231 TR"/>
    <n v="490000"/>
    <d v="2016-03-15T00:00:00"/>
    <n v="45750"/>
    <n v="14640"/>
    <n v="122610"/>
  </r>
  <r>
    <s v="Scania R420"/>
    <x v="3"/>
    <s v="R420"/>
    <x v="4"/>
    <n v="183000"/>
    <s v="ERA 234 TR"/>
    <n v="481000"/>
    <d v="2016-03-15T00:00:00"/>
    <n v="45750"/>
    <n v="14640"/>
    <n v="122610"/>
  </r>
  <r>
    <s v="Scania R420"/>
    <x v="3"/>
    <s v="R420"/>
    <x v="4"/>
    <n v="183000"/>
    <s v="ERA 235 TR"/>
    <n v="454000"/>
    <d v="2016-03-15T00:00:00"/>
    <n v="45750"/>
    <n v="14640"/>
    <n v="122610"/>
  </r>
  <r>
    <s v="Renault Pelen"/>
    <x v="4"/>
    <s v="Pelen"/>
    <x v="2"/>
    <n v="220000"/>
    <s v="ERA 230 TR"/>
    <n v="731000"/>
    <d v="2015-08-20T00:00:00"/>
    <n v="66000.000000000015"/>
    <n v="30800"/>
    <n v="123200"/>
  </r>
  <r>
    <s v="Mercedes Sided"/>
    <x v="5"/>
    <s v="Sided"/>
    <x v="5"/>
    <n v="230000"/>
    <s v="ERA 099 TR"/>
    <n v="305000"/>
    <d v="2015-10-30T00:00:00"/>
    <n v="92000"/>
    <n v="13800"/>
    <n v="124200"/>
  </r>
  <r>
    <s v="Renault Magnum"/>
    <x v="4"/>
    <s v="Magnum"/>
    <x v="0"/>
    <n v="265000"/>
    <s v="ERA 227 TR"/>
    <n v="930000"/>
    <d v="2015-08-20T00:00:00"/>
    <n v="92750.000000000015"/>
    <n v="47700"/>
    <n v="124550"/>
  </r>
  <r>
    <s v="Renault Magnum"/>
    <x v="4"/>
    <s v="Magnum"/>
    <x v="0"/>
    <n v="265000"/>
    <s v="ERA 228 TR"/>
    <n v="912000"/>
    <d v="2015-08-20T00:00:00"/>
    <n v="92750.000000000015"/>
    <n v="47700"/>
    <n v="124550"/>
  </r>
  <r>
    <s v="Renault Pelen"/>
    <x v="4"/>
    <s v="Pelen"/>
    <x v="2"/>
    <n v="220000"/>
    <s v="ERA 229 TR"/>
    <n v="685413"/>
    <d v="2015-08-20T00:00:00"/>
    <n v="66000.000000000015"/>
    <n v="26400"/>
    <n v="127600"/>
  </r>
  <r>
    <s v="Renault Magnum"/>
    <x v="4"/>
    <s v="Magnum"/>
    <x v="0"/>
    <n v="265000"/>
    <s v="ERA 226 TR"/>
    <n v="856000"/>
    <d v="2015-08-20T00:00:00"/>
    <n v="92750.000000000015"/>
    <n v="42400"/>
    <n v="129850"/>
  </r>
  <r>
    <s v="Renault Premium"/>
    <x v="4"/>
    <s v="Premium"/>
    <x v="0"/>
    <n v="230000"/>
    <s v="ERA 131 TR"/>
    <n v="455000"/>
    <d v="2016-03-10T00:00:00"/>
    <n v="80500.000000000015"/>
    <n v="18400"/>
    <n v="131100"/>
  </r>
  <r>
    <s v="DAF CF85"/>
    <x v="0"/>
    <s v="CF85"/>
    <x v="2"/>
    <n v="196340"/>
    <s v="ERA 162 TR"/>
    <n v="186000"/>
    <d v="2015-10-01T00:00:00"/>
    <n v="58902.000000000007"/>
    <n v="3926.8"/>
    <n v="133511.20000000001"/>
  </r>
  <r>
    <s v="Mercedes Sided"/>
    <x v="5"/>
    <s v="Sided"/>
    <x v="0"/>
    <n v="231000"/>
    <s v="ERA 144 TR"/>
    <n v="301000"/>
    <d v="2015-10-30T00:00:00"/>
    <n v="80850.000000000015"/>
    <n v="13860"/>
    <n v="136290"/>
  </r>
  <r>
    <s v="Volvo FH13-500"/>
    <x v="2"/>
    <s v="FH13-500"/>
    <x v="4"/>
    <n v="210000"/>
    <s v="ERA 248 TR"/>
    <n v="517000"/>
    <d v="2016-02-15T00:00:00"/>
    <n v="52500"/>
    <n v="21000"/>
    <n v="136500"/>
  </r>
  <r>
    <s v="Scania R500"/>
    <x v="3"/>
    <s v="R500"/>
    <x v="2"/>
    <n v="245000"/>
    <s v="ERA 237 TR"/>
    <n v="720000"/>
    <d v="2016-04-02T00:00:00"/>
    <n v="73500.000000000015"/>
    <n v="34300"/>
    <n v="137200"/>
  </r>
  <r>
    <s v="MAN TGA41"/>
    <x v="6"/>
    <s v="TGA41"/>
    <x v="8"/>
    <n v="167800"/>
    <s v="ERA 194 TR"/>
    <n v="190300"/>
    <d v="2015-09-25T00:00:00"/>
    <n v="25170.000000000004"/>
    <n v="3356"/>
    <n v="139274"/>
  </r>
  <r>
    <s v="MAN TGA33"/>
    <x v="6"/>
    <s v="TGA33"/>
    <x v="4"/>
    <n v="196370"/>
    <s v="ERA 177 TR"/>
    <n v="286000"/>
    <d v="2016-04-07T00:00:00"/>
    <n v="49092.5"/>
    <n v="7854.8"/>
    <n v="139422.70000000001"/>
  </r>
  <r>
    <s v="Volvo FH13-500"/>
    <x v="2"/>
    <s v="FH13-500"/>
    <x v="4"/>
    <n v="210000"/>
    <s v="ERA 247 TR"/>
    <n v="435000"/>
    <d v="2016-02-15T00:00:00"/>
    <n v="52500"/>
    <n v="16800"/>
    <n v="140700"/>
  </r>
  <r>
    <s v="MAN TGX"/>
    <x v="6"/>
    <s v="TGX"/>
    <x v="4"/>
    <n v="210300"/>
    <s v="ERA 218 TR"/>
    <n v="417671"/>
    <d v="2016-05-30T00:00:00"/>
    <n v="52575"/>
    <n v="16824"/>
    <n v="140901"/>
  </r>
  <r>
    <s v="Scania R500"/>
    <x v="3"/>
    <s v="R500"/>
    <x v="2"/>
    <n v="245000"/>
    <s v="ERA 236 TR"/>
    <n v="680000"/>
    <d v="2016-04-02T00:00:00"/>
    <n v="73500.000000000015"/>
    <n v="29400"/>
    <n v="142100"/>
  </r>
  <r>
    <s v="Scania R500"/>
    <x v="3"/>
    <s v="R500"/>
    <x v="2"/>
    <n v="245000"/>
    <s v="ERA 238 TR"/>
    <n v="660000"/>
    <d v="2016-04-02T00:00:00"/>
    <n v="73500.000000000015"/>
    <n v="29400"/>
    <n v="142100"/>
  </r>
  <r>
    <s v="Scania R500"/>
    <x v="3"/>
    <s v="R500"/>
    <x v="2"/>
    <n v="245000"/>
    <s v="ERA 240 TR"/>
    <n v="630000"/>
    <d v="2016-04-02T00:00:00"/>
    <n v="73500.000000000015"/>
    <n v="29400"/>
    <n v="142100"/>
  </r>
  <r>
    <s v="Scania R500"/>
    <x v="3"/>
    <s v="R500"/>
    <x v="2"/>
    <n v="245000"/>
    <s v="ERA 241 TR"/>
    <n v="655000"/>
    <d v="2016-04-02T00:00:00"/>
    <n v="73500.000000000015"/>
    <n v="29400"/>
    <n v="142100"/>
  </r>
  <r>
    <s v="Scania R500"/>
    <x v="3"/>
    <s v="R500"/>
    <x v="2"/>
    <n v="245000"/>
    <s v="ERA 239 TR"/>
    <n v="590000"/>
    <d v="2016-04-02T00:00:00"/>
    <n v="73500.000000000015"/>
    <n v="24500"/>
    <n v="147000"/>
  </r>
  <r>
    <s v="Renault Premium"/>
    <x v="4"/>
    <s v="Premium"/>
    <x v="4"/>
    <n v="231000"/>
    <s v="ERA 174 TR"/>
    <n v="451000"/>
    <d v="2016-03-10T00:00:00"/>
    <n v="57750"/>
    <n v="18480"/>
    <n v="154770"/>
  </r>
  <r>
    <s v="Mercedes Actros"/>
    <x v="5"/>
    <s v="Actros"/>
    <x v="0"/>
    <n v="257000"/>
    <s v="ERA 134 TR"/>
    <n v="164700"/>
    <d v="2015-10-09T00:00:00"/>
    <n v="89950.000000000015"/>
    <n v="5140"/>
    <n v="161910"/>
  </r>
  <r>
    <s v="DAF XF460"/>
    <x v="0"/>
    <s v="XF460"/>
    <x v="4"/>
    <n v="240000"/>
    <s v="ERA 207 TR"/>
    <n v="301344"/>
    <d v="2015-06-30T00:00:00"/>
    <n v="60000"/>
    <n v="14400"/>
    <n v="165600"/>
  </r>
  <r>
    <s v="DAF XF460"/>
    <x v="0"/>
    <s v="XF460"/>
    <x v="4"/>
    <n v="240000"/>
    <s v="ERA 405 TR"/>
    <n v="315988"/>
    <d v="2015-06-30T00:00:00"/>
    <n v="60000"/>
    <n v="14400"/>
    <n v="165600"/>
  </r>
  <r>
    <s v="Mercedes Actros"/>
    <x v="5"/>
    <s v="Actros"/>
    <x v="5"/>
    <n v="291000"/>
    <s v="ERA 118 TR"/>
    <n v="166000"/>
    <d v="2015-10-20T00:00:00"/>
    <n v="116400"/>
    <n v="5820"/>
    <n v="168780"/>
  </r>
  <r>
    <s v="DAF XF460"/>
    <x v="0"/>
    <s v="XF460"/>
    <x v="4"/>
    <n v="240000"/>
    <s v="ERA 204 TR"/>
    <n v="234760"/>
    <d v="2015-06-30T00:00:00"/>
    <n v="60000"/>
    <n v="9600"/>
    <n v="170400"/>
  </r>
  <r>
    <s v="DAF XF460"/>
    <x v="0"/>
    <s v="XF460"/>
    <x v="4"/>
    <n v="240000"/>
    <s v="ERA 208 TR"/>
    <n v="210780"/>
    <d v="2015-06-30T00:00:00"/>
    <n v="60000"/>
    <n v="9600"/>
    <n v="170400"/>
  </r>
  <r>
    <s v="DAF XF460"/>
    <x v="0"/>
    <s v="XF460"/>
    <x v="4"/>
    <n v="240000"/>
    <s v="ERA 406 TR"/>
    <n v="198240"/>
    <d v="2015-06-30T00:00:00"/>
    <n v="60000"/>
    <n v="4800"/>
    <n v="175200"/>
  </r>
  <r>
    <s v="DAF XF460"/>
    <x v="0"/>
    <s v="XF460"/>
    <x v="6"/>
    <n v="240000"/>
    <s v="ERA 199 TR"/>
    <n v="301232"/>
    <d v="2016-12-15T00:00:00"/>
    <n v="48000"/>
    <n v="14400"/>
    <n v="177600"/>
  </r>
  <r>
    <s v="Mercedes Atego"/>
    <x v="5"/>
    <s v="Atego"/>
    <x v="8"/>
    <n v="219000"/>
    <s v="ERA 196 TR"/>
    <n v="126290"/>
    <d v="2015-03-20T00:00:00"/>
    <n v="32850.000000000007"/>
    <n v="4380"/>
    <n v="181770"/>
  </r>
  <r>
    <s v="DAF XF460"/>
    <x v="0"/>
    <s v="XF460"/>
    <x v="6"/>
    <n v="240000"/>
    <s v="ERA 198 TR"/>
    <n v="289567"/>
    <d v="2016-12-15T00:00:00"/>
    <n v="48000"/>
    <n v="9600"/>
    <n v="182400"/>
  </r>
  <r>
    <s v="DAF XF460"/>
    <x v="0"/>
    <s v="XF460"/>
    <x v="6"/>
    <n v="240000"/>
    <s v="ERA 200 TR"/>
    <n v="245211"/>
    <d v="2016-12-15T00:00:00"/>
    <n v="48000"/>
    <n v="9600"/>
    <n v="182400"/>
  </r>
  <r>
    <s v="DAF XF460"/>
    <x v="0"/>
    <s v="XF460"/>
    <x v="6"/>
    <n v="240000"/>
    <s v="ERA 201 TR"/>
    <n v="200123"/>
    <d v="2016-12-15T00:00:00"/>
    <n v="48000"/>
    <n v="9600"/>
    <n v="182400"/>
  </r>
  <r>
    <s v="DAF XF460"/>
    <x v="0"/>
    <s v="XF460"/>
    <x v="6"/>
    <n v="240000"/>
    <s v="ERA 496 TR"/>
    <n v="235811"/>
    <d v="2016-12-15T00:00:00"/>
    <n v="48000"/>
    <n v="9600"/>
    <n v="182400"/>
  </r>
  <r>
    <s v="DAF XF460"/>
    <x v="0"/>
    <s v="XF460"/>
    <x v="6"/>
    <n v="240000"/>
    <s v="ERA 497 TR"/>
    <n v="250021"/>
    <d v="2016-12-15T00:00:00"/>
    <n v="48000"/>
    <n v="9600"/>
    <n v="182400"/>
  </r>
  <r>
    <s v="DAF XF460"/>
    <x v="0"/>
    <s v="XF460"/>
    <x v="6"/>
    <n v="240000"/>
    <s v="ERA 202 TR"/>
    <n v="198340"/>
    <d v="2016-12-15T00:00:00"/>
    <n v="48000"/>
    <n v="4800"/>
    <n v="187200"/>
  </r>
  <r>
    <s v="DAF XF460"/>
    <x v="0"/>
    <s v="XF460"/>
    <x v="6"/>
    <n v="240000"/>
    <s v="ERA 203 TR"/>
    <n v="189761"/>
    <d v="2016-12-15T00:00:00"/>
    <n v="48000"/>
    <n v="4800"/>
    <n v="187200"/>
  </r>
  <r>
    <s v="Mercedes Atego"/>
    <x v="5"/>
    <s v="Atego"/>
    <x v="9"/>
    <n v="218000"/>
    <s v="ERA 205 TR"/>
    <n v="130290"/>
    <d v="2015-03-20T00:00:00"/>
    <n v="21800"/>
    <n v="4360"/>
    <n v="191840"/>
  </r>
  <r>
    <s v="DAF XF460"/>
    <x v="0"/>
    <s v="XF460"/>
    <x v="8"/>
    <n v="240000"/>
    <s v="ERA 393 TR"/>
    <n v="183788"/>
    <d v="2016-11-07T00:00:00"/>
    <n v="36000.000000000007"/>
    <n v="4800"/>
    <n v="199200"/>
  </r>
  <r>
    <s v="DAF XF460"/>
    <x v="0"/>
    <s v="XF460"/>
    <x v="8"/>
    <n v="240000"/>
    <s v="ERA 494 TR"/>
    <n v="160198"/>
    <d v="2016-11-07T00:00:00"/>
    <n v="36000.000000000007"/>
    <n v="4800"/>
    <n v="199200"/>
  </r>
  <r>
    <s v="DAF XF460"/>
    <x v="0"/>
    <s v="XF460"/>
    <x v="8"/>
    <n v="240000"/>
    <s v="ERA 495 TR"/>
    <n v="156724"/>
    <d v="2016-11-07T00:00:00"/>
    <n v="36000.000000000007"/>
    <n v="4800"/>
    <n v="199200"/>
  </r>
  <r>
    <s v="MAN TGS"/>
    <x v="6"/>
    <s v="TGS"/>
    <x v="6"/>
    <n v="271000"/>
    <s v="ERA 187 TR"/>
    <n v="153000"/>
    <d v="2015-11-26T00:00:00"/>
    <n v="54200"/>
    <n v="5420"/>
    <n v="211380"/>
  </r>
  <r>
    <s v="MAN TGS"/>
    <x v="6"/>
    <s v="TGS"/>
    <x v="6"/>
    <n v="271000"/>
    <s v="ERA 219 TR"/>
    <n v="123000"/>
    <d v="2016-05-30T00:00:00"/>
    <n v="54200"/>
    <n v="5420"/>
    <n v="211380"/>
  </r>
  <r>
    <s v="Mercedes Actros"/>
    <x v="5"/>
    <s v="Actros"/>
    <x v="4"/>
    <n v="290000"/>
    <s v="ERA 171 TR"/>
    <n v="170000"/>
    <d v="2015-10-20T00:00:00"/>
    <n v="72500"/>
    <n v="5800"/>
    <n v="211700"/>
  </r>
  <r>
    <s v="MAN TGS"/>
    <x v="6"/>
    <s v="TGS"/>
    <x v="8"/>
    <n v="270000"/>
    <s v="ERA 192 TR"/>
    <n v="157000"/>
    <d v="2015-11-26T00:00:00"/>
    <n v="40500.000000000007"/>
    <n v="5400"/>
    <n v="224100"/>
  </r>
  <r>
    <s v="Mercedes Actros"/>
    <x v="5"/>
    <s v="Actros"/>
    <x v="9"/>
    <n v="258000"/>
    <s v="ERA 206 TR"/>
    <n v="160700"/>
    <d v="2015-10-09T00:00:00"/>
    <n v="25800"/>
    <n v="5160"/>
    <n v="227040"/>
  </r>
  <r>
    <s v="Volvo 2015Euro6M"/>
    <x v="2"/>
    <s v="2015Euro6M"/>
    <x v="9"/>
    <n v="360000"/>
    <s v="ERA 242 TR"/>
    <n v="100000"/>
    <d v="2016-12-30T00:00:00"/>
    <n v="36000"/>
    <n v="7200"/>
    <n v="316800"/>
  </r>
  <r>
    <s v="Volvo 2015Euro6M"/>
    <x v="2"/>
    <s v="2015Euro6M"/>
    <x v="9"/>
    <n v="360000"/>
    <s v="ERA 243 TR"/>
    <n v="115000"/>
    <d v="2016-12-30T00:00:00"/>
    <n v="36000"/>
    <n v="7200"/>
    <n v="316800"/>
  </r>
  <r>
    <s v="Volvo 2015Euro6M"/>
    <x v="2"/>
    <s v="2015Euro6M"/>
    <x v="9"/>
    <n v="360000"/>
    <s v="ERA 244 TR"/>
    <n v="132000"/>
    <d v="2016-12-30T00:00:00"/>
    <n v="36000"/>
    <n v="7200"/>
    <n v="316800"/>
  </r>
  <r>
    <s v="Volvo 2015Euro6M"/>
    <x v="2"/>
    <s v="2015Euro6M"/>
    <x v="9"/>
    <n v="360000"/>
    <s v="ERA 245 TR"/>
    <n v="108000"/>
    <d v="2016-12-30T00:00:00"/>
    <n v="36000"/>
    <n v="7200"/>
    <n v="316800"/>
  </r>
  <r>
    <s v="Volvo 2015Euro6M"/>
    <x v="2"/>
    <s v="2015Euro6M"/>
    <x v="9"/>
    <n v="360000"/>
    <s v="ERA 246 TR"/>
    <n v="140000"/>
    <d v="2016-12-30T00:00:00"/>
    <n v="36000"/>
    <n v="7200"/>
    <n v="316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99FDA-1D16-4CB7-BD71-CBB5CFE59EA0}" name="Tabela przestawna7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 produkcji" colHeaderCaption="Nazwa marki">
  <location ref="N34:V46" firstHeaderRow="1" firstDataRow="2" firstDataCol="1"/>
  <pivotFields count="11">
    <pivotField showAll="0"/>
    <pivotField axis="axisCol" dataField="1" showAll="0">
      <items count="8">
        <item x="0"/>
        <item x="1"/>
        <item x="6"/>
        <item x="5"/>
        <item x="4"/>
        <item x="3"/>
        <item x="2"/>
        <item t="default"/>
      </items>
    </pivotField>
    <pivotField showAll="0"/>
    <pivotField axis="axisRow" showAll="0">
      <items count="11">
        <item x="1"/>
        <item x="7"/>
        <item x="3"/>
        <item x="5"/>
        <item x="0"/>
        <item x="2"/>
        <item x="4"/>
        <item x="6"/>
        <item x="8"/>
        <item x="9"/>
        <item t="default"/>
      </items>
    </pivotField>
    <pivotField numFmtId="44" showAll="0"/>
    <pivotField showAll="0"/>
    <pivotField showAll="0"/>
    <pivotField numFmtId="14" showAll="0"/>
    <pivotField numFmtId="44" showAll="0"/>
    <pivotField numFmtId="44" showAll="0"/>
    <pivotField numFmtId="4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Mark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4C40B-6D4F-4F8D-8C58-778B07372C64}" name="Tabela przestawna2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 rowHeaderCaption="Nazwa marki">
  <location ref="N8:P16" firstHeaderRow="0" firstDataRow="1" firstDataCol="1"/>
  <pivotFields count="11">
    <pivotField showAll="0"/>
    <pivotField axis="axisRow" dataField="1" showAll="0">
      <items count="8">
        <item x="0"/>
        <item x="1"/>
        <item x="6"/>
        <item x="5"/>
        <item x="4"/>
        <item x="3"/>
        <item x="2"/>
        <item t="default"/>
      </items>
    </pivotField>
    <pivotField showAll="0"/>
    <pivotField showAll="0"/>
    <pivotField numFmtId="44" showAll="0"/>
    <pivotField showAll="0"/>
    <pivotField dataField="1" showAll="0"/>
    <pivotField numFmtId="14" showAll="0"/>
    <pivotField numFmtId="44" showAll="0"/>
    <pivotField numFmtId="44" showAll="0"/>
    <pivotField numFmtId="4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Marka" fld="1" subtotal="count" baseField="0" baseItem="0"/>
    <dataField name="Średnia z Przebieg" fld="6" subtotal="average" baseField="1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1" xr16:uid="{91F1E72D-7BC3-492F-8A3C-2B19AA6DB1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topLeftCell="D1" zoomScaleNormal="100" workbookViewId="0">
      <selection activeCell="S3" sqref="S3"/>
    </sheetView>
  </sheetViews>
  <sheetFormatPr defaultRowHeight="15" x14ac:dyDescent="0.25"/>
  <cols>
    <col min="1" max="1" width="18" bestFit="1" customWidth="1"/>
    <col min="2" max="3" width="18" customWidth="1"/>
    <col min="4" max="4" width="13.7109375" bestFit="1" customWidth="1"/>
    <col min="5" max="5" width="13.42578125" bestFit="1" customWidth="1"/>
    <col min="6" max="6" width="15.7109375" bestFit="1" customWidth="1"/>
    <col min="7" max="7" width="8.7109375" bestFit="1" customWidth="1"/>
    <col min="8" max="8" width="24.5703125" bestFit="1" customWidth="1"/>
    <col min="9" max="9" width="22.85546875" customWidth="1"/>
    <col min="10" max="10" width="19.5703125" customWidth="1"/>
    <col min="11" max="11" width="14.85546875" customWidth="1"/>
    <col min="12" max="13" width="28.85546875" customWidth="1"/>
    <col min="14" max="14" width="15.7109375" bestFit="1" customWidth="1"/>
    <col min="15" max="15" width="16" bestFit="1" customWidth="1"/>
    <col min="16" max="16" width="12.7109375" customWidth="1"/>
    <col min="17" max="17" width="15.42578125" customWidth="1"/>
    <col min="18" max="18" width="9.85546875" bestFit="1" customWidth="1"/>
    <col min="19" max="19" width="7.85546875" bestFit="1" customWidth="1"/>
    <col min="20" max="20" width="6.7109375" bestFit="1" customWidth="1"/>
    <col min="21" max="21" width="6.140625" bestFit="1" customWidth="1"/>
    <col min="22" max="22" width="14.28515625" bestFit="1" customWidth="1"/>
    <col min="23" max="24" width="5" bestFit="1" customWidth="1"/>
    <col min="25" max="25" width="14.28515625" bestFit="1" customWidth="1"/>
  </cols>
  <sheetData>
    <row r="1" spans="1:22" x14ac:dyDescent="0.25">
      <c r="A1" t="s">
        <v>0</v>
      </c>
      <c r="B1" t="s">
        <v>184</v>
      </c>
      <c r="C1" t="s">
        <v>186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179</v>
      </c>
      <c r="J1" t="s">
        <v>178</v>
      </c>
      <c r="K1" t="s">
        <v>180</v>
      </c>
      <c r="L1" t="s">
        <v>200</v>
      </c>
      <c r="N1" t="s">
        <v>181</v>
      </c>
      <c r="S1" t="s">
        <v>202</v>
      </c>
    </row>
    <row r="2" spans="1:22" x14ac:dyDescent="0.25">
      <c r="A2" t="s">
        <v>35</v>
      </c>
      <c r="B2" t="str">
        <f>MID(A2, 1, SEARCH(" ",A2) - 1)</f>
        <v>Mercedes</v>
      </c>
      <c r="C2" t="str">
        <f>MID(A2, SEARCH(" ",A2) + 1, LEN(A2))</f>
        <v>Atego</v>
      </c>
      <c r="D2">
        <v>2009</v>
      </c>
      <c r="E2" s="2">
        <v>85000</v>
      </c>
      <c r="F2" t="s">
        <v>36</v>
      </c>
      <c r="G2">
        <v>946000</v>
      </c>
      <c r="H2" s="1">
        <v>42014</v>
      </c>
      <c r="I2" s="3">
        <f>(2017-D2)*5%*E2</f>
        <v>34000</v>
      </c>
      <c r="J2" s="3">
        <f>E2*QUOTIENT(G2,100000)*2%</f>
        <v>15300</v>
      </c>
      <c r="K2" s="3">
        <f>E2-I2-J2</f>
        <v>35700</v>
      </c>
      <c r="L2">
        <f>_xlfn.DAYS(DATE(2017,1,1),H2)</f>
        <v>722</v>
      </c>
      <c r="N2" t="s">
        <v>182</v>
      </c>
      <c r="O2" t="s">
        <v>179</v>
      </c>
      <c r="P2" t="s">
        <v>178</v>
      </c>
      <c r="Q2" t="s">
        <v>180</v>
      </c>
      <c r="S2" s="8">
        <v>0.88055555555555554</v>
      </c>
    </row>
    <row r="3" spans="1:22" x14ac:dyDescent="0.25">
      <c r="A3" t="s">
        <v>6</v>
      </c>
      <c r="B3" t="str">
        <f>MID(A3, 1, SEARCH(" ",A3) - 1)</f>
        <v>Iveco</v>
      </c>
      <c r="C3" t="str">
        <f>MID(A3, SEARCH(" ",A3) + 1, LEN(A3))</f>
        <v>Strails</v>
      </c>
      <c r="D3">
        <v>2006</v>
      </c>
      <c r="E3" s="2">
        <v>85900</v>
      </c>
      <c r="F3" t="s">
        <v>9</v>
      </c>
      <c r="G3">
        <v>998704</v>
      </c>
      <c r="H3" s="1">
        <v>42028</v>
      </c>
      <c r="I3" s="3">
        <f>(2017-D3)*5%*E3</f>
        <v>47245.000000000007</v>
      </c>
      <c r="J3" s="3">
        <f>E3*QUOTIENT(G3,100000)*2%</f>
        <v>15462</v>
      </c>
      <c r="K3" s="3">
        <f>E3-I3-J3</f>
        <v>23192.999999999993</v>
      </c>
      <c r="L3">
        <f>_xlfn.DAYS(DATE(2017,1,1),H3)</f>
        <v>708</v>
      </c>
      <c r="O3" s="2">
        <v>40050</v>
      </c>
      <c r="P3" s="2">
        <v>5340</v>
      </c>
      <c r="Q3" s="2">
        <v>43610</v>
      </c>
    </row>
    <row r="4" spans="1:22" x14ac:dyDescent="0.25">
      <c r="A4" t="s">
        <v>6</v>
      </c>
      <c r="B4" t="str">
        <f>MID(A4, 1, SEARCH(" ",A4) - 1)</f>
        <v>Iveco</v>
      </c>
      <c r="C4" t="str">
        <f>MID(A4, SEARCH(" ",A4) + 1, LEN(A4))</f>
        <v>Strails</v>
      </c>
      <c r="D4">
        <v>2006</v>
      </c>
      <c r="E4" s="2">
        <v>85900</v>
      </c>
      <c r="F4" t="s">
        <v>10</v>
      </c>
      <c r="G4">
        <v>936780</v>
      </c>
      <c r="H4" s="1">
        <v>42028</v>
      </c>
      <c r="I4" s="3">
        <f>(2017-D4)*5%*E4</f>
        <v>47245.000000000007</v>
      </c>
      <c r="J4" s="3">
        <f>E4*QUOTIENT(G4,100000)*2%</f>
        <v>15462</v>
      </c>
      <c r="K4" s="3">
        <f>E4-I4-J4</f>
        <v>23192.999999999993</v>
      </c>
      <c r="L4">
        <f>_xlfn.DAYS(DATE(2017,1,1),H4)</f>
        <v>708</v>
      </c>
      <c r="N4" t="s">
        <v>183</v>
      </c>
    </row>
    <row r="5" spans="1:22" x14ac:dyDescent="0.25">
      <c r="A5" t="s">
        <v>81</v>
      </c>
      <c r="B5" t="str">
        <f>MID(A5, 1, SEARCH(" ",A5) - 1)</f>
        <v>Iveco</v>
      </c>
      <c r="C5" t="str">
        <f>MID(A5, SEARCH(" ",A5) + 1, LEN(A5))</f>
        <v>TrakkerEuro5</v>
      </c>
      <c r="D5">
        <v>2010</v>
      </c>
      <c r="E5" s="2">
        <v>160000</v>
      </c>
      <c r="F5" t="s">
        <v>82</v>
      </c>
      <c r="G5">
        <v>263000</v>
      </c>
      <c r="H5" s="1">
        <v>42028</v>
      </c>
      <c r="I5" s="3">
        <f>(2017-D5)*5%*E5</f>
        <v>56000.000000000007</v>
      </c>
      <c r="J5" s="3">
        <f>E5*QUOTIENT(G5,100000)*2%</f>
        <v>6400</v>
      </c>
      <c r="K5" s="3">
        <f>E5-I5-J5</f>
        <v>97600</v>
      </c>
      <c r="L5">
        <f>_xlfn.DAYS(DATE(2017,1,1),H5)</f>
        <v>708</v>
      </c>
      <c r="N5" t="s">
        <v>50</v>
      </c>
      <c r="O5" t="s">
        <v>64</v>
      </c>
      <c r="P5" s="2">
        <v>17390</v>
      </c>
    </row>
    <row r="6" spans="1:22" x14ac:dyDescent="0.25">
      <c r="A6" t="s">
        <v>6</v>
      </c>
      <c r="B6" t="str">
        <f>MID(A6, 1, SEARCH(" ",A6) - 1)</f>
        <v>Iveco</v>
      </c>
      <c r="C6" t="str">
        <f>MID(A6, SEARCH(" ",A6) + 1, LEN(A6))</f>
        <v>Strails</v>
      </c>
      <c r="D6">
        <v>2006</v>
      </c>
      <c r="E6" s="2">
        <v>85900</v>
      </c>
      <c r="F6" t="s">
        <v>8</v>
      </c>
      <c r="G6">
        <v>1068570</v>
      </c>
      <c r="H6" s="1">
        <v>42029</v>
      </c>
      <c r="I6" s="3">
        <f>(2017-D6)*5%*E6</f>
        <v>47245.000000000007</v>
      </c>
      <c r="J6" s="3">
        <f>E6*QUOTIENT(G6,100000)*2%</f>
        <v>17180</v>
      </c>
      <c r="K6" s="3">
        <f>E6-I6-J6</f>
        <v>21474.999999999993</v>
      </c>
      <c r="L6">
        <f>_xlfn.DAYS(DATE(2017,1,1),H6)</f>
        <v>707</v>
      </c>
    </row>
    <row r="7" spans="1:22" x14ac:dyDescent="0.25">
      <c r="A7" t="s">
        <v>35</v>
      </c>
      <c r="B7" t="str">
        <f>MID(A7, 1, SEARCH(" ",A7) - 1)</f>
        <v>Mercedes</v>
      </c>
      <c r="C7" t="str">
        <f>MID(A7, SEARCH(" ",A7) + 1, LEN(A7))</f>
        <v>Atego</v>
      </c>
      <c r="D7">
        <v>2010</v>
      </c>
      <c r="E7" s="2">
        <v>84000</v>
      </c>
      <c r="F7" t="s">
        <v>69</v>
      </c>
      <c r="G7">
        <v>950000</v>
      </c>
      <c r="H7" s="1">
        <v>42029</v>
      </c>
      <c r="I7" s="3">
        <f>(2017-D7)*5%*E7</f>
        <v>29400.000000000004</v>
      </c>
      <c r="J7" s="3">
        <f>E7*QUOTIENT(G7,100000)*2%</f>
        <v>15120</v>
      </c>
      <c r="K7" s="3">
        <f>E7-I7-J7</f>
        <v>39480</v>
      </c>
      <c r="L7">
        <f>_xlfn.DAYS(DATE(2017,1,1),H7)</f>
        <v>707</v>
      </c>
      <c r="N7" t="s">
        <v>185</v>
      </c>
    </row>
    <row r="8" spans="1:22" x14ac:dyDescent="0.25">
      <c r="A8" t="s">
        <v>6</v>
      </c>
      <c r="B8" t="str">
        <f>MID(A8, 1, SEARCH(" ",A8) - 1)</f>
        <v>Iveco</v>
      </c>
      <c r="C8" t="str">
        <f>MID(A8, SEARCH(" ",A8) + 1, LEN(A8))</f>
        <v>Strails</v>
      </c>
      <c r="D8">
        <v>2006</v>
      </c>
      <c r="E8" s="2">
        <v>85900</v>
      </c>
      <c r="F8" t="s">
        <v>11</v>
      </c>
      <c r="G8">
        <v>870233</v>
      </c>
      <c r="H8" s="1">
        <v>42034</v>
      </c>
      <c r="I8" s="3">
        <f>(2017-D8)*5%*E8</f>
        <v>47245.000000000007</v>
      </c>
      <c r="J8" s="3">
        <f>E8*QUOTIENT(G8,100000)*2%</f>
        <v>13744</v>
      </c>
      <c r="K8" s="3">
        <f>E8-I8-J8</f>
        <v>24910.999999999993</v>
      </c>
      <c r="L8">
        <f>_xlfn.DAYS(DATE(2017,1,1),H8)</f>
        <v>702</v>
      </c>
      <c r="N8" s="4" t="s">
        <v>198</v>
      </c>
      <c r="O8" t="s">
        <v>195</v>
      </c>
      <c r="P8" t="s">
        <v>196</v>
      </c>
    </row>
    <row r="9" spans="1:22" x14ac:dyDescent="0.25">
      <c r="A9" t="s">
        <v>6</v>
      </c>
      <c r="B9" t="str">
        <f>MID(A9, 1, SEARCH(" ",A9) - 1)</f>
        <v>Iveco</v>
      </c>
      <c r="C9" t="str">
        <f>MID(A9, SEARCH(" ",A9) + 1, LEN(A9))</f>
        <v>Strails</v>
      </c>
      <c r="D9">
        <v>2006</v>
      </c>
      <c r="E9" s="2">
        <v>85900</v>
      </c>
      <c r="F9" t="s">
        <v>7</v>
      </c>
      <c r="G9">
        <v>1200655</v>
      </c>
      <c r="H9" s="1">
        <v>42035</v>
      </c>
      <c r="I9" s="3">
        <f>(2017-D9)*5%*E9</f>
        <v>47245.000000000007</v>
      </c>
      <c r="J9" s="3">
        <f>E9*QUOTIENT(G9,100000)*2%</f>
        <v>20616</v>
      </c>
      <c r="K9" s="3">
        <f>E9-I9-J9</f>
        <v>18038.999999999993</v>
      </c>
      <c r="L9">
        <f>_xlfn.DAYS(DATE(2017,1,1),H9)</f>
        <v>701</v>
      </c>
      <c r="N9" s="5" t="s">
        <v>187</v>
      </c>
      <c r="O9" s="6">
        <v>30</v>
      </c>
      <c r="P9" s="7">
        <v>273239.59999999998</v>
      </c>
      <c r="R9" s="5" t="s">
        <v>187</v>
      </c>
      <c r="S9" s="7">
        <v>273239.59999999998</v>
      </c>
      <c r="U9" t="s">
        <v>187</v>
      </c>
      <c r="V9">
        <v>30</v>
      </c>
    </row>
    <row r="10" spans="1:22" x14ac:dyDescent="0.25">
      <c r="A10" t="s">
        <v>119</v>
      </c>
      <c r="B10" t="str">
        <f>MID(A10, 1, SEARCH(" ",A10) - 1)</f>
        <v>Iveco</v>
      </c>
      <c r="C10" t="str">
        <f>MID(A10, SEARCH(" ",A10) + 1, LEN(A10))</f>
        <v>STRALIS</v>
      </c>
      <c r="D10">
        <v>2012</v>
      </c>
      <c r="E10" s="2">
        <v>145000</v>
      </c>
      <c r="F10" t="s">
        <v>120</v>
      </c>
      <c r="G10">
        <v>386732</v>
      </c>
      <c r="H10" s="1">
        <v>42059</v>
      </c>
      <c r="I10" s="3">
        <f>(2017-D10)*5%*E10</f>
        <v>36250</v>
      </c>
      <c r="J10" s="3">
        <f>E10*QUOTIENT(G10,100000)*2%</f>
        <v>8700</v>
      </c>
      <c r="K10" s="3">
        <f>E10-I10-J10</f>
        <v>100050</v>
      </c>
      <c r="L10">
        <f>_xlfn.DAYS(DATE(2017,1,1),H10)</f>
        <v>677</v>
      </c>
      <c r="N10" s="5" t="s">
        <v>188</v>
      </c>
      <c r="O10" s="6">
        <v>12</v>
      </c>
      <c r="P10" s="7">
        <v>657434.5</v>
      </c>
      <c r="R10" s="5" t="s">
        <v>188</v>
      </c>
      <c r="S10" s="7">
        <v>657434.5</v>
      </c>
      <c r="U10" t="s">
        <v>188</v>
      </c>
      <c r="V10">
        <v>12</v>
      </c>
    </row>
    <row r="11" spans="1:22" x14ac:dyDescent="0.25">
      <c r="A11" t="s">
        <v>119</v>
      </c>
      <c r="B11" t="str">
        <f>MID(A11, 1, SEARCH(" ",A11) - 1)</f>
        <v>Iveco</v>
      </c>
      <c r="C11" t="str">
        <f>MID(A11, SEARCH(" ",A11) + 1, LEN(A11))</f>
        <v>STRALIS</v>
      </c>
      <c r="D11">
        <v>2012</v>
      </c>
      <c r="E11" s="2">
        <v>145000</v>
      </c>
      <c r="F11" t="s">
        <v>121</v>
      </c>
      <c r="G11">
        <v>312680</v>
      </c>
      <c r="H11" s="1">
        <v>42059</v>
      </c>
      <c r="I11" s="3">
        <f>(2017-D11)*5%*E11</f>
        <v>36250</v>
      </c>
      <c r="J11" s="3">
        <f>E11*QUOTIENT(G11,100000)*2%</f>
        <v>8700</v>
      </c>
      <c r="K11" s="3">
        <f>E11-I11-J11</f>
        <v>100050</v>
      </c>
      <c r="L11">
        <f>_xlfn.DAYS(DATE(2017,1,1),H11)</f>
        <v>677</v>
      </c>
      <c r="N11" s="5" t="s">
        <v>189</v>
      </c>
      <c r="O11" s="6">
        <v>18</v>
      </c>
      <c r="P11" s="7">
        <v>289637.27777777775</v>
      </c>
      <c r="R11" s="5" t="s">
        <v>189</v>
      </c>
      <c r="S11" s="7">
        <v>289637.27777777775</v>
      </c>
      <c r="U11" t="s">
        <v>189</v>
      </c>
      <c r="V11">
        <v>18</v>
      </c>
    </row>
    <row r="12" spans="1:22" x14ac:dyDescent="0.25">
      <c r="A12" t="s">
        <v>50</v>
      </c>
      <c r="B12" t="str">
        <f>MID(A12, 1, SEARCH(" ",A12) - 1)</f>
        <v>DAF</v>
      </c>
      <c r="C12" t="str">
        <f>MID(A12, SEARCH(" ",A12) + 1, LEN(A12))</f>
        <v>LF45</v>
      </c>
      <c r="D12">
        <v>2010</v>
      </c>
      <c r="E12" s="2">
        <v>40830</v>
      </c>
      <c r="F12" t="s">
        <v>65</v>
      </c>
      <c r="G12">
        <v>326000</v>
      </c>
      <c r="H12" s="1">
        <v>42062</v>
      </c>
      <c r="I12" s="3">
        <f>(2017-D12)*5%*E12</f>
        <v>14290.500000000002</v>
      </c>
      <c r="J12" s="3">
        <f>E12*QUOTIENT(G12,100000)*2%</f>
        <v>2449.8000000000002</v>
      </c>
      <c r="K12" s="3">
        <f>E12-I12-J12</f>
        <v>24089.7</v>
      </c>
      <c r="L12">
        <f>_xlfn.DAYS(DATE(2017,1,1),H12)</f>
        <v>674</v>
      </c>
      <c r="N12" s="5" t="s">
        <v>190</v>
      </c>
      <c r="O12" s="6">
        <v>17</v>
      </c>
      <c r="P12" s="7">
        <v>486545.8823529412</v>
      </c>
      <c r="R12" s="5" t="s">
        <v>190</v>
      </c>
      <c r="S12" s="7">
        <v>486545.8823529412</v>
      </c>
      <c r="U12" t="s">
        <v>190</v>
      </c>
      <c r="V12">
        <v>17</v>
      </c>
    </row>
    <row r="13" spans="1:22" x14ac:dyDescent="0.25">
      <c r="A13" t="s">
        <v>50</v>
      </c>
      <c r="B13" t="str">
        <f>MID(A13, 1, SEARCH(" ",A13) - 1)</f>
        <v>DAF</v>
      </c>
      <c r="C13" t="str">
        <f>MID(A13, SEARCH(" ",A13) + 1, LEN(A13))</f>
        <v>LF45</v>
      </c>
      <c r="D13">
        <v>2012</v>
      </c>
      <c r="E13" s="2">
        <v>39830</v>
      </c>
      <c r="F13" t="s">
        <v>111</v>
      </c>
      <c r="G13">
        <v>330000</v>
      </c>
      <c r="H13" s="1">
        <v>42062</v>
      </c>
      <c r="I13" s="3">
        <f>(2017-D13)*5%*E13</f>
        <v>9957.5</v>
      </c>
      <c r="J13" s="3">
        <f>E13*QUOTIENT(G13,100000)*2%</f>
        <v>2389.8000000000002</v>
      </c>
      <c r="K13" s="3">
        <f>E13-I13-J13</f>
        <v>27482.7</v>
      </c>
      <c r="L13">
        <f>_xlfn.DAYS(DATE(2017,1,1),H13)</f>
        <v>674</v>
      </c>
      <c r="N13" s="5" t="s">
        <v>191</v>
      </c>
      <c r="O13" s="6">
        <v>17</v>
      </c>
      <c r="P13" s="7">
        <v>519936.0588235294</v>
      </c>
      <c r="R13" s="5" t="s">
        <v>191</v>
      </c>
      <c r="S13" s="7">
        <v>519936.0588235294</v>
      </c>
      <c r="U13" t="s">
        <v>191</v>
      </c>
      <c r="V13">
        <v>17</v>
      </c>
    </row>
    <row r="14" spans="1:22" x14ac:dyDescent="0.25">
      <c r="A14" t="s">
        <v>79</v>
      </c>
      <c r="B14" t="str">
        <f>MID(A14, 1, SEARCH(" ",A14) - 1)</f>
        <v>DAF</v>
      </c>
      <c r="C14" t="str">
        <f>MID(A14, SEARCH(" ",A14) + 1, LEN(A14))</f>
        <v>CF65</v>
      </c>
      <c r="D14">
        <v>2010</v>
      </c>
      <c r="E14" s="2">
        <v>135000</v>
      </c>
      <c r="F14" t="s">
        <v>80</v>
      </c>
      <c r="G14">
        <v>251000</v>
      </c>
      <c r="H14" s="1">
        <v>42067</v>
      </c>
      <c r="I14" s="3">
        <f>(2017-D14)*5%*E14</f>
        <v>47250.000000000007</v>
      </c>
      <c r="J14" s="3">
        <f>E14*QUOTIENT(G14,100000)*2%</f>
        <v>5400</v>
      </c>
      <c r="K14" s="3">
        <f>E14-I14-J14</f>
        <v>82350</v>
      </c>
      <c r="L14">
        <f>_xlfn.DAYS(DATE(2017,1,1),H14)</f>
        <v>669</v>
      </c>
      <c r="N14" s="5" t="s">
        <v>192</v>
      </c>
      <c r="O14" s="6">
        <v>17</v>
      </c>
      <c r="P14" s="7">
        <v>557117.6470588235</v>
      </c>
      <c r="R14" s="5" t="s">
        <v>192</v>
      </c>
      <c r="S14" s="7">
        <v>557117.6470588235</v>
      </c>
      <c r="U14" t="s">
        <v>192</v>
      </c>
      <c r="V14">
        <v>17</v>
      </c>
    </row>
    <row r="15" spans="1:22" x14ac:dyDescent="0.25">
      <c r="A15" t="s">
        <v>79</v>
      </c>
      <c r="B15" t="str">
        <f>MID(A15, 1, SEARCH(" ",A15) - 1)</f>
        <v>DAF</v>
      </c>
      <c r="C15" t="str">
        <f>MID(A15, SEARCH(" ",A15) + 1, LEN(A15))</f>
        <v>CF65</v>
      </c>
      <c r="D15">
        <v>2013</v>
      </c>
      <c r="E15" s="2">
        <v>136000</v>
      </c>
      <c r="F15" t="s">
        <v>147</v>
      </c>
      <c r="G15">
        <v>247000</v>
      </c>
      <c r="H15" s="1">
        <v>42067</v>
      </c>
      <c r="I15" s="3">
        <f>(2017-D15)*5%*E15</f>
        <v>27200</v>
      </c>
      <c r="J15" s="3">
        <f>E15*QUOTIENT(G15,100000)*2%</f>
        <v>5440</v>
      </c>
      <c r="K15" s="3">
        <f>E15-I15-J15</f>
        <v>103360</v>
      </c>
      <c r="L15">
        <f>_xlfn.DAYS(DATE(2017,1,1),H15)</f>
        <v>669</v>
      </c>
      <c r="N15" s="5" t="s">
        <v>193</v>
      </c>
      <c r="O15" s="6">
        <v>23</v>
      </c>
      <c r="P15" s="7">
        <v>307130.4347826087</v>
      </c>
      <c r="R15" s="5" t="s">
        <v>193</v>
      </c>
      <c r="S15" s="7">
        <v>307130.4347826087</v>
      </c>
      <c r="U15" t="s">
        <v>193</v>
      </c>
      <c r="V15">
        <v>23</v>
      </c>
    </row>
    <row r="16" spans="1:22" x14ac:dyDescent="0.25">
      <c r="A16" t="s">
        <v>45</v>
      </c>
      <c r="B16" t="str">
        <f>MID(A16, 1, SEARCH(" ",A16) - 1)</f>
        <v>MAN</v>
      </c>
      <c r="C16" t="str">
        <f>MID(A16, SEARCH(" ",A16) + 1, LEN(A16))</f>
        <v>TGL</v>
      </c>
      <c r="D16">
        <v>2009</v>
      </c>
      <c r="E16" s="2">
        <v>114400</v>
      </c>
      <c r="F16" t="s">
        <v>46</v>
      </c>
      <c r="G16">
        <v>226000</v>
      </c>
      <c r="H16" s="1">
        <v>42073</v>
      </c>
      <c r="I16" s="3">
        <f>(2017-D16)*5%*E16</f>
        <v>45760</v>
      </c>
      <c r="J16" s="3">
        <f>E16*QUOTIENT(G16,100000)*2%</f>
        <v>4576</v>
      </c>
      <c r="K16" s="3">
        <f>E16-I16-J16</f>
        <v>64064</v>
      </c>
      <c r="L16">
        <f>_xlfn.DAYS(DATE(2017,1,1),H16)</f>
        <v>663</v>
      </c>
      <c r="N16" s="5" t="s">
        <v>194</v>
      </c>
      <c r="O16" s="6">
        <v>134</v>
      </c>
      <c r="P16" s="6">
        <v>410037.80597014923</v>
      </c>
    </row>
    <row r="17" spans="1:14" x14ac:dyDescent="0.25">
      <c r="A17" t="s">
        <v>45</v>
      </c>
      <c r="B17" t="str">
        <f>MID(A17, 1, SEARCH(" ",A17) - 1)</f>
        <v>MAN</v>
      </c>
      <c r="C17" t="str">
        <f>MID(A17, SEARCH(" ",A17) + 1, LEN(A17))</f>
        <v>TGL</v>
      </c>
      <c r="D17">
        <v>2010</v>
      </c>
      <c r="E17" s="2">
        <v>113400</v>
      </c>
      <c r="F17" t="s">
        <v>78</v>
      </c>
      <c r="G17">
        <v>230000</v>
      </c>
      <c r="H17" s="1">
        <v>42073</v>
      </c>
      <c r="I17" s="3">
        <f>(2017-D17)*5%*E17</f>
        <v>39690.000000000007</v>
      </c>
      <c r="J17" s="3">
        <f>E17*QUOTIENT(G17,100000)*2%</f>
        <v>4536</v>
      </c>
      <c r="K17" s="3">
        <f>E17-I17-J17</f>
        <v>69174</v>
      </c>
      <c r="L17">
        <f>_xlfn.DAYS(DATE(2017,1,1),H17)</f>
        <v>663</v>
      </c>
    </row>
    <row r="18" spans="1:14" x14ac:dyDescent="0.25">
      <c r="A18" t="s">
        <v>22</v>
      </c>
      <c r="B18" t="str">
        <f>MID(A18, 1, SEARCH(" ",A18) - 1)</f>
        <v>Volvo</v>
      </c>
      <c r="C18" t="str">
        <f>MID(A18, SEARCH(" ",A18) + 1, LEN(A18))</f>
        <v>FH</v>
      </c>
      <c r="D18">
        <v>2008</v>
      </c>
      <c r="E18" s="2">
        <v>89000</v>
      </c>
      <c r="F18" t="s">
        <v>23</v>
      </c>
      <c r="G18">
        <v>305000</v>
      </c>
      <c r="H18" s="1">
        <v>42075</v>
      </c>
      <c r="I18" s="3">
        <f>(2017-D18)*5%*E18</f>
        <v>40050</v>
      </c>
      <c r="J18" s="3">
        <f>E18*QUOTIENT(G18,100000)*2%</f>
        <v>5340</v>
      </c>
      <c r="K18" s="3">
        <f>E18-I18-J18</f>
        <v>43610</v>
      </c>
      <c r="L18">
        <f>_xlfn.DAYS(DATE(2017,1,1),H18)</f>
        <v>661</v>
      </c>
      <c r="N18" s="5"/>
    </row>
    <row r="19" spans="1:14" x14ac:dyDescent="0.25">
      <c r="A19" t="s">
        <v>22</v>
      </c>
      <c r="B19" t="str">
        <f>MID(A19, 1, SEARCH(" ",A19) - 1)</f>
        <v>Volvo</v>
      </c>
      <c r="C19" t="str">
        <f>MID(A19, SEARCH(" ",A19) + 1, LEN(A19))</f>
        <v>FH</v>
      </c>
      <c r="D19">
        <v>2009</v>
      </c>
      <c r="E19" s="2">
        <v>90000</v>
      </c>
      <c r="F19" t="s">
        <v>43</v>
      </c>
      <c r="G19">
        <v>301000</v>
      </c>
      <c r="H19" s="1">
        <v>42075</v>
      </c>
      <c r="I19" s="3">
        <f>(2017-D19)*5%*E19</f>
        <v>36000</v>
      </c>
      <c r="J19" s="3">
        <f>E19*QUOTIENT(G19,100000)*2%</f>
        <v>5400</v>
      </c>
      <c r="K19" s="3">
        <f>E19-I19-J19</f>
        <v>48600</v>
      </c>
      <c r="L19">
        <f>_xlfn.DAYS(DATE(2017,1,1),H19)</f>
        <v>661</v>
      </c>
    </row>
    <row r="20" spans="1:14" x14ac:dyDescent="0.25">
      <c r="A20" t="s">
        <v>22</v>
      </c>
      <c r="B20" t="str">
        <f>MID(A20, 1, SEARCH(" ",A20) - 1)</f>
        <v>Volvo</v>
      </c>
      <c r="C20" t="str">
        <f>MID(A20, SEARCH(" ",A20) + 1, LEN(A20))</f>
        <v>FH</v>
      </c>
      <c r="D20">
        <v>2012</v>
      </c>
      <c r="E20" s="2">
        <v>110000</v>
      </c>
      <c r="F20" t="s">
        <v>116</v>
      </c>
      <c r="G20">
        <v>201000</v>
      </c>
      <c r="H20" s="1">
        <v>42075</v>
      </c>
      <c r="I20" s="3">
        <f>(2017-D20)*5%*E20</f>
        <v>27500</v>
      </c>
      <c r="J20" s="3">
        <f>E20*QUOTIENT(G20,100000)*2%</f>
        <v>4400</v>
      </c>
      <c r="K20" s="3">
        <f>E20-I20-J20</f>
        <v>78100</v>
      </c>
      <c r="L20">
        <f>_xlfn.DAYS(DATE(2017,1,1),H20)</f>
        <v>661</v>
      </c>
    </row>
    <row r="21" spans="1:14" x14ac:dyDescent="0.25">
      <c r="A21" t="s">
        <v>35</v>
      </c>
      <c r="B21" t="str">
        <f>MID(A21, 1, SEARCH(" ",A21) - 1)</f>
        <v>Mercedes</v>
      </c>
      <c r="C21" t="str">
        <f>MID(A21, SEARCH(" ",A21) + 1, LEN(A21))</f>
        <v>Atego</v>
      </c>
      <c r="D21">
        <v>2014</v>
      </c>
      <c r="E21" s="2">
        <v>219000</v>
      </c>
      <c r="F21" t="s">
        <v>165</v>
      </c>
      <c r="G21">
        <v>126290</v>
      </c>
      <c r="H21" s="1">
        <v>42083</v>
      </c>
      <c r="I21" s="3">
        <f>(2017-D21)*5%*E21</f>
        <v>32850.000000000007</v>
      </c>
      <c r="J21" s="3">
        <f>E21*QUOTIENT(G21,100000)*2%</f>
        <v>4380</v>
      </c>
      <c r="K21" s="3">
        <f>E21-I21-J21</f>
        <v>181770</v>
      </c>
      <c r="L21">
        <f>_xlfn.DAYS(DATE(2017,1,1),H21)</f>
        <v>653</v>
      </c>
    </row>
    <row r="22" spans="1:14" x14ac:dyDescent="0.25">
      <c r="A22" t="s">
        <v>35</v>
      </c>
      <c r="B22" t="str">
        <f>MID(A22, 1, SEARCH(" ",A22) - 1)</f>
        <v>Mercedes</v>
      </c>
      <c r="C22" t="str">
        <f>MID(A22, SEARCH(" ",A22) + 1, LEN(A22))</f>
        <v>Atego</v>
      </c>
      <c r="D22">
        <v>2015</v>
      </c>
      <c r="E22" s="2">
        <v>218000</v>
      </c>
      <c r="F22" t="s">
        <v>170</v>
      </c>
      <c r="G22">
        <v>130290</v>
      </c>
      <c r="H22" s="1">
        <v>42083</v>
      </c>
      <c r="I22" s="3">
        <f>(2017-D22)*5%*E22</f>
        <v>21800</v>
      </c>
      <c r="J22" s="3">
        <f>E22*QUOTIENT(G22,100000)*2%</f>
        <v>4360</v>
      </c>
      <c r="K22" s="3">
        <f>E22-I22-J22</f>
        <v>191840</v>
      </c>
      <c r="L22">
        <f>_xlfn.DAYS(DATE(2017,1,1),H22)</f>
        <v>653</v>
      </c>
    </row>
    <row r="23" spans="1:14" x14ac:dyDescent="0.25">
      <c r="A23" t="s">
        <v>50</v>
      </c>
      <c r="B23" t="str">
        <f>MID(A23, 1, SEARCH(" ",A23) - 1)</f>
        <v>DAF</v>
      </c>
      <c r="C23" t="str">
        <f>MID(A23, SEARCH(" ",A23) + 1, LEN(A23))</f>
        <v>LF45</v>
      </c>
      <c r="D23">
        <v>2012</v>
      </c>
      <c r="E23" s="2">
        <v>48800</v>
      </c>
      <c r="F23" t="s">
        <v>112</v>
      </c>
      <c r="G23">
        <v>268650</v>
      </c>
      <c r="H23" s="1">
        <v>42117</v>
      </c>
      <c r="I23" s="3">
        <f>(2017-D23)*5%*E23</f>
        <v>12200</v>
      </c>
      <c r="J23" s="3">
        <f>E23*QUOTIENT(G23,100000)*2%</f>
        <v>1952</v>
      </c>
      <c r="K23" s="3">
        <f>E23-I23-J23</f>
        <v>34648</v>
      </c>
      <c r="L23">
        <f>_xlfn.DAYS(DATE(2017,1,1),H23)</f>
        <v>619</v>
      </c>
    </row>
    <row r="24" spans="1:14" x14ac:dyDescent="0.25">
      <c r="A24" t="s">
        <v>50</v>
      </c>
      <c r="B24" t="str">
        <f>MID(A24, 1, SEARCH(" ",A24) - 1)</f>
        <v>DAF</v>
      </c>
      <c r="C24" t="str">
        <f>MID(A24, SEARCH(" ",A24) + 1, LEN(A24))</f>
        <v>LF45</v>
      </c>
      <c r="D24">
        <v>2013</v>
      </c>
      <c r="E24" s="2">
        <v>47800</v>
      </c>
      <c r="F24" t="s">
        <v>143</v>
      </c>
      <c r="G24">
        <v>272650</v>
      </c>
      <c r="H24" s="1">
        <v>42117</v>
      </c>
      <c r="I24" s="3">
        <f>(2017-D24)*5%*E24</f>
        <v>9560</v>
      </c>
      <c r="J24" s="3">
        <f>E24*QUOTIENT(G24,100000)*2%</f>
        <v>1912</v>
      </c>
      <c r="K24" s="3">
        <f>E24-I24-J24</f>
        <v>36328</v>
      </c>
      <c r="L24">
        <f>_xlfn.DAYS(DATE(2017,1,1),H24)</f>
        <v>619</v>
      </c>
    </row>
    <row r="25" spans="1:14" x14ac:dyDescent="0.25">
      <c r="A25" t="s">
        <v>25</v>
      </c>
      <c r="B25" t="str">
        <f>MID(A25, 1, SEARCH(" ",A25) - 1)</f>
        <v>Iveco</v>
      </c>
      <c r="C25" t="str">
        <f>MID(A25, SEARCH(" ",A25) + 1, LEN(A25))</f>
        <v>100E</v>
      </c>
      <c r="D25">
        <v>2009</v>
      </c>
      <c r="E25" s="2">
        <v>68000</v>
      </c>
      <c r="F25" t="s">
        <v>26</v>
      </c>
      <c r="G25">
        <v>992600</v>
      </c>
      <c r="H25" s="1">
        <v>42157</v>
      </c>
      <c r="I25" s="3">
        <f>(2017-D25)*5%*E25</f>
        <v>27200</v>
      </c>
      <c r="J25" s="3">
        <f>E25*QUOTIENT(G25,100000)*2%</f>
        <v>12240</v>
      </c>
      <c r="K25" s="3">
        <f>E25-I25-J25</f>
        <v>28560</v>
      </c>
      <c r="L25">
        <f>_xlfn.DAYS(DATE(2017,1,1),H25)</f>
        <v>579</v>
      </c>
    </row>
    <row r="26" spans="1:14" x14ac:dyDescent="0.25">
      <c r="A26" t="s">
        <v>25</v>
      </c>
      <c r="B26" t="str">
        <f>MID(A26, 1, SEARCH(" ",A26) - 1)</f>
        <v>Iveco</v>
      </c>
      <c r="C26" t="str">
        <f>MID(A26, SEARCH(" ",A26) + 1, LEN(A26))</f>
        <v>100E</v>
      </c>
      <c r="D26">
        <v>2010</v>
      </c>
      <c r="E26" s="2">
        <v>67000</v>
      </c>
      <c r="F26" t="s">
        <v>70</v>
      </c>
      <c r="G26">
        <v>103260</v>
      </c>
      <c r="H26" s="1">
        <v>42157</v>
      </c>
      <c r="I26" s="3">
        <f>(2017-D26)*5%*E26</f>
        <v>23450.000000000004</v>
      </c>
      <c r="J26" s="3">
        <f>E26*QUOTIENT(G26,100000)*2%</f>
        <v>1340</v>
      </c>
      <c r="K26" s="3">
        <f>E26-I26-J26</f>
        <v>42210</v>
      </c>
      <c r="L26">
        <f>_xlfn.DAYS(DATE(2017,1,1),H26)</f>
        <v>579</v>
      </c>
    </row>
    <row r="27" spans="1:14" x14ac:dyDescent="0.25">
      <c r="A27" t="s">
        <v>35</v>
      </c>
      <c r="B27" t="str">
        <f>MID(A27, 1, SEARCH(" ",A27) - 1)</f>
        <v>Mercedes</v>
      </c>
      <c r="C27" t="str">
        <f>MID(A27, SEARCH(" ",A27) + 1, LEN(A27))</f>
        <v>Atego</v>
      </c>
      <c r="D27">
        <v>2009</v>
      </c>
      <c r="E27" s="2">
        <v>91000</v>
      </c>
      <c r="F27" t="s">
        <v>44</v>
      </c>
      <c r="G27">
        <v>360000</v>
      </c>
      <c r="H27" s="1">
        <v>42174</v>
      </c>
      <c r="I27" s="3">
        <f>(2017-D27)*5%*E27</f>
        <v>36400</v>
      </c>
      <c r="J27" s="3">
        <f>E27*QUOTIENT(G27,100000)*2%</f>
        <v>5460</v>
      </c>
      <c r="K27" s="3">
        <f>E27-I27-J27</f>
        <v>49140</v>
      </c>
      <c r="L27">
        <f>_xlfn.DAYS(DATE(2017,1,1),H27)</f>
        <v>562</v>
      </c>
    </row>
    <row r="28" spans="1:14" x14ac:dyDescent="0.25">
      <c r="A28" t="s">
        <v>71</v>
      </c>
      <c r="B28" t="str">
        <f>MID(A28, 1, SEARCH(" ",A28) - 1)</f>
        <v>Renault</v>
      </c>
      <c r="C28" t="str">
        <f>MID(A28, SEARCH(" ",A28) + 1, LEN(A28))</f>
        <v>D10</v>
      </c>
      <c r="D28">
        <v>2010</v>
      </c>
      <c r="E28" s="2">
        <v>75300</v>
      </c>
      <c r="F28" t="s">
        <v>72</v>
      </c>
      <c r="G28">
        <v>302000</v>
      </c>
      <c r="H28" s="1">
        <v>42174</v>
      </c>
      <c r="I28" s="3">
        <f>(2017-D28)*5%*E28</f>
        <v>26355.000000000004</v>
      </c>
      <c r="J28" s="3">
        <f>E28*QUOTIENT(G28,100000)*2%</f>
        <v>4518</v>
      </c>
      <c r="K28" s="3">
        <f>E28-I28-J28</f>
        <v>44427</v>
      </c>
      <c r="L28">
        <f>_xlfn.DAYS(DATE(2017,1,1),H28)</f>
        <v>562</v>
      </c>
    </row>
    <row r="29" spans="1:14" x14ac:dyDescent="0.25">
      <c r="A29" t="s">
        <v>35</v>
      </c>
      <c r="B29" t="str">
        <f>MID(A29, 1, SEARCH(" ",A29) - 1)</f>
        <v>Mercedes</v>
      </c>
      <c r="C29" t="str">
        <f>MID(A29, SEARCH(" ",A29) + 1, LEN(A29))</f>
        <v>Atego</v>
      </c>
      <c r="D29">
        <v>2010</v>
      </c>
      <c r="E29" s="2">
        <v>92000</v>
      </c>
      <c r="F29" t="s">
        <v>74</v>
      </c>
      <c r="G29">
        <v>356000</v>
      </c>
      <c r="H29" s="1">
        <v>42174</v>
      </c>
      <c r="I29" s="3">
        <f>(2017-D29)*5%*E29</f>
        <v>32200.000000000004</v>
      </c>
      <c r="J29" s="3">
        <f>E29*QUOTIENT(G29,100000)*2%</f>
        <v>5520</v>
      </c>
      <c r="K29" s="3">
        <f>E29-I29-J29</f>
        <v>54280</v>
      </c>
      <c r="L29">
        <f>_xlfn.DAYS(DATE(2017,1,1),H29)</f>
        <v>562</v>
      </c>
    </row>
    <row r="30" spans="1:14" x14ac:dyDescent="0.25">
      <c r="A30" t="s">
        <v>71</v>
      </c>
      <c r="B30" t="str">
        <f>MID(A30, 1, SEARCH(" ",A30) - 1)</f>
        <v>Renault</v>
      </c>
      <c r="C30" t="str">
        <f>MID(A30, SEARCH(" ",A30) + 1, LEN(A30))</f>
        <v>D10</v>
      </c>
      <c r="D30">
        <v>2011</v>
      </c>
      <c r="E30" s="2">
        <v>74300</v>
      </c>
      <c r="F30" t="s">
        <v>95</v>
      </c>
      <c r="G30">
        <v>306000</v>
      </c>
      <c r="H30" s="1">
        <v>42174</v>
      </c>
      <c r="I30" s="3">
        <f>(2017-D30)*5%*E30</f>
        <v>22290.000000000004</v>
      </c>
      <c r="J30" s="3">
        <f>E30*QUOTIENT(G30,100000)*2%</f>
        <v>4458</v>
      </c>
      <c r="K30" s="3">
        <f>E30-I30-J30</f>
        <v>47552</v>
      </c>
      <c r="L30">
        <f>_xlfn.DAYS(DATE(2017,1,1),H30)</f>
        <v>562</v>
      </c>
    </row>
    <row r="31" spans="1:14" x14ac:dyDescent="0.25">
      <c r="A31" t="s">
        <v>136</v>
      </c>
      <c r="B31" t="str">
        <f>MID(A31, 1, SEARCH(" ",A31) - 1)</f>
        <v>DAF</v>
      </c>
      <c r="C31" t="str">
        <f>MID(A31, SEARCH(" ",A31) + 1, LEN(A31))</f>
        <v>XF460</v>
      </c>
      <c r="D31">
        <v>2012</v>
      </c>
      <c r="E31" s="2">
        <v>240000</v>
      </c>
      <c r="F31" t="s">
        <v>137</v>
      </c>
      <c r="G31">
        <v>301344</v>
      </c>
      <c r="H31" s="1">
        <v>42185</v>
      </c>
      <c r="I31" s="3">
        <f>(2017-D31)*5%*E31</f>
        <v>60000</v>
      </c>
      <c r="J31" s="3">
        <f>E31*QUOTIENT(G31,100000)*2%</f>
        <v>14400</v>
      </c>
      <c r="K31" s="3">
        <f>E31-I31-J31</f>
        <v>165600</v>
      </c>
      <c r="L31">
        <f>_xlfn.DAYS(DATE(2017,1,1),H31)</f>
        <v>551</v>
      </c>
    </row>
    <row r="32" spans="1:14" x14ac:dyDescent="0.25">
      <c r="A32" t="s">
        <v>136</v>
      </c>
      <c r="B32" t="str">
        <f>MID(A32, 1, SEARCH(" ",A32) - 1)</f>
        <v>DAF</v>
      </c>
      <c r="C32" t="str">
        <f>MID(A32, SEARCH(" ",A32) + 1, LEN(A32))</f>
        <v>XF460</v>
      </c>
      <c r="D32">
        <v>2012</v>
      </c>
      <c r="E32" s="2">
        <v>240000</v>
      </c>
      <c r="F32" t="s">
        <v>138</v>
      </c>
      <c r="G32">
        <v>315988</v>
      </c>
      <c r="H32" s="1">
        <v>42185</v>
      </c>
      <c r="I32" s="3">
        <f>(2017-D32)*5%*E32</f>
        <v>60000</v>
      </c>
      <c r="J32" s="3">
        <f>E32*QUOTIENT(G32,100000)*2%</f>
        <v>14400</v>
      </c>
      <c r="K32" s="3">
        <f>E32-I32-J32</f>
        <v>165600</v>
      </c>
      <c r="L32">
        <f>_xlfn.DAYS(DATE(2017,1,1),H32)</f>
        <v>551</v>
      </c>
    </row>
    <row r="33" spans="1:24" x14ac:dyDescent="0.25">
      <c r="A33" t="s">
        <v>136</v>
      </c>
      <c r="B33" t="str">
        <f>MID(A33, 1, SEARCH(" ",A33) - 1)</f>
        <v>DAF</v>
      </c>
      <c r="C33" t="str">
        <f>MID(A33, SEARCH(" ",A33) + 1, LEN(A33))</f>
        <v>XF460</v>
      </c>
      <c r="D33">
        <v>2012</v>
      </c>
      <c r="E33" s="2">
        <v>240000</v>
      </c>
      <c r="F33" t="s">
        <v>139</v>
      </c>
      <c r="G33">
        <v>234760</v>
      </c>
      <c r="H33" s="1">
        <v>42185</v>
      </c>
      <c r="I33" s="3">
        <f>(2017-D33)*5%*E33</f>
        <v>60000</v>
      </c>
      <c r="J33" s="3">
        <f>E33*QUOTIENT(G33,100000)*2%</f>
        <v>9600</v>
      </c>
      <c r="K33" s="3">
        <f>E33-I33-J33</f>
        <v>170400</v>
      </c>
      <c r="L33">
        <f>_xlfn.DAYS(DATE(2017,1,1),H33)</f>
        <v>551</v>
      </c>
      <c r="N33" t="s">
        <v>197</v>
      </c>
    </row>
    <row r="34" spans="1:24" x14ac:dyDescent="0.25">
      <c r="A34" t="s">
        <v>136</v>
      </c>
      <c r="B34" t="str">
        <f>MID(A34, 1, SEARCH(" ",A34) - 1)</f>
        <v>DAF</v>
      </c>
      <c r="C34" t="str">
        <f>MID(A34, SEARCH(" ",A34) + 1, LEN(A34))</f>
        <v>XF460</v>
      </c>
      <c r="D34">
        <v>2012</v>
      </c>
      <c r="E34" s="2">
        <v>240000</v>
      </c>
      <c r="F34" t="s">
        <v>140</v>
      </c>
      <c r="G34">
        <v>210780</v>
      </c>
      <c r="H34" s="1">
        <v>42185</v>
      </c>
      <c r="I34" s="3">
        <f>(2017-D34)*5%*E34</f>
        <v>60000</v>
      </c>
      <c r="J34" s="3">
        <f>E34*QUOTIENT(G34,100000)*2%</f>
        <v>9600</v>
      </c>
      <c r="K34" s="3">
        <f>E34-I34-J34</f>
        <v>170400</v>
      </c>
      <c r="L34">
        <f>_xlfn.DAYS(DATE(2017,1,1),H34)</f>
        <v>551</v>
      </c>
      <c r="N34" s="4" t="s">
        <v>195</v>
      </c>
      <c r="O34" s="4" t="s">
        <v>198</v>
      </c>
    </row>
    <row r="35" spans="1:24" x14ac:dyDescent="0.25">
      <c r="A35" t="s">
        <v>136</v>
      </c>
      <c r="B35" t="str">
        <f>MID(A35, 1, SEARCH(" ",A35) - 1)</f>
        <v>DAF</v>
      </c>
      <c r="C35" t="str">
        <f>MID(A35, SEARCH(" ",A35) + 1, LEN(A35))</f>
        <v>XF460</v>
      </c>
      <c r="D35">
        <v>2012</v>
      </c>
      <c r="E35" s="2">
        <v>240000</v>
      </c>
      <c r="F35" t="s">
        <v>141</v>
      </c>
      <c r="G35">
        <v>198240</v>
      </c>
      <c r="H35" s="1">
        <v>42185</v>
      </c>
      <c r="I35" s="3">
        <f>(2017-D35)*5%*E35</f>
        <v>60000</v>
      </c>
      <c r="J35" s="3">
        <f>E35*QUOTIENT(G35,100000)*2%</f>
        <v>4800</v>
      </c>
      <c r="K35" s="3">
        <f>E35-I35-J35</f>
        <v>175200</v>
      </c>
      <c r="L35">
        <f>_xlfn.DAYS(DATE(2017,1,1),H35)</f>
        <v>551</v>
      </c>
      <c r="N35" s="4" t="s">
        <v>199</v>
      </c>
      <c r="O35" t="s">
        <v>187</v>
      </c>
      <c r="P35" t="s">
        <v>188</v>
      </c>
      <c r="Q35" t="s">
        <v>189</v>
      </c>
      <c r="R35" t="s">
        <v>190</v>
      </c>
      <c r="S35" t="s">
        <v>191</v>
      </c>
      <c r="T35" t="s">
        <v>192</v>
      </c>
      <c r="U35" t="s">
        <v>193</v>
      </c>
      <c r="V35" t="s">
        <v>194</v>
      </c>
    </row>
    <row r="36" spans="1:24" x14ac:dyDescent="0.25">
      <c r="A36" t="s">
        <v>28</v>
      </c>
      <c r="B36" t="str">
        <f>MID(A36, 1, SEARCH(" ",A36) - 1)</f>
        <v>Scania</v>
      </c>
      <c r="C36" t="str">
        <f>MID(A36, SEARCH(" ",A36) + 1, LEN(A36))</f>
        <v>L94</v>
      </c>
      <c r="D36">
        <v>2009</v>
      </c>
      <c r="E36" s="2">
        <v>67900</v>
      </c>
      <c r="F36" t="s">
        <v>29</v>
      </c>
      <c r="G36">
        <v>850000</v>
      </c>
      <c r="H36" s="1">
        <v>42194</v>
      </c>
      <c r="I36" s="3">
        <f>(2017-D36)*5%*E36</f>
        <v>27160</v>
      </c>
      <c r="J36" s="3">
        <f>E36*QUOTIENT(G36,100000)*2%</f>
        <v>10864</v>
      </c>
      <c r="K36" s="3">
        <f>E36-I36-J36</f>
        <v>29876</v>
      </c>
      <c r="L36">
        <f>_xlfn.DAYS(DATE(2017,1,1),H36)</f>
        <v>542</v>
      </c>
      <c r="N36" s="5">
        <v>2006</v>
      </c>
      <c r="O36" s="6"/>
      <c r="P36" s="6">
        <v>5</v>
      </c>
      <c r="Q36" s="6"/>
      <c r="R36" s="6"/>
      <c r="S36" s="6"/>
      <c r="T36" s="6"/>
      <c r="U36" s="6"/>
      <c r="V36" s="6">
        <v>5</v>
      </c>
    </row>
    <row r="37" spans="1:24" x14ac:dyDescent="0.25">
      <c r="A37" t="s">
        <v>28</v>
      </c>
      <c r="B37" t="str">
        <f>MID(A37, 1, SEARCH(" ",A37) - 1)</f>
        <v>Scania</v>
      </c>
      <c r="C37" t="str">
        <f>MID(A37, SEARCH(" ",A37) + 1, LEN(A37))</f>
        <v>L94</v>
      </c>
      <c r="D37">
        <v>2009</v>
      </c>
      <c r="E37" s="2">
        <v>68900</v>
      </c>
      <c r="F37" t="s">
        <v>31</v>
      </c>
      <c r="G37">
        <v>846000</v>
      </c>
      <c r="H37" s="1">
        <v>42194</v>
      </c>
      <c r="I37" s="3">
        <f>(2017-D37)*5%*E37</f>
        <v>27560</v>
      </c>
      <c r="J37" s="3">
        <f>E37*QUOTIENT(G37,100000)*2%</f>
        <v>11024</v>
      </c>
      <c r="K37" s="3">
        <f>E37-I37-J37</f>
        <v>30316</v>
      </c>
      <c r="L37">
        <f>_xlfn.DAYS(DATE(2017,1,1),H37)</f>
        <v>542</v>
      </c>
      <c r="N37" s="5">
        <v>2007</v>
      </c>
      <c r="O37" s="6"/>
      <c r="P37" s="6"/>
      <c r="Q37" s="6">
        <v>1</v>
      </c>
      <c r="R37" s="6">
        <v>1</v>
      </c>
      <c r="S37" s="6"/>
      <c r="T37" s="6"/>
      <c r="U37" s="6"/>
      <c r="V37" s="6">
        <v>2</v>
      </c>
    </row>
    <row r="38" spans="1:24" x14ac:dyDescent="0.25">
      <c r="A38" t="s">
        <v>41</v>
      </c>
      <c r="B38" t="str">
        <f>MID(A38, 1, SEARCH(" ",A38) - 1)</f>
        <v>Iveco</v>
      </c>
      <c r="C38" t="str">
        <f>MID(A38, SEARCH(" ",A38) + 1, LEN(A38))</f>
        <v>EuroCargo</v>
      </c>
      <c r="D38">
        <v>2009</v>
      </c>
      <c r="E38" s="2">
        <v>86133</v>
      </c>
      <c r="F38" t="s">
        <v>42</v>
      </c>
      <c r="G38">
        <v>380000</v>
      </c>
      <c r="H38" s="1">
        <v>42208</v>
      </c>
      <c r="I38" s="3">
        <f>(2017-D38)*5%*E38</f>
        <v>34453.200000000004</v>
      </c>
      <c r="J38" s="3">
        <f>E38*QUOTIENT(G38,100000)*2%</f>
        <v>5167.9800000000005</v>
      </c>
      <c r="K38" s="3">
        <f>E38-I38-J38</f>
        <v>46511.819999999992</v>
      </c>
      <c r="L38">
        <f>_xlfn.DAYS(DATE(2017,1,1),H38)</f>
        <v>528</v>
      </c>
      <c r="N38" s="5">
        <v>2008</v>
      </c>
      <c r="O38" s="6"/>
      <c r="P38" s="6"/>
      <c r="Q38" s="6"/>
      <c r="R38" s="6"/>
      <c r="S38" s="6"/>
      <c r="T38" s="6"/>
      <c r="U38" s="6">
        <v>4</v>
      </c>
      <c r="V38" s="6">
        <v>4</v>
      </c>
    </row>
    <row r="39" spans="1:24" x14ac:dyDescent="0.25">
      <c r="A39" t="s">
        <v>41</v>
      </c>
      <c r="B39" t="str">
        <f>MID(A39, 1, SEARCH(" ",A39) - 1)</f>
        <v>Iveco</v>
      </c>
      <c r="C39" t="str">
        <f>MID(A39, SEARCH(" ",A39) + 1, LEN(A39))</f>
        <v>EuroCargo</v>
      </c>
      <c r="D39">
        <v>2012</v>
      </c>
      <c r="E39" s="2">
        <v>87133</v>
      </c>
      <c r="F39" t="s">
        <v>115</v>
      </c>
      <c r="G39">
        <v>376000</v>
      </c>
      <c r="H39" s="1">
        <v>42208</v>
      </c>
      <c r="I39" s="3">
        <f>(2017-D39)*5%*E39</f>
        <v>21783.25</v>
      </c>
      <c r="J39" s="3">
        <f>E39*QUOTIENT(G39,100000)*2%</f>
        <v>5227.9800000000005</v>
      </c>
      <c r="K39" s="3">
        <f>E39-I39-J39</f>
        <v>60121.77</v>
      </c>
      <c r="L39">
        <f>_xlfn.DAYS(DATE(2017,1,1),H39)</f>
        <v>528</v>
      </c>
      <c r="N39" s="5">
        <v>2009</v>
      </c>
      <c r="O39" s="6">
        <v>2</v>
      </c>
      <c r="P39" s="6">
        <v>2</v>
      </c>
      <c r="Q39" s="6">
        <v>4</v>
      </c>
      <c r="R39" s="6">
        <v>4</v>
      </c>
      <c r="S39" s="6">
        <v>2</v>
      </c>
      <c r="T39" s="6">
        <v>4</v>
      </c>
      <c r="U39" s="6">
        <v>8</v>
      </c>
      <c r="V39" s="6">
        <v>26</v>
      </c>
    </row>
    <row r="40" spans="1:24" x14ac:dyDescent="0.25">
      <c r="A40" t="s">
        <v>16</v>
      </c>
      <c r="B40" t="str">
        <f>MID(A40, 1, SEARCH(" ",A40) - 1)</f>
        <v>Volvo</v>
      </c>
      <c r="C40" t="str">
        <f>MID(A40, SEARCH(" ",A40) + 1, LEN(A40))</f>
        <v>FE</v>
      </c>
      <c r="D40">
        <v>2008</v>
      </c>
      <c r="E40" s="2">
        <v>49411</v>
      </c>
      <c r="F40" t="s">
        <v>17</v>
      </c>
      <c r="G40">
        <v>186000</v>
      </c>
      <c r="H40" s="1">
        <v>42210</v>
      </c>
      <c r="I40" s="3">
        <f>(2017-D40)*5%*E40</f>
        <v>22234.95</v>
      </c>
      <c r="J40" s="3">
        <f>E40*QUOTIENT(G40,100000)*2%</f>
        <v>988.22</v>
      </c>
      <c r="K40" s="3">
        <f>E40-I40-J40</f>
        <v>26187.829999999998</v>
      </c>
      <c r="L40">
        <f>_xlfn.DAYS(DATE(2017,1,1),H40)</f>
        <v>526</v>
      </c>
      <c r="N40" s="5">
        <v>2010</v>
      </c>
      <c r="O40" s="6">
        <v>4</v>
      </c>
      <c r="P40" s="6">
        <v>2</v>
      </c>
      <c r="Q40" s="6">
        <v>2</v>
      </c>
      <c r="R40" s="6">
        <v>4</v>
      </c>
      <c r="S40" s="6">
        <v>6</v>
      </c>
      <c r="T40" s="6"/>
      <c r="U40" s="6">
        <v>2</v>
      </c>
      <c r="V40" s="6">
        <v>20</v>
      </c>
    </row>
    <row r="41" spans="1:24" x14ac:dyDescent="0.25">
      <c r="A41" t="s">
        <v>16</v>
      </c>
      <c r="B41" t="str">
        <f>MID(A41, 1, SEARCH(" ",A41) - 1)</f>
        <v>Volvo</v>
      </c>
      <c r="C41" t="str">
        <f>MID(A41, SEARCH(" ",A41) + 1, LEN(A41))</f>
        <v>FE</v>
      </c>
      <c r="D41">
        <v>2009</v>
      </c>
      <c r="E41" s="2">
        <v>48411</v>
      </c>
      <c r="F41" t="s">
        <v>24</v>
      </c>
      <c r="G41">
        <v>190000</v>
      </c>
      <c r="H41" s="1">
        <v>42210</v>
      </c>
      <c r="I41" s="3">
        <f>(2017-D41)*5%*E41</f>
        <v>19364.400000000001</v>
      </c>
      <c r="J41" s="3">
        <f>E41*QUOTIENT(G41,100000)*2%</f>
        <v>968.22</v>
      </c>
      <c r="K41" s="3">
        <f>E41-I41-J41</f>
        <v>28078.379999999997</v>
      </c>
      <c r="L41">
        <f>_xlfn.DAYS(DATE(2017,1,1),H41)</f>
        <v>526</v>
      </c>
      <c r="N41" s="5">
        <v>2011</v>
      </c>
      <c r="O41" s="6">
        <v>2</v>
      </c>
      <c r="P41" s="6"/>
      <c r="Q41" s="6"/>
      <c r="R41" s="6">
        <v>4</v>
      </c>
      <c r="S41" s="6">
        <v>6</v>
      </c>
      <c r="T41" s="6">
        <v>6</v>
      </c>
      <c r="U41" s="6"/>
      <c r="V41" s="6">
        <v>18</v>
      </c>
    </row>
    <row r="42" spans="1:24" x14ac:dyDescent="0.25">
      <c r="A42" t="s">
        <v>16</v>
      </c>
      <c r="B42" t="str">
        <f>MID(A42, 1, SEARCH(" ",A42) - 1)</f>
        <v>Volvo</v>
      </c>
      <c r="C42" t="str">
        <f>MID(A42, SEARCH(" ",A42) + 1, LEN(A42))</f>
        <v>FE</v>
      </c>
      <c r="D42">
        <v>2009</v>
      </c>
      <c r="E42" s="2">
        <v>49411</v>
      </c>
      <c r="F42" t="s">
        <v>27</v>
      </c>
      <c r="G42">
        <v>186000</v>
      </c>
      <c r="H42" s="1">
        <v>42210</v>
      </c>
      <c r="I42" s="3">
        <f>(2017-D42)*5%*E42</f>
        <v>19764.400000000001</v>
      </c>
      <c r="J42" s="3">
        <f>E42*QUOTIENT(G42,100000)*2%</f>
        <v>988.22</v>
      </c>
      <c r="K42" s="3">
        <f>E42-I42-J42</f>
        <v>28658.379999999997</v>
      </c>
      <c r="L42">
        <f>_xlfn.DAYS(DATE(2017,1,1),H42)</f>
        <v>526</v>
      </c>
      <c r="N42" s="5">
        <v>2012</v>
      </c>
      <c r="O42" s="6">
        <v>8</v>
      </c>
      <c r="P42" s="6">
        <v>3</v>
      </c>
      <c r="Q42" s="6">
        <v>3</v>
      </c>
      <c r="R42" s="6">
        <v>1</v>
      </c>
      <c r="S42" s="6">
        <v>3</v>
      </c>
      <c r="T42" s="6">
        <v>5</v>
      </c>
      <c r="U42" s="6">
        <v>4</v>
      </c>
      <c r="V42" s="6">
        <v>27</v>
      </c>
    </row>
    <row r="43" spans="1:24" x14ac:dyDescent="0.25">
      <c r="A43" t="s">
        <v>67</v>
      </c>
      <c r="B43" t="str">
        <f>MID(A43, 1, SEARCH(" ",A43) - 1)</f>
        <v>Renault</v>
      </c>
      <c r="C43" t="str">
        <f>MID(A43, SEARCH(" ",A43) + 1, LEN(A43))</f>
        <v>Midlum</v>
      </c>
      <c r="D43">
        <v>2010</v>
      </c>
      <c r="E43" s="2">
        <v>60000</v>
      </c>
      <c r="F43" t="s">
        <v>68</v>
      </c>
      <c r="G43">
        <v>99250</v>
      </c>
      <c r="H43" s="1">
        <v>42226</v>
      </c>
      <c r="I43" s="3">
        <f>(2017-D43)*5%*E43</f>
        <v>21000.000000000004</v>
      </c>
      <c r="J43" s="3">
        <f>E43*QUOTIENT(G43,100000)*2%</f>
        <v>0</v>
      </c>
      <c r="K43" s="3">
        <f>E43-I43-J43</f>
        <v>39000</v>
      </c>
      <c r="L43">
        <f>_xlfn.DAYS(DATE(2017,1,1),H43)</f>
        <v>510</v>
      </c>
      <c r="N43" s="5">
        <v>2013</v>
      </c>
      <c r="O43" s="6">
        <v>11</v>
      </c>
      <c r="P43" s="6"/>
      <c r="Q43" s="6">
        <v>3</v>
      </c>
      <c r="R43" s="6"/>
      <c r="S43" s="6"/>
      <c r="T43" s="6">
        <v>2</v>
      </c>
      <c r="U43" s="6"/>
      <c r="V43" s="6">
        <v>16</v>
      </c>
    </row>
    <row r="44" spans="1:24" x14ac:dyDescent="0.25">
      <c r="A44" t="s">
        <v>67</v>
      </c>
      <c r="B44" t="str">
        <f>MID(A44, 1, SEARCH(" ",A44) - 1)</f>
        <v>Renault</v>
      </c>
      <c r="C44" t="str">
        <f>MID(A44, SEARCH(" ",A44) + 1, LEN(A44))</f>
        <v>Midlum</v>
      </c>
      <c r="D44">
        <v>2011</v>
      </c>
      <c r="E44" s="2">
        <v>59000</v>
      </c>
      <c r="F44" t="s">
        <v>94</v>
      </c>
      <c r="G44">
        <v>103250</v>
      </c>
      <c r="H44" s="1">
        <v>42226</v>
      </c>
      <c r="I44" s="3">
        <f>(2017-D44)*5%*E44</f>
        <v>17700.000000000004</v>
      </c>
      <c r="J44" s="3">
        <f>E44*QUOTIENT(G44,100000)*2%</f>
        <v>1180</v>
      </c>
      <c r="K44" s="3">
        <f>E44-I44-J44</f>
        <v>40120</v>
      </c>
      <c r="L44">
        <f>_xlfn.DAYS(DATE(2017,1,1),H44)</f>
        <v>510</v>
      </c>
      <c r="N44" s="5">
        <v>2014</v>
      </c>
      <c r="O44" s="6">
        <v>3</v>
      </c>
      <c r="P44" s="6"/>
      <c r="Q44" s="6">
        <v>5</v>
      </c>
      <c r="R44" s="6">
        <v>1</v>
      </c>
      <c r="S44" s="6"/>
      <c r="T44" s="6"/>
      <c r="U44" s="6"/>
      <c r="V44" s="6">
        <v>9</v>
      </c>
    </row>
    <row r="45" spans="1:24" x14ac:dyDescent="0.25">
      <c r="A45" t="s">
        <v>83</v>
      </c>
      <c r="B45" t="str">
        <f>MID(A45, 1, SEARCH(" ",A45) - 1)</f>
        <v>Renault</v>
      </c>
      <c r="C45" t="str">
        <f>MID(A45, SEARCH(" ",A45) + 1, LEN(A45))</f>
        <v>Magnum</v>
      </c>
      <c r="D45">
        <v>2010</v>
      </c>
      <c r="E45" s="2">
        <v>265000</v>
      </c>
      <c r="F45" t="s">
        <v>84</v>
      </c>
      <c r="G45">
        <v>930000</v>
      </c>
      <c r="H45" s="1">
        <v>42236</v>
      </c>
      <c r="I45" s="3">
        <f>(2017-D45)*5%*E45</f>
        <v>92750.000000000015</v>
      </c>
      <c r="J45" s="3">
        <f>E45*QUOTIENT(G45,100000)*2%</f>
        <v>47700</v>
      </c>
      <c r="K45" s="3">
        <f>E45-I45-J45</f>
        <v>124550</v>
      </c>
      <c r="L45">
        <f>_xlfn.DAYS(DATE(2017,1,1),H45)</f>
        <v>500</v>
      </c>
      <c r="N45" s="5">
        <v>2015</v>
      </c>
      <c r="O45" s="6"/>
      <c r="P45" s="6"/>
      <c r="Q45" s="6"/>
      <c r="R45" s="6">
        <v>2</v>
      </c>
      <c r="S45" s="6"/>
      <c r="T45" s="6"/>
      <c r="U45" s="6">
        <v>5</v>
      </c>
      <c r="V45" s="6">
        <v>7</v>
      </c>
    </row>
    <row r="46" spans="1:24" x14ac:dyDescent="0.25">
      <c r="A46" t="s">
        <v>83</v>
      </c>
      <c r="B46" t="str">
        <f>MID(A46, 1, SEARCH(" ",A46) - 1)</f>
        <v>Renault</v>
      </c>
      <c r="C46" t="str">
        <f>MID(A46, SEARCH(" ",A46) + 1, LEN(A46))</f>
        <v>Magnum</v>
      </c>
      <c r="D46">
        <v>2010</v>
      </c>
      <c r="E46" s="2">
        <v>265000</v>
      </c>
      <c r="F46" t="s">
        <v>85</v>
      </c>
      <c r="G46">
        <v>912000</v>
      </c>
      <c r="H46" s="1">
        <v>42236</v>
      </c>
      <c r="I46" s="3">
        <f>(2017-D46)*5%*E46</f>
        <v>92750.000000000015</v>
      </c>
      <c r="J46" s="3">
        <f>E46*QUOTIENT(G46,100000)*2%</f>
        <v>47700</v>
      </c>
      <c r="K46" s="3">
        <f>E46-I46-J46</f>
        <v>124550</v>
      </c>
      <c r="L46">
        <f>_xlfn.DAYS(DATE(2017,1,1),H46)</f>
        <v>500</v>
      </c>
      <c r="N46" s="5" t="s">
        <v>194</v>
      </c>
      <c r="O46" s="6">
        <v>30</v>
      </c>
      <c r="P46" s="6">
        <v>12</v>
      </c>
      <c r="Q46" s="6">
        <v>18</v>
      </c>
      <c r="R46" s="6">
        <v>17</v>
      </c>
      <c r="S46" s="6">
        <v>17</v>
      </c>
      <c r="T46" s="6">
        <v>17</v>
      </c>
      <c r="U46" s="6">
        <v>23</v>
      </c>
      <c r="V46" s="6">
        <v>134</v>
      </c>
    </row>
    <row r="47" spans="1:24" x14ac:dyDescent="0.25">
      <c r="A47" t="s">
        <v>83</v>
      </c>
      <c r="B47" t="str">
        <f>MID(A47, 1, SEARCH(" ",A47) - 1)</f>
        <v>Renault</v>
      </c>
      <c r="C47" t="str">
        <f>MID(A47, SEARCH(" ",A47) + 1, LEN(A47))</f>
        <v>Magnum</v>
      </c>
      <c r="D47">
        <v>2010</v>
      </c>
      <c r="E47" s="2">
        <v>265000</v>
      </c>
      <c r="F47" t="s">
        <v>86</v>
      </c>
      <c r="G47">
        <v>856000</v>
      </c>
      <c r="H47" s="1">
        <v>42236</v>
      </c>
      <c r="I47" s="3">
        <f>(2017-D47)*5%*E47</f>
        <v>92750.000000000015</v>
      </c>
      <c r="J47" s="3">
        <f>E47*QUOTIENT(G47,100000)*2%</f>
        <v>42400</v>
      </c>
      <c r="K47" s="3">
        <f>E47-I47-J47</f>
        <v>129850</v>
      </c>
      <c r="L47">
        <f>_xlfn.DAYS(DATE(2017,1,1),H47)</f>
        <v>500</v>
      </c>
    </row>
    <row r="48" spans="1:24" x14ac:dyDescent="0.25">
      <c r="A48" t="s">
        <v>91</v>
      </c>
      <c r="B48" t="str">
        <f>MID(A48, 1, SEARCH(" ",A48) - 1)</f>
        <v>Renault</v>
      </c>
      <c r="C48" t="str">
        <f>MID(A48, SEARCH(" ",A48) + 1, LEN(A48))</f>
        <v>R385</v>
      </c>
      <c r="D48">
        <v>2011</v>
      </c>
      <c r="E48" s="2">
        <v>56700</v>
      </c>
      <c r="F48" t="s">
        <v>92</v>
      </c>
      <c r="G48">
        <v>290000</v>
      </c>
      <c r="H48" s="1">
        <v>42236</v>
      </c>
      <c r="I48" s="3">
        <f>(2017-D48)*5%*E48</f>
        <v>17010.000000000004</v>
      </c>
      <c r="J48" s="3">
        <f>E48*QUOTIENT(G48,100000)*2%</f>
        <v>2268</v>
      </c>
      <c r="K48" s="3">
        <f>E48-I48-J48</f>
        <v>37422</v>
      </c>
      <c r="L48">
        <f>_xlfn.DAYS(DATE(2017,1,1),H48)</f>
        <v>500</v>
      </c>
      <c r="N48" s="5" t="s">
        <v>201</v>
      </c>
      <c r="U48" s="1"/>
      <c r="V48" s="3"/>
      <c r="W48" s="3"/>
      <c r="X48" s="3"/>
    </row>
    <row r="49" spans="1:24" x14ac:dyDescent="0.25">
      <c r="A49" t="s">
        <v>91</v>
      </c>
      <c r="B49" t="str">
        <f>MID(A49, 1, SEARCH(" ",A49) - 1)</f>
        <v>Renault</v>
      </c>
      <c r="C49" t="str">
        <f>MID(A49, SEARCH(" ",A49) + 1, LEN(A49))</f>
        <v>R385</v>
      </c>
      <c r="D49">
        <v>2011</v>
      </c>
      <c r="E49" s="2">
        <v>57700</v>
      </c>
      <c r="F49" t="s">
        <v>93</v>
      </c>
      <c r="G49">
        <v>286000</v>
      </c>
      <c r="H49" s="1">
        <v>42236</v>
      </c>
      <c r="I49" s="3">
        <f>(2017-D49)*5%*E49</f>
        <v>17310.000000000004</v>
      </c>
      <c r="J49" s="3">
        <f>E49*QUOTIENT(G49,100000)*2%</f>
        <v>2308</v>
      </c>
      <c r="K49" s="3">
        <f>E49-I49-J49</f>
        <v>38082</v>
      </c>
      <c r="L49">
        <f>_xlfn.DAYS(DATE(2017,1,1),H49)</f>
        <v>500</v>
      </c>
      <c r="N49" t="s">
        <v>0</v>
      </c>
      <c r="O49" t="s">
        <v>3</v>
      </c>
      <c r="P49" t="s">
        <v>200</v>
      </c>
      <c r="U49" s="1"/>
      <c r="V49" s="3"/>
      <c r="W49" s="3"/>
      <c r="X49" s="3"/>
    </row>
    <row r="50" spans="1:24" x14ac:dyDescent="0.25">
      <c r="A50" t="s">
        <v>100</v>
      </c>
      <c r="B50" t="str">
        <f>MID(A50, 1, SEARCH(" ",A50) - 1)</f>
        <v>Renault</v>
      </c>
      <c r="C50" t="str">
        <f>MID(A50, SEARCH(" ",A50) + 1, LEN(A50))</f>
        <v>Pelen</v>
      </c>
      <c r="D50">
        <v>2011</v>
      </c>
      <c r="E50" s="2">
        <v>220000</v>
      </c>
      <c r="F50" t="s">
        <v>101</v>
      </c>
      <c r="G50">
        <v>731000</v>
      </c>
      <c r="H50" s="1">
        <v>42236</v>
      </c>
      <c r="I50" s="3">
        <f>(2017-D50)*5%*E50</f>
        <v>66000.000000000015</v>
      </c>
      <c r="J50" s="3">
        <f>E50*QUOTIENT(G50,100000)*2%</f>
        <v>30800</v>
      </c>
      <c r="K50" s="3">
        <f>E50-I50-J50</f>
        <v>123200</v>
      </c>
      <c r="L50">
        <f>_xlfn.DAYS(DATE(2017,1,1),H50)</f>
        <v>500</v>
      </c>
      <c r="N50" t="s">
        <v>35</v>
      </c>
      <c r="O50" t="s">
        <v>36</v>
      </c>
      <c r="P50">
        <v>722</v>
      </c>
      <c r="U50" s="1"/>
      <c r="V50" s="3"/>
      <c r="W50" s="3"/>
      <c r="X50" s="3"/>
    </row>
    <row r="51" spans="1:24" x14ac:dyDescent="0.25">
      <c r="A51" t="s">
        <v>100</v>
      </c>
      <c r="B51" t="str">
        <f>MID(A51, 1, SEARCH(" ",A51) - 1)</f>
        <v>Renault</v>
      </c>
      <c r="C51" t="str">
        <f>MID(A51, SEARCH(" ",A51) + 1, LEN(A51))</f>
        <v>Pelen</v>
      </c>
      <c r="D51">
        <v>2011</v>
      </c>
      <c r="E51" s="2">
        <v>220000</v>
      </c>
      <c r="F51" t="s">
        <v>102</v>
      </c>
      <c r="G51">
        <v>685413</v>
      </c>
      <c r="H51" s="1">
        <v>42236</v>
      </c>
      <c r="I51" s="3">
        <f>(2017-D51)*5%*E51</f>
        <v>66000.000000000015</v>
      </c>
      <c r="J51" s="3">
        <f>E51*QUOTIENT(G51,100000)*2%</f>
        <v>26400</v>
      </c>
      <c r="K51" s="3">
        <f>E51-I51-J51</f>
        <v>127600</v>
      </c>
      <c r="L51">
        <f>_xlfn.DAYS(DATE(2017,1,1),H51)</f>
        <v>500</v>
      </c>
      <c r="N51" t="s">
        <v>6</v>
      </c>
      <c r="O51" t="s">
        <v>9</v>
      </c>
      <c r="P51">
        <v>708</v>
      </c>
    </row>
    <row r="52" spans="1:24" x14ac:dyDescent="0.25">
      <c r="A52" t="s">
        <v>76</v>
      </c>
      <c r="B52" t="str">
        <f>MID(A52, 1, SEARCH(" ",A52) - 1)</f>
        <v>DAF</v>
      </c>
      <c r="C52" t="str">
        <f>MID(A52, SEARCH(" ",A52) + 1, LEN(A52))</f>
        <v>CF75</v>
      </c>
      <c r="D52">
        <v>2010</v>
      </c>
      <c r="E52" s="2">
        <v>94000</v>
      </c>
      <c r="F52" t="s">
        <v>77</v>
      </c>
      <c r="G52">
        <v>91000</v>
      </c>
      <c r="H52" s="1">
        <v>42268</v>
      </c>
      <c r="I52" s="3">
        <f>(2017-D52)*5%*E52</f>
        <v>32900</v>
      </c>
      <c r="J52" s="3">
        <f>E52*QUOTIENT(G52,100000)*2%</f>
        <v>0</v>
      </c>
      <c r="K52" s="3">
        <f>E52-I52-J52</f>
        <v>61100</v>
      </c>
      <c r="L52">
        <f>_xlfn.DAYS(DATE(2017,1,1),H52)</f>
        <v>468</v>
      </c>
      <c r="N52" t="s">
        <v>6</v>
      </c>
      <c r="O52" t="s">
        <v>10</v>
      </c>
      <c r="P52">
        <v>708</v>
      </c>
    </row>
    <row r="53" spans="1:24" x14ac:dyDescent="0.25">
      <c r="A53" t="s">
        <v>76</v>
      </c>
      <c r="B53" t="str">
        <f>MID(A53, 1, SEARCH(" ",A53) - 1)</f>
        <v>DAF</v>
      </c>
      <c r="C53" t="str">
        <f>MID(A53, SEARCH(" ",A53) + 1, LEN(A53))</f>
        <v>CF75</v>
      </c>
      <c r="D53">
        <v>2013</v>
      </c>
      <c r="E53" s="2">
        <v>93000</v>
      </c>
      <c r="F53" t="s">
        <v>146</v>
      </c>
      <c r="G53">
        <v>195000</v>
      </c>
      <c r="H53" s="1">
        <v>42268</v>
      </c>
      <c r="I53" s="3">
        <f>(2017-D53)*5%*E53</f>
        <v>18600</v>
      </c>
      <c r="J53" s="3">
        <f>E53*QUOTIENT(G53,100000)*2%</f>
        <v>1860</v>
      </c>
      <c r="K53" s="3">
        <f>E53-I53-J53</f>
        <v>72540</v>
      </c>
      <c r="L53">
        <f>_xlfn.DAYS(DATE(2017,1,1),H53)</f>
        <v>468</v>
      </c>
      <c r="N53" t="s">
        <v>81</v>
      </c>
      <c r="O53" t="s">
        <v>82</v>
      </c>
      <c r="P53">
        <v>708</v>
      </c>
    </row>
    <row r="54" spans="1:24" x14ac:dyDescent="0.25">
      <c r="A54" t="s">
        <v>18</v>
      </c>
      <c r="B54" t="str">
        <f>MID(A54, 1, SEARCH(" ",A54) - 1)</f>
        <v>Volvo</v>
      </c>
      <c r="C54" t="str">
        <f>MID(A54, SEARCH(" ",A54) + 1, LEN(A54))</f>
        <v>FM</v>
      </c>
      <c r="D54">
        <v>2008</v>
      </c>
      <c r="E54" s="2">
        <v>58000</v>
      </c>
      <c r="F54" t="s">
        <v>19</v>
      </c>
      <c r="G54">
        <v>306000</v>
      </c>
      <c r="H54" s="1">
        <v>42271</v>
      </c>
      <c r="I54" s="3">
        <f>(2017-D54)*5%*E54</f>
        <v>26100</v>
      </c>
      <c r="J54" s="3">
        <f>E54*QUOTIENT(G54,100000)*2%</f>
        <v>3480</v>
      </c>
      <c r="K54" s="3">
        <f>E54-I54-J54</f>
        <v>28420</v>
      </c>
      <c r="L54">
        <f>_xlfn.DAYS(DATE(2017,1,1),H54)</f>
        <v>465</v>
      </c>
    </row>
    <row r="55" spans="1:24" x14ac:dyDescent="0.25">
      <c r="A55" t="s">
        <v>18</v>
      </c>
      <c r="B55" t="str">
        <f>MID(A55, 1, SEARCH(" ",A55) - 1)</f>
        <v>Volvo</v>
      </c>
      <c r="C55" t="str">
        <f>MID(A55, SEARCH(" ",A55) + 1, LEN(A55))</f>
        <v>FM</v>
      </c>
      <c r="D55">
        <v>2009</v>
      </c>
      <c r="E55" s="2">
        <v>59000</v>
      </c>
      <c r="F55" t="s">
        <v>32</v>
      </c>
      <c r="G55">
        <v>302000</v>
      </c>
      <c r="H55" s="1">
        <v>42271</v>
      </c>
      <c r="I55" s="3">
        <f>(2017-D55)*5%*E55</f>
        <v>23600</v>
      </c>
      <c r="J55" s="3">
        <f>E55*QUOTIENT(G55,100000)*2%</f>
        <v>3540</v>
      </c>
      <c r="K55" s="3">
        <f>E55-I55-J55</f>
        <v>31860</v>
      </c>
      <c r="L55">
        <f>_xlfn.DAYS(DATE(2017,1,1),H55)</f>
        <v>465</v>
      </c>
    </row>
    <row r="56" spans="1:24" x14ac:dyDescent="0.25">
      <c r="A56" t="s">
        <v>18</v>
      </c>
      <c r="B56" t="str">
        <f>MID(A56, 1, SEARCH(" ",A56) - 1)</f>
        <v>Volvo</v>
      </c>
      <c r="C56" t="str">
        <f>MID(A56, SEARCH(" ",A56) + 1, LEN(A56))</f>
        <v>FM</v>
      </c>
      <c r="D56">
        <v>2012</v>
      </c>
      <c r="E56" s="2">
        <v>59000</v>
      </c>
      <c r="F56" t="s">
        <v>113</v>
      </c>
      <c r="G56">
        <v>302000</v>
      </c>
      <c r="H56" s="1">
        <v>42271</v>
      </c>
      <c r="I56" s="3">
        <f>(2017-D56)*5%*E56</f>
        <v>14750</v>
      </c>
      <c r="J56" s="3">
        <f>E56*QUOTIENT(G56,100000)*2%</f>
        <v>3540</v>
      </c>
      <c r="K56" s="3">
        <f>E56-I56-J56</f>
        <v>40710</v>
      </c>
      <c r="L56">
        <f>_xlfn.DAYS(DATE(2017,1,1),H56)</f>
        <v>465</v>
      </c>
    </row>
    <row r="57" spans="1:24" x14ac:dyDescent="0.25">
      <c r="A57" t="s">
        <v>54</v>
      </c>
      <c r="B57" t="str">
        <f>MID(A57, 1, SEARCH(" ",A57) - 1)</f>
        <v>MAN</v>
      </c>
      <c r="C57" t="str">
        <f>MID(A57, SEARCH(" ",A57) + 1, LEN(A57))</f>
        <v>TGA41</v>
      </c>
      <c r="D57">
        <v>2009</v>
      </c>
      <c r="E57" s="2">
        <v>168800</v>
      </c>
      <c r="F57" t="s">
        <v>55</v>
      </c>
      <c r="G57">
        <v>186300</v>
      </c>
      <c r="H57" s="1">
        <v>42272</v>
      </c>
      <c r="I57" s="3">
        <f>(2017-D57)*5%*E57</f>
        <v>67520</v>
      </c>
      <c r="J57" s="3">
        <f>E57*QUOTIENT(G57,100000)*2%</f>
        <v>3376</v>
      </c>
      <c r="K57" s="3">
        <f>E57-I57-J57</f>
        <v>97904</v>
      </c>
      <c r="L57">
        <f>_xlfn.DAYS(DATE(2017,1,1),H57)</f>
        <v>464</v>
      </c>
    </row>
    <row r="58" spans="1:24" x14ac:dyDescent="0.25">
      <c r="A58" t="s">
        <v>54</v>
      </c>
      <c r="B58" t="str">
        <f>MID(A58, 1, SEARCH(" ",A58) - 1)</f>
        <v>MAN</v>
      </c>
      <c r="C58" t="str">
        <f>MID(A58, SEARCH(" ",A58) + 1, LEN(A58))</f>
        <v>TGA41</v>
      </c>
      <c r="D58">
        <v>2014</v>
      </c>
      <c r="E58" s="2">
        <v>167800</v>
      </c>
      <c r="F58" t="s">
        <v>164</v>
      </c>
      <c r="G58">
        <v>190300</v>
      </c>
      <c r="H58" s="1">
        <v>42272</v>
      </c>
      <c r="I58" s="3">
        <f>(2017-D58)*5%*E58</f>
        <v>25170.000000000004</v>
      </c>
      <c r="J58" s="3">
        <f>E58*QUOTIENT(G58,100000)*2%</f>
        <v>3356</v>
      </c>
      <c r="K58" s="3">
        <f>E58-I58-J58</f>
        <v>139274</v>
      </c>
      <c r="L58">
        <f>_xlfn.DAYS(DATE(2017,1,1),H58)</f>
        <v>464</v>
      </c>
    </row>
    <row r="59" spans="1:24" x14ac:dyDescent="0.25">
      <c r="A59" t="s">
        <v>58</v>
      </c>
      <c r="B59" t="str">
        <f>MID(A59, 1, SEARCH(" ",A59) - 1)</f>
        <v>DAF</v>
      </c>
      <c r="C59" t="str">
        <f>MID(A59, SEARCH(" ",A59) + 1, LEN(A59))</f>
        <v>CF85</v>
      </c>
      <c r="D59">
        <v>2009</v>
      </c>
      <c r="E59" s="2">
        <v>195340</v>
      </c>
      <c r="F59" t="s">
        <v>59</v>
      </c>
      <c r="G59">
        <v>190000</v>
      </c>
      <c r="H59" s="1">
        <v>42278</v>
      </c>
      <c r="I59" s="3">
        <f>(2017-D59)*5%*E59</f>
        <v>78136</v>
      </c>
      <c r="J59" s="3">
        <f>E59*QUOTIENT(G59,100000)*2%</f>
        <v>3906.8</v>
      </c>
      <c r="K59" s="3">
        <f>E59-I59-J59</f>
        <v>113297.2</v>
      </c>
      <c r="L59">
        <f>_xlfn.DAYS(DATE(2017,1,1),H59)</f>
        <v>458</v>
      </c>
    </row>
    <row r="60" spans="1:24" x14ac:dyDescent="0.25">
      <c r="A60" t="s">
        <v>58</v>
      </c>
      <c r="B60" t="str">
        <f>MID(A60, 1, SEARCH(" ",A60) - 1)</f>
        <v>DAF</v>
      </c>
      <c r="C60" t="str">
        <f>MID(A60, SEARCH(" ",A60) + 1, LEN(A60))</f>
        <v>CF85</v>
      </c>
      <c r="D60">
        <v>2011</v>
      </c>
      <c r="E60" s="2">
        <v>196340</v>
      </c>
      <c r="F60" t="s">
        <v>103</v>
      </c>
      <c r="G60">
        <v>186000</v>
      </c>
      <c r="H60" s="1">
        <v>42278</v>
      </c>
      <c r="I60" s="3">
        <f>(2017-D60)*5%*E60</f>
        <v>58902.000000000007</v>
      </c>
      <c r="J60" s="3">
        <f>E60*QUOTIENT(G60,100000)*2%</f>
        <v>3926.8</v>
      </c>
      <c r="K60" s="3">
        <f>E60-I60-J60</f>
        <v>133511.20000000001</v>
      </c>
      <c r="L60">
        <f>_xlfn.DAYS(DATE(2017,1,1),H60)</f>
        <v>458</v>
      </c>
    </row>
    <row r="61" spans="1:24" x14ac:dyDescent="0.25">
      <c r="A61" t="s">
        <v>62</v>
      </c>
      <c r="B61" t="str">
        <f>MID(A61, 1, SEARCH(" ",A61) - 1)</f>
        <v>Mercedes</v>
      </c>
      <c r="C61" t="str">
        <f>MID(A61, SEARCH(" ",A61) + 1, LEN(A61))</f>
        <v>Actros</v>
      </c>
      <c r="D61">
        <v>2010</v>
      </c>
      <c r="E61" s="2">
        <v>257000</v>
      </c>
      <c r="F61" t="s">
        <v>89</v>
      </c>
      <c r="G61">
        <v>164700</v>
      </c>
      <c r="H61" s="1">
        <v>42286</v>
      </c>
      <c r="I61" s="3">
        <f>(2017-D61)*5%*E61</f>
        <v>89950.000000000015</v>
      </c>
      <c r="J61" s="3">
        <f>E61*QUOTIENT(G61,100000)*2%</f>
        <v>5140</v>
      </c>
      <c r="K61" s="3">
        <f>E61-I61-J61</f>
        <v>161910</v>
      </c>
      <c r="L61">
        <f>_xlfn.DAYS(DATE(2017,1,1),H61)</f>
        <v>450</v>
      </c>
    </row>
    <row r="62" spans="1:24" x14ac:dyDescent="0.25">
      <c r="A62" t="s">
        <v>62</v>
      </c>
      <c r="B62" t="str">
        <f>MID(A62, 1, SEARCH(" ",A62) - 1)</f>
        <v>Mercedes</v>
      </c>
      <c r="C62" t="str">
        <f>MID(A62, SEARCH(" ",A62) + 1, LEN(A62))</f>
        <v>Actros</v>
      </c>
      <c r="D62">
        <v>2015</v>
      </c>
      <c r="E62" s="2">
        <v>258000</v>
      </c>
      <c r="F62" t="s">
        <v>171</v>
      </c>
      <c r="G62">
        <v>160700</v>
      </c>
      <c r="H62" s="1">
        <v>42286</v>
      </c>
      <c r="I62" s="3">
        <f>(2017-D62)*5%*E62</f>
        <v>25800</v>
      </c>
      <c r="J62" s="3">
        <f>E62*QUOTIENT(G62,100000)*2%</f>
        <v>5160</v>
      </c>
      <c r="K62" s="3">
        <f>E62-I62-J62</f>
        <v>227040</v>
      </c>
      <c r="L62">
        <f>_xlfn.DAYS(DATE(2017,1,1),H62)</f>
        <v>450</v>
      </c>
    </row>
    <row r="63" spans="1:24" x14ac:dyDescent="0.25">
      <c r="A63" t="s">
        <v>62</v>
      </c>
      <c r="B63" t="str">
        <f>MID(A63, 1, SEARCH(" ",A63) - 1)</f>
        <v>Mercedes</v>
      </c>
      <c r="C63" t="str">
        <f>MID(A63, SEARCH(" ",A63) + 1, LEN(A63))</f>
        <v>Actros</v>
      </c>
      <c r="D63">
        <v>2009</v>
      </c>
      <c r="E63" s="2">
        <v>291000</v>
      </c>
      <c r="F63" t="s">
        <v>63</v>
      </c>
      <c r="G63">
        <v>166000</v>
      </c>
      <c r="H63" s="1">
        <v>42297</v>
      </c>
      <c r="I63" s="3">
        <f>(2017-D63)*5%*E63</f>
        <v>116400</v>
      </c>
      <c r="J63" s="3">
        <f>E63*QUOTIENT(G63,100000)*2%</f>
        <v>5820</v>
      </c>
      <c r="K63" s="3">
        <f>E63-I63-J63</f>
        <v>168780</v>
      </c>
      <c r="L63">
        <f>_xlfn.DAYS(DATE(2017,1,1),H63)</f>
        <v>439</v>
      </c>
    </row>
    <row r="64" spans="1:24" x14ac:dyDescent="0.25">
      <c r="A64" t="s">
        <v>62</v>
      </c>
      <c r="B64" t="str">
        <f>MID(A64, 1, SEARCH(" ",A64) - 1)</f>
        <v>Mercedes</v>
      </c>
      <c r="C64" t="str">
        <f>MID(A64, SEARCH(" ",A64) + 1, LEN(A64))</f>
        <v>Actros</v>
      </c>
      <c r="D64">
        <v>2012</v>
      </c>
      <c r="E64" s="2">
        <v>290000</v>
      </c>
      <c r="F64" t="s">
        <v>142</v>
      </c>
      <c r="G64">
        <v>170000</v>
      </c>
      <c r="H64" s="1">
        <v>42297</v>
      </c>
      <c r="I64" s="3">
        <f>(2017-D64)*5%*E64</f>
        <v>72500</v>
      </c>
      <c r="J64" s="3">
        <f>E64*QUOTIENT(G64,100000)*2%</f>
        <v>5800</v>
      </c>
      <c r="K64" s="3">
        <f>E64-I64-J64</f>
        <v>211700</v>
      </c>
      <c r="L64">
        <f>_xlfn.DAYS(DATE(2017,1,1),H64)</f>
        <v>439</v>
      </c>
    </row>
    <row r="65" spans="1:12" x14ac:dyDescent="0.25">
      <c r="A65" t="s">
        <v>60</v>
      </c>
      <c r="B65" t="str">
        <f>MID(A65, 1, SEARCH(" ",A65) - 1)</f>
        <v>Mercedes</v>
      </c>
      <c r="C65" t="str">
        <f>MID(A65, SEARCH(" ",A65) + 1, LEN(A65))</f>
        <v>Sided</v>
      </c>
      <c r="D65">
        <v>2009</v>
      </c>
      <c r="E65" s="2">
        <v>230000</v>
      </c>
      <c r="F65" t="s">
        <v>61</v>
      </c>
      <c r="G65">
        <v>305000</v>
      </c>
      <c r="H65" s="1">
        <v>42307</v>
      </c>
      <c r="I65" s="3">
        <f>(2017-D65)*5%*E65</f>
        <v>92000</v>
      </c>
      <c r="J65" s="3">
        <f>E65*QUOTIENT(G65,100000)*2%</f>
        <v>13800</v>
      </c>
      <c r="K65" s="3">
        <f>E65-I65-J65</f>
        <v>124200</v>
      </c>
      <c r="L65">
        <f>_xlfn.DAYS(DATE(2017,1,1),H65)</f>
        <v>429</v>
      </c>
    </row>
    <row r="66" spans="1:12" x14ac:dyDescent="0.25">
      <c r="A66" t="s">
        <v>60</v>
      </c>
      <c r="B66" t="str">
        <f>MID(A66, 1, SEARCH(" ",A66) - 1)</f>
        <v>Mercedes</v>
      </c>
      <c r="C66" t="str">
        <f>MID(A66, SEARCH(" ",A66) + 1, LEN(A66))</f>
        <v>Sided</v>
      </c>
      <c r="D66">
        <v>2010</v>
      </c>
      <c r="E66" s="2">
        <v>231000</v>
      </c>
      <c r="F66" t="s">
        <v>88</v>
      </c>
      <c r="G66">
        <v>301000</v>
      </c>
      <c r="H66" s="1">
        <v>42307</v>
      </c>
      <c r="I66" s="3">
        <f>(2017-D66)*5%*E66</f>
        <v>80850.000000000015</v>
      </c>
      <c r="J66" s="3">
        <f>E66*QUOTIENT(G66,100000)*2%</f>
        <v>13860</v>
      </c>
      <c r="K66" s="3">
        <f>E66-I66-J66</f>
        <v>136290</v>
      </c>
      <c r="L66">
        <f>_xlfn.DAYS(DATE(2017,1,1),H66)</f>
        <v>429</v>
      </c>
    </row>
    <row r="67" spans="1:12" x14ac:dyDescent="0.25">
      <c r="A67" t="s">
        <v>50</v>
      </c>
      <c r="B67" t="str">
        <f>MID(A67, 1, SEARCH(" ",A67) - 1)</f>
        <v>DAF</v>
      </c>
      <c r="C67" t="str">
        <f>MID(A67, SEARCH(" ",A67) + 1, LEN(A67))</f>
        <v>LF45</v>
      </c>
      <c r="D67">
        <v>2010</v>
      </c>
      <c r="E67" s="2">
        <v>37000</v>
      </c>
      <c r="F67" t="s">
        <v>64</v>
      </c>
      <c r="G67">
        <v>978000</v>
      </c>
      <c r="H67" s="1">
        <v>42309</v>
      </c>
      <c r="I67" s="3">
        <f>(2017-D67)*5%*E67</f>
        <v>12950.000000000002</v>
      </c>
      <c r="J67" s="3">
        <f>E67*QUOTIENT(G67,100000)*2%</f>
        <v>6660</v>
      </c>
      <c r="K67" s="3">
        <f>E67-I67-J67</f>
        <v>17390</v>
      </c>
      <c r="L67">
        <f>_xlfn.DAYS(DATE(2017,1,1),H67)</f>
        <v>427</v>
      </c>
    </row>
    <row r="68" spans="1:12" x14ac:dyDescent="0.25">
      <c r="A68" t="s">
        <v>50</v>
      </c>
      <c r="B68" t="str">
        <f>MID(A68, 1, SEARCH(" ",A68) - 1)</f>
        <v>DAF</v>
      </c>
      <c r="C68" t="str">
        <f>MID(A68, SEARCH(" ",A68) + 1, LEN(A68))</f>
        <v>LF45</v>
      </c>
      <c r="D68">
        <v>2011</v>
      </c>
      <c r="E68" s="2">
        <v>38000</v>
      </c>
      <c r="F68" t="s">
        <v>90</v>
      </c>
      <c r="G68">
        <v>574000</v>
      </c>
      <c r="H68" s="1">
        <v>42309</v>
      </c>
      <c r="I68" s="3">
        <f>(2017-D68)*5%*E68</f>
        <v>11400.000000000002</v>
      </c>
      <c r="J68" s="3">
        <f>E68*QUOTIENT(G68,100000)*2%</f>
        <v>3800</v>
      </c>
      <c r="K68" s="3">
        <f>E68-I68-J68</f>
        <v>22800</v>
      </c>
      <c r="L68">
        <f>_xlfn.DAYS(DATE(2017,1,1),H68)</f>
        <v>427</v>
      </c>
    </row>
    <row r="69" spans="1:12" x14ac:dyDescent="0.25">
      <c r="A69" t="s">
        <v>33</v>
      </c>
      <c r="B69" t="str">
        <f>MID(A69, 1, SEARCH(" ",A69) - 1)</f>
        <v>Renault</v>
      </c>
      <c r="C69" t="str">
        <f>MID(A69, SEARCH(" ",A69) + 1, LEN(A69))</f>
        <v>Premium</v>
      </c>
      <c r="D69">
        <v>2009</v>
      </c>
      <c r="E69" s="2">
        <v>162800</v>
      </c>
      <c r="F69" t="s">
        <v>53</v>
      </c>
      <c r="G69">
        <v>370000</v>
      </c>
      <c r="H69" s="1">
        <v>42329</v>
      </c>
      <c r="I69" s="3">
        <f>(2017-D69)*5%*E69</f>
        <v>65120</v>
      </c>
      <c r="J69" s="3">
        <f>E69*QUOTIENT(G69,100000)*2%</f>
        <v>9768</v>
      </c>
      <c r="K69" s="3">
        <f>E69-I69-J69</f>
        <v>87912</v>
      </c>
      <c r="L69">
        <f>_xlfn.DAYS(DATE(2017,1,1),H69)</f>
        <v>407</v>
      </c>
    </row>
    <row r="70" spans="1:12" x14ac:dyDescent="0.25">
      <c r="A70" t="s">
        <v>33</v>
      </c>
      <c r="B70" t="str">
        <f>MID(A70, 1, SEARCH(" ",A70) - 1)</f>
        <v>Renault</v>
      </c>
      <c r="C70" t="str">
        <f>MID(A70, SEARCH(" ",A70) + 1, LEN(A70))</f>
        <v>Premium</v>
      </c>
      <c r="D70">
        <v>2012</v>
      </c>
      <c r="E70" s="2">
        <v>163800</v>
      </c>
      <c r="F70" t="s">
        <v>122</v>
      </c>
      <c r="G70">
        <v>366000</v>
      </c>
      <c r="H70" s="1">
        <v>42329</v>
      </c>
      <c r="I70" s="3">
        <f>(2017-D70)*5%*E70</f>
        <v>40950</v>
      </c>
      <c r="J70" s="3">
        <f>E70*QUOTIENT(G70,100000)*2%</f>
        <v>9828</v>
      </c>
      <c r="K70" s="3">
        <f>E70-I70-J70</f>
        <v>113022</v>
      </c>
      <c r="L70">
        <f>_xlfn.DAYS(DATE(2017,1,1),H70)</f>
        <v>407</v>
      </c>
    </row>
    <row r="71" spans="1:12" x14ac:dyDescent="0.25">
      <c r="A71" t="s">
        <v>157</v>
      </c>
      <c r="B71" t="str">
        <f>MID(A71, 1, SEARCH(" ",A71) - 1)</f>
        <v>MAN</v>
      </c>
      <c r="C71" t="str">
        <f>MID(A71, SEARCH(" ",A71) + 1, LEN(A71))</f>
        <v>TGS</v>
      </c>
      <c r="D71">
        <v>2013</v>
      </c>
      <c r="E71" s="2">
        <v>271000</v>
      </c>
      <c r="F71" t="s">
        <v>158</v>
      </c>
      <c r="G71">
        <v>153000</v>
      </c>
      <c r="H71" s="1">
        <v>42334</v>
      </c>
      <c r="I71" s="3">
        <f>(2017-D71)*5%*E71</f>
        <v>54200</v>
      </c>
      <c r="J71" s="3">
        <f>E71*QUOTIENT(G71,100000)*2%</f>
        <v>5420</v>
      </c>
      <c r="K71" s="3">
        <f>E71-I71-J71</f>
        <v>211380</v>
      </c>
      <c r="L71">
        <f>_xlfn.DAYS(DATE(2017,1,1),H71)</f>
        <v>402</v>
      </c>
    </row>
    <row r="72" spans="1:12" x14ac:dyDescent="0.25">
      <c r="A72" t="s">
        <v>157</v>
      </c>
      <c r="B72" t="str">
        <f>MID(A72, 1, SEARCH(" ",A72) - 1)</f>
        <v>MAN</v>
      </c>
      <c r="C72" t="str">
        <f>MID(A72, SEARCH(" ",A72) + 1, LEN(A72))</f>
        <v>TGS</v>
      </c>
      <c r="D72">
        <v>2014</v>
      </c>
      <c r="E72" s="2">
        <v>270000</v>
      </c>
      <c r="F72" t="s">
        <v>169</v>
      </c>
      <c r="G72">
        <v>157000</v>
      </c>
      <c r="H72" s="1">
        <v>42334</v>
      </c>
      <c r="I72" s="3">
        <f>(2017-D72)*5%*E72</f>
        <v>40500.000000000007</v>
      </c>
      <c r="J72" s="3">
        <f>E72*QUOTIENT(G72,100000)*2%</f>
        <v>5400</v>
      </c>
      <c r="K72" s="3">
        <f>E72-I72-J72</f>
        <v>224100</v>
      </c>
      <c r="L72">
        <f>_xlfn.DAYS(DATE(2017,1,1),H72)</f>
        <v>402</v>
      </c>
    </row>
    <row r="73" spans="1:12" x14ac:dyDescent="0.25">
      <c r="A73" t="s">
        <v>160</v>
      </c>
      <c r="B73" t="str">
        <f>MID(A73, 1, SEARCH(" ",A73) - 1)</f>
        <v>MAN</v>
      </c>
      <c r="C73" t="str">
        <f>MID(A73, SEARCH(" ",A73) + 1, LEN(A73))</f>
        <v>TGA18</v>
      </c>
      <c r="D73">
        <v>2014</v>
      </c>
      <c r="E73" s="2">
        <v>98000</v>
      </c>
      <c r="F73" t="s">
        <v>161</v>
      </c>
      <c r="G73">
        <v>251000</v>
      </c>
      <c r="H73" s="1">
        <v>42344</v>
      </c>
      <c r="I73" s="3">
        <f>(2017-D73)*5%*E73</f>
        <v>14700.000000000002</v>
      </c>
      <c r="J73" s="3">
        <f>E73*QUOTIENT(G73,100000)*2%</f>
        <v>3920</v>
      </c>
      <c r="K73" s="3">
        <f>E73-I73-J73</f>
        <v>79380</v>
      </c>
      <c r="L73">
        <f>_xlfn.DAYS(DATE(2017,1,1),H73)</f>
        <v>392</v>
      </c>
    </row>
    <row r="74" spans="1:12" x14ac:dyDescent="0.25">
      <c r="A74" t="s">
        <v>160</v>
      </c>
      <c r="B74" t="str">
        <f>MID(A74, 1, SEARCH(" ",A74) - 1)</f>
        <v>MAN</v>
      </c>
      <c r="C74" t="str">
        <f>MID(A74, SEARCH(" ",A74) + 1, LEN(A74))</f>
        <v>TGA18</v>
      </c>
      <c r="D74">
        <v>2014</v>
      </c>
      <c r="E74" s="2">
        <v>99000</v>
      </c>
      <c r="F74" t="s">
        <v>162</v>
      </c>
      <c r="G74">
        <v>247000</v>
      </c>
      <c r="H74" s="1">
        <v>42344</v>
      </c>
      <c r="I74" s="3">
        <f>(2017-D74)*5%*E74</f>
        <v>14850.000000000002</v>
      </c>
      <c r="J74" s="3">
        <f>E74*QUOTIENT(G74,100000)*2%</f>
        <v>3960</v>
      </c>
      <c r="K74" s="3">
        <f>E74-I74-J74</f>
        <v>80190</v>
      </c>
      <c r="L74">
        <f>_xlfn.DAYS(DATE(2017,1,1),H74)</f>
        <v>392</v>
      </c>
    </row>
    <row r="75" spans="1:12" x14ac:dyDescent="0.25">
      <c r="A75" t="s">
        <v>50</v>
      </c>
      <c r="B75" t="str">
        <f>MID(A75, 1, SEARCH(" ",A75) - 1)</f>
        <v>DAF</v>
      </c>
      <c r="C75" t="str">
        <f>MID(A75, SEARCH(" ",A75) + 1, LEN(A75))</f>
        <v>LF45</v>
      </c>
      <c r="D75">
        <v>2009</v>
      </c>
      <c r="E75" s="2">
        <v>131780</v>
      </c>
      <c r="F75" t="s">
        <v>51</v>
      </c>
      <c r="G75">
        <v>306000</v>
      </c>
      <c r="H75" s="1">
        <v>42365</v>
      </c>
      <c r="I75" s="3">
        <f>(2017-D75)*5%*E75</f>
        <v>52712</v>
      </c>
      <c r="J75" s="3">
        <f>E75*QUOTIENT(G75,100000)*2%</f>
        <v>7906.8</v>
      </c>
      <c r="K75" s="3">
        <f>E75-I75-J75</f>
        <v>71161.2</v>
      </c>
      <c r="L75">
        <f>_xlfn.DAYS(DATE(2017,1,1),H75)</f>
        <v>371</v>
      </c>
    </row>
    <row r="76" spans="1:12" x14ac:dyDescent="0.25">
      <c r="A76" t="s">
        <v>50</v>
      </c>
      <c r="B76" t="str">
        <f>MID(A76, 1, SEARCH(" ",A76) - 1)</f>
        <v>DAF</v>
      </c>
      <c r="C76" t="str">
        <f>MID(A76, SEARCH(" ",A76) + 1, LEN(A76))</f>
        <v>LF45</v>
      </c>
      <c r="D76">
        <v>2012</v>
      </c>
      <c r="E76" s="2">
        <v>130780</v>
      </c>
      <c r="F76" t="s">
        <v>117</v>
      </c>
      <c r="G76">
        <v>310000</v>
      </c>
      <c r="H76" s="1">
        <v>42365</v>
      </c>
      <c r="I76" s="3">
        <f>(2017-D76)*5%*E76</f>
        <v>32695</v>
      </c>
      <c r="J76" s="3">
        <f>E76*QUOTIENT(G76,100000)*2%</f>
        <v>7846.8</v>
      </c>
      <c r="K76" s="3">
        <f>E76-I76-J76</f>
        <v>90238.2</v>
      </c>
      <c r="L76">
        <f>_xlfn.DAYS(DATE(2017,1,1),H76)</f>
        <v>371</v>
      </c>
    </row>
    <row r="77" spans="1:12" x14ac:dyDescent="0.25">
      <c r="A77" t="s">
        <v>33</v>
      </c>
      <c r="B77" t="str">
        <f>MID(A77, 1, SEARCH(" ",A77) - 1)</f>
        <v>Renault</v>
      </c>
      <c r="C77" t="str">
        <f>MID(A77, SEARCH(" ",A77) + 1, LEN(A77))</f>
        <v>Premium</v>
      </c>
      <c r="D77">
        <v>2009</v>
      </c>
      <c r="E77" s="2">
        <v>77000</v>
      </c>
      <c r="F77" t="s">
        <v>34</v>
      </c>
      <c r="G77">
        <v>846000</v>
      </c>
      <c r="H77" s="1">
        <v>42376</v>
      </c>
      <c r="I77" s="3">
        <f>(2017-D77)*5%*E77</f>
        <v>30800</v>
      </c>
      <c r="J77" s="3">
        <f>E77*QUOTIENT(G77,100000)*2%</f>
        <v>12320</v>
      </c>
      <c r="K77" s="3">
        <f>E77-I77-J77</f>
        <v>33880</v>
      </c>
      <c r="L77">
        <f>_xlfn.DAYS(DATE(2017,1,1),H77)</f>
        <v>360</v>
      </c>
    </row>
    <row r="78" spans="1:12" x14ac:dyDescent="0.25">
      <c r="A78" t="s">
        <v>33</v>
      </c>
      <c r="B78" t="str">
        <f>MID(A78, 1, SEARCH(" ",A78) - 1)</f>
        <v>Renault</v>
      </c>
      <c r="C78" t="str">
        <f>MID(A78, SEARCH(" ",A78) + 1, LEN(A78))</f>
        <v>Premium</v>
      </c>
      <c r="D78">
        <v>2012</v>
      </c>
      <c r="E78" s="2">
        <v>76000</v>
      </c>
      <c r="F78" t="s">
        <v>114</v>
      </c>
      <c r="G78">
        <v>850000</v>
      </c>
      <c r="H78" s="1">
        <v>42376</v>
      </c>
      <c r="I78" s="3">
        <f>(2017-D78)*5%*E78</f>
        <v>19000</v>
      </c>
      <c r="J78" s="3">
        <f>E78*QUOTIENT(G78,100000)*2%</f>
        <v>12160</v>
      </c>
      <c r="K78" s="3">
        <f>E78-I78-J78</f>
        <v>44840</v>
      </c>
      <c r="L78">
        <f>_xlfn.DAYS(DATE(2017,1,1),H78)</f>
        <v>360</v>
      </c>
    </row>
    <row r="79" spans="1:12" x14ac:dyDescent="0.25">
      <c r="A79" t="s">
        <v>37</v>
      </c>
      <c r="B79" t="str">
        <f>MID(A79, 1, SEARCH(" ",A79) - 1)</f>
        <v>Scania</v>
      </c>
      <c r="C79" t="str">
        <f>MID(A79, SEARCH(" ",A79) + 1, LEN(A79))</f>
        <v>M93</v>
      </c>
      <c r="D79">
        <v>2009</v>
      </c>
      <c r="E79" s="2">
        <v>79000</v>
      </c>
      <c r="F79" t="s">
        <v>38</v>
      </c>
      <c r="G79">
        <v>390000</v>
      </c>
      <c r="H79" s="1">
        <v>42379</v>
      </c>
      <c r="I79" s="3">
        <f>(2017-D79)*5%*E79</f>
        <v>31600</v>
      </c>
      <c r="J79" s="3">
        <f>E79*QUOTIENT(G79,100000)*2%</f>
        <v>4740</v>
      </c>
      <c r="K79" s="3">
        <f>E79-I79-J79</f>
        <v>42660</v>
      </c>
      <c r="L79">
        <f>_xlfn.DAYS(DATE(2017,1,1),H79)</f>
        <v>357</v>
      </c>
    </row>
    <row r="80" spans="1:12" x14ac:dyDescent="0.25">
      <c r="A80" t="s">
        <v>37</v>
      </c>
      <c r="B80" t="str">
        <f>MID(A80, 1, SEARCH(" ",A80) - 1)</f>
        <v>Scania</v>
      </c>
      <c r="C80" t="str">
        <f>MID(A80, SEARCH(" ",A80) + 1, LEN(A80))</f>
        <v>M93</v>
      </c>
      <c r="D80">
        <v>2009</v>
      </c>
      <c r="E80" s="2">
        <v>79000</v>
      </c>
      <c r="F80" t="s">
        <v>39</v>
      </c>
      <c r="G80">
        <v>390000</v>
      </c>
      <c r="H80" s="1">
        <v>42379</v>
      </c>
      <c r="I80" s="3">
        <f>(2017-D80)*5%*E80</f>
        <v>31600</v>
      </c>
      <c r="J80" s="3">
        <f>E80*QUOTIENT(G80,100000)*2%</f>
        <v>4740</v>
      </c>
      <c r="K80" s="3">
        <f>E80-I80-J80</f>
        <v>42660</v>
      </c>
      <c r="L80">
        <f>_xlfn.DAYS(DATE(2017,1,1),H80)</f>
        <v>357</v>
      </c>
    </row>
    <row r="81" spans="1:12" x14ac:dyDescent="0.25">
      <c r="A81" t="s">
        <v>37</v>
      </c>
      <c r="B81" t="str">
        <f>MID(A81, 1, SEARCH(" ",A81) - 1)</f>
        <v>Scania</v>
      </c>
      <c r="C81" t="str">
        <f>MID(A81, SEARCH(" ",A81) + 1, LEN(A81))</f>
        <v>M93</v>
      </c>
      <c r="D81">
        <v>2013</v>
      </c>
      <c r="E81" s="2">
        <v>80000</v>
      </c>
      <c r="F81" t="s">
        <v>144</v>
      </c>
      <c r="G81">
        <v>350000</v>
      </c>
      <c r="H81" s="1">
        <v>42379</v>
      </c>
      <c r="I81" s="3">
        <f>(2017-D81)*5%*E81</f>
        <v>16000</v>
      </c>
      <c r="J81" s="3">
        <f>E81*QUOTIENT(G81,100000)*2%</f>
        <v>4800</v>
      </c>
      <c r="K81" s="3">
        <f>E81-I81-J81</f>
        <v>59200</v>
      </c>
      <c r="L81">
        <f>_xlfn.DAYS(DATE(2017,1,1),H81)</f>
        <v>357</v>
      </c>
    </row>
    <row r="82" spans="1:12" x14ac:dyDescent="0.25">
      <c r="A82" t="s">
        <v>37</v>
      </c>
      <c r="B82" t="str">
        <f>MID(A82, 1, SEARCH(" ",A82) - 1)</f>
        <v>Scania</v>
      </c>
      <c r="C82" t="str">
        <f>MID(A82, SEARCH(" ",A82) + 1, LEN(A82))</f>
        <v>M93</v>
      </c>
      <c r="D82">
        <v>2013</v>
      </c>
      <c r="E82" s="2">
        <v>80000</v>
      </c>
      <c r="F82" t="s">
        <v>145</v>
      </c>
      <c r="G82">
        <v>235000</v>
      </c>
      <c r="H82" s="1">
        <v>42379</v>
      </c>
      <c r="I82" s="3">
        <f>(2017-D82)*5%*E82</f>
        <v>16000</v>
      </c>
      <c r="J82" s="3">
        <f>E82*QUOTIENT(G82,100000)*2%</f>
        <v>3200</v>
      </c>
      <c r="K82" s="3">
        <f>E82-I82-J82</f>
        <v>60800</v>
      </c>
      <c r="L82">
        <f>_xlfn.DAYS(DATE(2017,1,1),H82)</f>
        <v>357</v>
      </c>
    </row>
    <row r="83" spans="1:12" x14ac:dyDescent="0.25">
      <c r="A83" t="s">
        <v>20</v>
      </c>
      <c r="B83" t="str">
        <f>MID(A83, 1, SEARCH(" ",A83) - 1)</f>
        <v>Volvo</v>
      </c>
      <c r="C83" t="str">
        <f>MID(A83, SEARCH(" ",A83) + 1, LEN(A83))</f>
        <v>FMX</v>
      </c>
      <c r="D83">
        <v>2008</v>
      </c>
      <c r="E83" s="2">
        <v>84000</v>
      </c>
      <c r="F83" t="s">
        <v>21</v>
      </c>
      <c r="G83">
        <v>266000</v>
      </c>
      <c r="H83" s="1">
        <v>42382</v>
      </c>
      <c r="I83" s="3">
        <f>(2017-D83)*5%*E83</f>
        <v>37800</v>
      </c>
      <c r="J83" s="3">
        <f>E83*QUOTIENT(G83,100000)*2%</f>
        <v>3360</v>
      </c>
      <c r="K83" s="3">
        <f>E83-I83-J83</f>
        <v>42840</v>
      </c>
      <c r="L83">
        <f>_xlfn.DAYS(DATE(2017,1,1),H83)</f>
        <v>354</v>
      </c>
    </row>
    <row r="84" spans="1:12" x14ac:dyDescent="0.25">
      <c r="A84" t="s">
        <v>20</v>
      </c>
      <c r="B84" t="str">
        <f>MID(A84, 1, SEARCH(" ",A84) - 1)</f>
        <v>Volvo</v>
      </c>
      <c r="C84" t="str">
        <f>MID(A84, SEARCH(" ",A84) + 1, LEN(A84))</f>
        <v>FMX</v>
      </c>
      <c r="D84">
        <v>2009</v>
      </c>
      <c r="E84" s="2">
        <v>83000</v>
      </c>
      <c r="F84" t="s">
        <v>40</v>
      </c>
      <c r="G84">
        <v>270000</v>
      </c>
      <c r="H84" s="1">
        <v>42382</v>
      </c>
      <c r="I84" s="3">
        <f>(2017-D84)*5%*E84</f>
        <v>33200</v>
      </c>
      <c r="J84" s="3">
        <f>E84*QUOTIENT(G84,100000)*2%</f>
        <v>3320</v>
      </c>
      <c r="K84" s="3">
        <f>E84-I84-J84</f>
        <v>46480</v>
      </c>
      <c r="L84">
        <f>_xlfn.DAYS(DATE(2017,1,1),H84)</f>
        <v>354</v>
      </c>
    </row>
    <row r="85" spans="1:12" x14ac:dyDescent="0.25">
      <c r="A85" t="s">
        <v>20</v>
      </c>
      <c r="B85" t="str">
        <f>MID(A85, 1, SEARCH(" ",A85) - 1)</f>
        <v>Volvo</v>
      </c>
      <c r="C85" t="str">
        <f>MID(A85, SEARCH(" ",A85) + 1, LEN(A85))</f>
        <v>FMX</v>
      </c>
      <c r="D85">
        <v>2010</v>
      </c>
      <c r="E85" s="2">
        <v>84000</v>
      </c>
      <c r="F85" t="s">
        <v>73</v>
      </c>
      <c r="G85">
        <v>266000</v>
      </c>
      <c r="H85" s="1">
        <v>42382</v>
      </c>
      <c r="I85" s="3">
        <f>(2017-D85)*5%*E85</f>
        <v>29400.000000000004</v>
      </c>
      <c r="J85" s="3">
        <f>E85*QUOTIENT(G85,100000)*2%</f>
        <v>3360</v>
      </c>
      <c r="K85" s="3">
        <f>E85-I85-J85</f>
        <v>51240</v>
      </c>
      <c r="L85">
        <f>_xlfn.DAYS(DATE(2017,1,1),H85)</f>
        <v>354</v>
      </c>
    </row>
    <row r="86" spans="1:12" x14ac:dyDescent="0.25">
      <c r="A86" t="s">
        <v>45</v>
      </c>
      <c r="B86" t="str">
        <f>MID(A86, 1, SEARCH(" ",A86) - 1)</f>
        <v>MAN</v>
      </c>
      <c r="C86" t="str">
        <f>MID(A86, SEARCH(" ",A86) + 1, LEN(A86))</f>
        <v>TGL</v>
      </c>
      <c r="D86">
        <v>2010</v>
      </c>
      <c r="E86" s="2">
        <v>89000</v>
      </c>
      <c r="F86" t="s">
        <v>75</v>
      </c>
      <c r="G86">
        <v>266000</v>
      </c>
      <c r="H86" s="1">
        <v>42382</v>
      </c>
      <c r="I86" s="3">
        <f>(2017-D86)*5%*E86</f>
        <v>31150.000000000004</v>
      </c>
      <c r="J86" s="3">
        <f>E86*QUOTIENT(G86,100000)*2%</f>
        <v>3560</v>
      </c>
      <c r="K86" s="3">
        <f>E86-I86-J86</f>
        <v>54290</v>
      </c>
      <c r="L86">
        <f>_xlfn.DAYS(DATE(2017,1,1),H86)</f>
        <v>354</v>
      </c>
    </row>
    <row r="87" spans="1:12" x14ac:dyDescent="0.25">
      <c r="A87" t="s">
        <v>16</v>
      </c>
      <c r="B87" t="str">
        <f>MID(A87, 1, SEARCH(" ",A87) - 1)</f>
        <v>Volvo</v>
      </c>
      <c r="C87" t="str">
        <f>MID(A87, SEARCH(" ",A87) + 1, LEN(A87))</f>
        <v>FE</v>
      </c>
      <c r="D87">
        <v>2009</v>
      </c>
      <c r="E87" s="2">
        <v>65000</v>
      </c>
      <c r="F87" t="s">
        <v>30</v>
      </c>
      <c r="G87">
        <v>740000</v>
      </c>
      <c r="H87" s="1">
        <v>42385</v>
      </c>
      <c r="I87" s="3">
        <f>(2017-D87)*5%*E87</f>
        <v>26000</v>
      </c>
      <c r="J87" s="3">
        <f>E87*QUOTIENT(G87,100000)*2%</f>
        <v>9100</v>
      </c>
      <c r="K87" s="3">
        <f>E87-I87-J87</f>
        <v>29900</v>
      </c>
      <c r="L87">
        <f>_xlfn.DAYS(DATE(2017,1,1),H87)</f>
        <v>351</v>
      </c>
    </row>
    <row r="88" spans="1:12" x14ac:dyDescent="0.25">
      <c r="A88" t="s">
        <v>47</v>
      </c>
      <c r="B88" t="str">
        <f>MID(A88, 1, SEARCH(" ",A88) - 1)</f>
        <v>Volvo</v>
      </c>
      <c r="C88" t="str">
        <f>MID(A88, SEARCH(" ",A88) + 1, LEN(A88))</f>
        <v>FL</v>
      </c>
      <c r="D88">
        <v>2009</v>
      </c>
      <c r="E88" s="2">
        <v>134000</v>
      </c>
      <c r="F88" t="s">
        <v>48</v>
      </c>
      <c r="G88">
        <v>482000</v>
      </c>
      <c r="H88" s="1">
        <v>42385</v>
      </c>
      <c r="I88" s="3">
        <f>(2017-D88)*5%*E88</f>
        <v>53600</v>
      </c>
      <c r="J88" s="3">
        <f>E88*QUOTIENT(G88,100000)*2%</f>
        <v>10720</v>
      </c>
      <c r="K88" s="3">
        <f>E88-I88-J88</f>
        <v>69680</v>
      </c>
      <c r="L88">
        <f>_xlfn.DAYS(DATE(2017,1,1),H88)</f>
        <v>351</v>
      </c>
    </row>
    <row r="89" spans="1:12" x14ac:dyDescent="0.25">
      <c r="A89" t="s">
        <v>47</v>
      </c>
      <c r="B89" t="str">
        <f>MID(A89, 1, SEARCH(" ",A89) - 1)</f>
        <v>Volvo</v>
      </c>
      <c r="C89" t="str">
        <f>MID(A89, SEARCH(" ",A89) + 1, LEN(A89))</f>
        <v>FL</v>
      </c>
      <c r="D89">
        <v>2009</v>
      </c>
      <c r="E89" s="2">
        <v>135000</v>
      </c>
      <c r="F89" t="s">
        <v>49</v>
      </c>
      <c r="G89">
        <v>478000</v>
      </c>
      <c r="H89" s="1">
        <v>42385</v>
      </c>
      <c r="I89" s="3">
        <f>(2017-D89)*5%*E89</f>
        <v>54000</v>
      </c>
      <c r="J89" s="3">
        <f>E89*QUOTIENT(G89,100000)*2%</f>
        <v>10800</v>
      </c>
      <c r="K89" s="3">
        <f>E89-I89-J89</f>
        <v>70200</v>
      </c>
      <c r="L89">
        <f>_xlfn.DAYS(DATE(2017,1,1),H89)</f>
        <v>351</v>
      </c>
    </row>
    <row r="90" spans="1:12" x14ac:dyDescent="0.25">
      <c r="A90" t="s">
        <v>16</v>
      </c>
      <c r="B90" t="str">
        <f>MID(A90, 1, SEARCH(" ",A90) - 1)</f>
        <v>Volvo</v>
      </c>
      <c r="C90" t="str">
        <f>MID(A90, SEARCH(" ",A90) + 1, LEN(A90))</f>
        <v>FE</v>
      </c>
      <c r="D90">
        <v>2010</v>
      </c>
      <c r="E90" s="2">
        <v>66000</v>
      </c>
      <c r="F90" t="s">
        <v>66</v>
      </c>
      <c r="G90">
        <v>736000</v>
      </c>
      <c r="H90" s="1">
        <v>42385</v>
      </c>
      <c r="I90" s="3">
        <f>(2017-D90)*5%*E90</f>
        <v>23100.000000000004</v>
      </c>
      <c r="J90" s="3">
        <f>E90*QUOTIENT(G90,100000)*2%</f>
        <v>9240</v>
      </c>
      <c r="K90" s="3">
        <f>E90-I90-J90</f>
        <v>33660</v>
      </c>
      <c r="L90">
        <f>_xlfn.DAYS(DATE(2017,1,1),H90)</f>
        <v>351</v>
      </c>
    </row>
    <row r="91" spans="1:12" x14ac:dyDescent="0.25">
      <c r="A91" t="s">
        <v>129</v>
      </c>
      <c r="B91" t="str">
        <f>MID(A91, 1, SEARCH(" ",A91) - 1)</f>
        <v>Volvo</v>
      </c>
      <c r="C91" t="str">
        <f>MID(A91, SEARCH(" ",A91) + 1, LEN(A91))</f>
        <v>FH13-500</v>
      </c>
      <c r="D91">
        <v>2012</v>
      </c>
      <c r="E91" s="2">
        <v>210000</v>
      </c>
      <c r="F91" t="s">
        <v>130</v>
      </c>
      <c r="G91">
        <v>517000</v>
      </c>
      <c r="H91" s="1">
        <v>42415</v>
      </c>
      <c r="I91" s="3">
        <f>(2017-D91)*5%*E91</f>
        <v>52500</v>
      </c>
      <c r="J91" s="3">
        <f>E91*QUOTIENT(G91,100000)*2%</f>
        <v>21000</v>
      </c>
      <c r="K91" s="3">
        <f>E91-I91-J91</f>
        <v>136500</v>
      </c>
      <c r="L91">
        <f>_xlfn.DAYS(DATE(2017,1,1),H91)</f>
        <v>321</v>
      </c>
    </row>
    <row r="92" spans="1:12" x14ac:dyDescent="0.25">
      <c r="A92" t="s">
        <v>129</v>
      </c>
      <c r="B92" t="str">
        <f>MID(A92, 1, SEARCH(" ",A92) - 1)</f>
        <v>Volvo</v>
      </c>
      <c r="C92" t="str">
        <f>MID(A92, SEARCH(" ",A92) + 1, LEN(A92))</f>
        <v>FH13-500</v>
      </c>
      <c r="D92">
        <v>2012</v>
      </c>
      <c r="E92" s="2">
        <v>210000</v>
      </c>
      <c r="F92" t="s">
        <v>132</v>
      </c>
      <c r="G92">
        <v>435000</v>
      </c>
      <c r="H92" s="1">
        <v>42415</v>
      </c>
      <c r="I92" s="3">
        <f>(2017-D92)*5%*E92</f>
        <v>52500</v>
      </c>
      <c r="J92" s="3">
        <f>E92*QUOTIENT(G92,100000)*2%</f>
        <v>16800</v>
      </c>
      <c r="K92" s="3">
        <f>E92-I92-J92</f>
        <v>140700</v>
      </c>
      <c r="L92">
        <f>_xlfn.DAYS(DATE(2017,1,1),H92)</f>
        <v>321</v>
      </c>
    </row>
    <row r="93" spans="1:12" x14ac:dyDescent="0.25">
      <c r="A93" t="s">
        <v>33</v>
      </c>
      <c r="B93" t="str">
        <f>MID(A93, 1, SEARCH(" ",A93) - 1)</f>
        <v>Renault</v>
      </c>
      <c r="C93" t="str">
        <f>MID(A93, SEARCH(" ",A93) + 1, LEN(A93))</f>
        <v>Premium</v>
      </c>
      <c r="D93">
        <v>2010</v>
      </c>
      <c r="E93" s="2">
        <v>230000</v>
      </c>
      <c r="F93" t="s">
        <v>87</v>
      </c>
      <c r="G93">
        <v>455000</v>
      </c>
      <c r="H93" s="1">
        <v>42439</v>
      </c>
      <c r="I93" s="3">
        <f>(2017-D93)*5%*E93</f>
        <v>80500.000000000015</v>
      </c>
      <c r="J93" s="3">
        <f>E93*QUOTIENT(G93,100000)*2%</f>
        <v>18400</v>
      </c>
      <c r="K93" s="3">
        <f>E93-I93-J93</f>
        <v>131100</v>
      </c>
      <c r="L93">
        <f>_xlfn.DAYS(DATE(2017,1,1),H93)</f>
        <v>297</v>
      </c>
    </row>
    <row r="94" spans="1:12" x14ac:dyDescent="0.25">
      <c r="A94" t="s">
        <v>33</v>
      </c>
      <c r="B94" t="str">
        <f>MID(A94, 1, SEARCH(" ",A94) - 1)</f>
        <v>Renault</v>
      </c>
      <c r="C94" t="str">
        <f>MID(A94, SEARCH(" ",A94) + 1, LEN(A94))</f>
        <v>Premium</v>
      </c>
      <c r="D94">
        <v>2012</v>
      </c>
      <c r="E94" s="2">
        <v>231000</v>
      </c>
      <c r="F94" t="s">
        <v>135</v>
      </c>
      <c r="G94">
        <v>451000</v>
      </c>
      <c r="H94" s="1">
        <v>42439</v>
      </c>
      <c r="I94" s="3">
        <f>(2017-D94)*5%*E94</f>
        <v>57750</v>
      </c>
      <c r="J94" s="3">
        <f>E94*QUOTIENT(G94,100000)*2%</f>
        <v>18480</v>
      </c>
      <c r="K94" s="3">
        <f>E94-I94-J94</f>
        <v>154770</v>
      </c>
      <c r="L94">
        <f>_xlfn.DAYS(DATE(2017,1,1),H94)</f>
        <v>297</v>
      </c>
    </row>
    <row r="95" spans="1:12" x14ac:dyDescent="0.25">
      <c r="A95" t="s">
        <v>123</v>
      </c>
      <c r="B95" t="str">
        <f>MID(A95, 1, SEARCH(" ",A95) - 1)</f>
        <v>Scania</v>
      </c>
      <c r="C95" t="str">
        <f>MID(A95, SEARCH(" ",A95) + 1, LEN(A95))</f>
        <v>R420</v>
      </c>
      <c r="D95">
        <v>2012</v>
      </c>
      <c r="E95" s="2">
        <v>183000</v>
      </c>
      <c r="F95" t="s">
        <v>124</v>
      </c>
      <c r="G95">
        <v>520000</v>
      </c>
      <c r="H95" s="1">
        <v>42444</v>
      </c>
      <c r="I95" s="3">
        <f>(2017-D95)*5%*E95</f>
        <v>45750</v>
      </c>
      <c r="J95" s="3">
        <f>E95*QUOTIENT(G95,100000)*2%</f>
        <v>18300</v>
      </c>
      <c r="K95" s="3">
        <f>E95-I95-J95</f>
        <v>118950</v>
      </c>
      <c r="L95">
        <f>_xlfn.DAYS(DATE(2017,1,1),H95)</f>
        <v>292</v>
      </c>
    </row>
    <row r="96" spans="1:12" x14ac:dyDescent="0.25">
      <c r="A96" t="s">
        <v>123</v>
      </c>
      <c r="B96" t="str">
        <f>MID(A96, 1, SEARCH(" ",A96) - 1)</f>
        <v>Scania</v>
      </c>
      <c r="C96" t="str">
        <f>MID(A96, SEARCH(" ",A96) + 1, LEN(A96))</f>
        <v>R420</v>
      </c>
      <c r="D96">
        <v>2012</v>
      </c>
      <c r="E96" s="2">
        <v>183000</v>
      </c>
      <c r="F96" t="s">
        <v>125</v>
      </c>
      <c r="G96">
        <v>530000</v>
      </c>
      <c r="H96" s="1">
        <v>42444</v>
      </c>
      <c r="I96" s="3">
        <f>(2017-D96)*5%*E96</f>
        <v>45750</v>
      </c>
      <c r="J96" s="3">
        <f>E96*QUOTIENT(G96,100000)*2%</f>
        <v>18300</v>
      </c>
      <c r="K96" s="3">
        <f>E96-I96-J96</f>
        <v>118950</v>
      </c>
      <c r="L96">
        <f>_xlfn.DAYS(DATE(2017,1,1),H96)</f>
        <v>292</v>
      </c>
    </row>
    <row r="97" spans="1:12" x14ac:dyDescent="0.25">
      <c r="A97" t="s">
        <v>123</v>
      </c>
      <c r="B97" t="str">
        <f>MID(A97, 1, SEARCH(" ",A97) - 1)</f>
        <v>Scania</v>
      </c>
      <c r="C97" t="str">
        <f>MID(A97, SEARCH(" ",A97) + 1, LEN(A97))</f>
        <v>R420</v>
      </c>
      <c r="D97">
        <v>2012</v>
      </c>
      <c r="E97" s="2">
        <v>183000</v>
      </c>
      <c r="F97" t="s">
        <v>126</v>
      </c>
      <c r="G97">
        <v>490000</v>
      </c>
      <c r="H97" s="1">
        <v>42444</v>
      </c>
      <c r="I97" s="3">
        <f>(2017-D97)*5%*E97</f>
        <v>45750</v>
      </c>
      <c r="J97" s="3">
        <f>E97*QUOTIENT(G97,100000)*2%</f>
        <v>14640</v>
      </c>
      <c r="K97" s="3">
        <f>E97-I97-J97</f>
        <v>122610</v>
      </c>
      <c r="L97">
        <f>_xlfn.DAYS(DATE(2017,1,1),H97)</f>
        <v>292</v>
      </c>
    </row>
    <row r="98" spans="1:12" x14ac:dyDescent="0.25">
      <c r="A98" t="s">
        <v>123</v>
      </c>
      <c r="B98" t="str">
        <f>MID(A98, 1, SEARCH(" ",A98) - 1)</f>
        <v>Scania</v>
      </c>
      <c r="C98" t="str">
        <f>MID(A98, SEARCH(" ",A98) + 1, LEN(A98))</f>
        <v>R420</v>
      </c>
      <c r="D98">
        <v>2012</v>
      </c>
      <c r="E98" s="2">
        <v>183000</v>
      </c>
      <c r="F98" t="s">
        <v>127</v>
      </c>
      <c r="G98">
        <v>481000</v>
      </c>
      <c r="H98" s="1">
        <v>42444</v>
      </c>
      <c r="I98" s="3">
        <f>(2017-D98)*5%*E98</f>
        <v>45750</v>
      </c>
      <c r="J98" s="3">
        <f>E98*QUOTIENT(G98,100000)*2%</f>
        <v>14640</v>
      </c>
      <c r="K98" s="3">
        <f>E98-I98-J98</f>
        <v>122610</v>
      </c>
      <c r="L98">
        <f>_xlfn.DAYS(DATE(2017,1,1),H98)</f>
        <v>292</v>
      </c>
    </row>
    <row r="99" spans="1:12" x14ac:dyDescent="0.25">
      <c r="A99" t="s">
        <v>123</v>
      </c>
      <c r="B99" t="str">
        <f>MID(A99, 1, SEARCH(" ",A99) - 1)</f>
        <v>Scania</v>
      </c>
      <c r="C99" t="str">
        <f>MID(A99, SEARCH(" ",A99) + 1, LEN(A99))</f>
        <v>R420</v>
      </c>
      <c r="D99">
        <v>2012</v>
      </c>
      <c r="E99" s="2">
        <v>183000</v>
      </c>
      <c r="F99" t="s">
        <v>128</v>
      </c>
      <c r="G99">
        <v>454000</v>
      </c>
      <c r="H99" s="1">
        <v>42444</v>
      </c>
      <c r="I99" s="3">
        <f>(2017-D99)*5%*E99</f>
        <v>45750</v>
      </c>
      <c r="J99" s="3">
        <f>E99*QUOTIENT(G99,100000)*2%</f>
        <v>14640</v>
      </c>
      <c r="K99" s="3">
        <f>E99-I99-J99</f>
        <v>122610</v>
      </c>
      <c r="L99">
        <f>_xlfn.DAYS(DATE(2017,1,1),H99)</f>
        <v>292</v>
      </c>
    </row>
    <row r="100" spans="1:12" x14ac:dyDescent="0.25">
      <c r="A100" t="s">
        <v>104</v>
      </c>
      <c r="B100" t="str">
        <f>MID(A100, 1, SEARCH(" ",A100) - 1)</f>
        <v>Scania</v>
      </c>
      <c r="C100" t="str">
        <f>MID(A100, SEARCH(" ",A100) + 1, LEN(A100))</f>
        <v>R500</v>
      </c>
      <c r="D100">
        <v>2011</v>
      </c>
      <c r="E100" s="2">
        <v>245000</v>
      </c>
      <c r="F100" t="s">
        <v>105</v>
      </c>
      <c r="G100">
        <v>720000</v>
      </c>
      <c r="H100" s="1">
        <v>42462</v>
      </c>
      <c r="I100" s="3">
        <f>(2017-D100)*5%*E100</f>
        <v>73500.000000000015</v>
      </c>
      <c r="J100" s="3">
        <f>E100*QUOTIENT(G100,100000)*2%</f>
        <v>34300</v>
      </c>
      <c r="K100" s="3">
        <f>E100-I100-J100</f>
        <v>137200</v>
      </c>
      <c r="L100">
        <f>_xlfn.DAYS(DATE(2017,1,1),H100)</f>
        <v>274</v>
      </c>
    </row>
    <row r="101" spans="1:12" x14ac:dyDescent="0.25">
      <c r="A101" t="s">
        <v>104</v>
      </c>
      <c r="B101" t="str">
        <f>MID(A101, 1, SEARCH(" ",A101) - 1)</f>
        <v>Scania</v>
      </c>
      <c r="C101" t="str">
        <f>MID(A101, SEARCH(" ",A101) + 1, LEN(A101))</f>
        <v>R500</v>
      </c>
      <c r="D101">
        <v>2011</v>
      </c>
      <c r="E101" s="2">
        <v>245000</v>
      </c>
      <c r="F101" t="s">
        <v>106</v>
      </c>
      <c r="G101">
        <v>680000</v>
      </c>
      <c r="H101" s="1">
        <v>42462</v>
      </c>
      <c r="I101" s="3">
        <f>(2017-D101)*5%*E101</f>
        <v>73500.000000000015</v>
      </c>
      <c r="J101" s="3">
        <f>E101*QUOTIENT(G101,100000)*2%</f>
        <v>29400</v>
      </c>
      <c r="K101" s="3">
        <f>E101-I101-J101</f>
        <v>142100</v>
      </c>
      <c r="L101">
        <f>_xlfn.DAYS(DATE(2017,1,1),H101)</f>
        <v>274</v>
      </c>
    </row>
    <row r="102" spans="1:12" x14ac:dyDescent="0.25">
      <c r="A102" t="s">
        <v>104</v>
      </c>
      <c r="B102" t="str">
        <f>MID(A102, 1, SEARCH(" ",A102) - 1)</f>
        <v>Scania</v>
      </c>
      <c r="C102" t="str">
        <f>MID(A102, SEARCH(" ",A102) + 1, LEN(A102))</f>
        <v>R500</v>
      </c>
      <c r="D102">
        <v>2011</v>
      </c>
      <c r="E102" s="2">
        <v>245000</v>
      </c>
      <c r="F102" t="s">
        <v>107</v>
      </c>
      <c r="G102">
        <v>660000</v>
      </c>
      <c r="H102" s="1">
        <v>42462</v>
      </c>
      <c r="I102" s="3">
        <f>(2017-D102)*5%*E102</f>
        <v>73500.000000000015</v>
      </c>
      <c r="J102" s="3">
        <f>E102*QUOTIENT(G102,100000)*2%</f>
        <v>29400</v>
      </c>
      <c r="K102" s="3">
        <f>E102-I102-J102</f>
        <v>142100</v>
      </c>
      <c r="L102">
        <f>_xlfn.DAYS(DATE(2017,1,1),H102)</f>
        <v>274</v>
      </c>
    </row>
    <row r="103" spans="1:12" x14ac:dyDescent="0.25">
      <c r="A103" t="s">
        <v>104</v>
      </c>
      <c r="B103" t="str">
        <f>MID(A103, 1, SEARCH(" ",A103) - 1)</f>
        <v>Scania</v>
      </c>
      <c r="C103" t="str">
        <f>MID(A103, SEARCH(" ",A103) + 1, LEN(A103))</f>
        <v>R500</v>
      </c>
      <c r="D103">
        <v>2011</v>
      </c>
      <c r="E103" s="2">
        <v>245000</v>
      </c>
      <c r="F103" t="s">
        <v>108</v>
      </c>
      <c r="G103">
        <v>630000</v>
      </c>
      <c r="H103" s="1">
        <v>42462</v>
      </c>
      <c r="I103" s="3">
        <f>(2017-D103)*5%*E103</f>
        <v>73500.000000000015</v>
      </c>
      <c r="J103" s="3">
        <f>E103*QUOTIENT(G103,100000)*2%</f>
        <v>29400</v>
      </c>
      <c r="K103" s="3">
        <f>E103-I103-J103</f>
        <v>142100</v>
      </c>
      <c r="L103">
        <f>_xlfn.DAYS(DATE(2017,1,1),H103)</f>
        <v>274</v>
      </c>
    </row>
    <row r="104" spans="1:12" x14ac:dyDescent="0.25">
      <c r="A104" t="s">
        <v>104</v>
      </c>
      <c r="B104" t="str">
        <f>MID(A104, 1, SEARCH(" ",A104) - 1)</f>
        <v>Scania</v>
      </c>
      <c r="C104" t="str">
        <f>MID(A104, SEARCH(" ",A104) + 1, LEN(A104))</f>
        <v>R500</v>
      </c>
      <c r="D104">
        <v>2011</v>
      </c>
      <c r="E104" s="2">
        <v>245000</v>
      </c>
      <c r="F104" t="s">
        <v>109</v>
      </c>
      <c r="G104">
        <v>655000</v>
      </c>
      <c r="H104" s="1">
        <v>42462</v>
      </c>
      <c r="I104" s="3">
        <f>(2017-D104)*5%*E104</f>
        <v>73500.000000000015</v>
      </c>
      <c r="J104" s="3">
        <f>E104*QUOTIENT(G104,100000)*2%</f>
        <v>29400</v>
      </c>
      <c r="K104" s="3">
        <f>E104-I104-J104</f>
        <v>142100</v>
      </c>
      <c r="L104">
        <f>_xlfn.DAYS(DATE(2017,1,1),H104)</f>
        <v>274</v>
      </c>
    </row>
    <row r="105" spans="1:12" x14ac:dyDescent="0.25">
      <c r="A105" t="s">
        <v>104</v>
      </c>
      <c r="B105" t="str">
        <f>MID(A105, 1, SEARCH(" ",A105) - 1)</f>
        <v>Scania</v>
      </c>
      <c r="C105" t="str">
        <f>MID(A105, SEARCH(" ",A105) + 1, LEN(A105))</f>
        <v>R500</v>
      </c>
      <c r="D105">
        <v>2011</v>
      </c>
      <c r="E105" s="2">
        <v>245000</v>
      </c>
      <c r="F105" t="s">
        <v>110</v>
      </c>
      <c r="G105">
        <v>590000</v>
      </c>
      <c r="H105" s="1">
        <v>42462</v>
      </c>
      <c r="I105" s="3">
        <f>(2017-D105)*5%*E105</f>
        <v>73500.000000000015</v>
      </c>
      <c r="J105" s="3">
        <f>E105*QUOTIENT(G105,100000)*2%</f>
        <v>24500</v>
      </c>
      <c r="K105" s="3">
        <f>E105-I105-J105</f>
        <v>147000</v>
      </c>
      <c r="L105">
        <f>_xlfn.DAYS(DATE(2017,1,1),H105)</f>
        <v>274</v>
      </c>
    </row>
    <row r="106" spans="1:12" x14ac:dyDescent="0.25">
      <c r="A106" t="s">
        <v>56</v>
      </c>
      <c r="B106" t="str">
        <f>MID(A106, 1, SEARCH(" ",A106) - 1)</f>
        <v>MAN</v>
      </c>
      <c r="C106" t="str">
        <f>MID(A106, SEARCH(" ",A106) + 1, LEN(A106))</f>
        <v>TGA33</v>
      </c>
      <c r="D106">
        <v>2009</v>
      </c>
      <c r="E106" s="2">
        <v>195370</v>
      </c>
      <c r="F106" t="s">
        <v>57</v>
      </c>
      <c r="G106">
        <v>290000</v>
      </c>
      <c r="H106" s="1">
        <v>42467</v>
      </c>
      <c r="I106" s="3">
        <f>(2017-D106)*5%*E106</f>
        <v>78148</v>
      </c>
      <c r="J106" s="3">
        <f>E106*QUOTIENT(G106,100000)*2%</f>
        <v>7814.8</v>
      </c>
      <c r="K106" s="3">
        <f>E106-I106-J106</f>
        <v>109407.2</v>
      </c>
      <c r="L106">
        <f>_xlfn.DAYS(DATE(2017,1,1),H106)</f>
        <v>269</v>
      </c>
    </row>
    <row r="107" spans="1:12" x14ac:dyDescent="0.25">
      <c r="A107" t="s">
        <v>56</v>
      </c>
      <c r="B107" t="str">
        <f>MID(A107, 1, SEARCH(" ",A107) - 1)</f>
        <v>MAN</v>
      </c>
      <c r="C107" t="str">
        <f>MID(A107, SEARCH(" ",A107) + 1, LEN(A107))</f>
        <v>TGA33</v>
      </c>
      <c r="D107">
        <v>2012</v>
      </c>
      <c r="E107" s="2">
        <v>196370</v>
      </c>
      <c r="F107" t="s">
        <v>131</v>
      </c>
      <c r="G107">
        <v>286000</v>
      </c>
      <c r="H107" s="1">
        <v>42467</v>
      </c>
      <c r="I107" s="3">
        <f>(2017-D107)*5%*E107</f>
        <v>49092.5</v>
      </c>
      <c r="J107" s="3">
        <f>E107*QUOTIENT(G107,100000)*2%</f>
        <v>7854.8</v>
      </c>
      <c r="K107" s="3">
        <f>E107-I107-J107</f>
        <v>139422.70000000001</v>
      </c>
      <c r="L107">
        <f>_xlfn.DAYS(DATE(2017,1,1),H107)</f>
        <v>269</v>
      </c>
    </row>
    <row r="108" spans="1:12" x14ac:dyDescent="0.25">
      <c r="A108" t="s">
        <v>45</v>
      </c>
      <c r="B108" t="str">
        <f>MID(A108, 1, SEARCH(" ",A108) - 1)</f>
        <v>MAN</v>
      </c>
      <c r="C108" t="str">
        <f>MID(A108, SEARCH(" ",A108) + 1, LEN(A108))</f>
        <v>TGL</v>
      </c>
      <c r="D108">
        <v>2012</v>
      </c>
      <c r="E108" s="2">
        <v>135502</v>
      </c>
      <c r="F108" t="s">
        <v>118</v>
      </c>
      <c r="G108">
        <v>247000</v>
      </c>
      <c r="H108" s="1">
        <v>42476</v>
      </c>
      <c r="I108" s="3">
        <f>(2017-D108)*5%*E108</f>
        <v>33875.5</v>
      </c>
      <c r="J108" s="3">
        <f>E108*QUOTIENT(G108,100000)*2%</f>
        <v>5420.08</v>
      </c>
      <c r="K108" s="3">
        <f>E108-I108-J108</f>
        <v>96206.42</v>
      </c>
      <c r="L108">
        <f>_xlfn.DAYS(DATE(2017,1,1),H108)</f>
        <v>260</v>
      </c>
    </row>
    <row r="109" spans="1:12" x14ac:dyDescent="0.25">
      <c r="A109" t="s">
        <v>45</v>
      </c>
      <c r="B109" t="str">
        <f>MID(A109, 1, SEARCH(" ",A109) - 1)</f>
        <v>MAN</v>
      </c>
      <c r="C109" t="str">
        <f>MID(A109, SEARCH(" ",A109) + 1, LEN(A109))</f>
        <v>TGL</v>
      </c>
      <c r="D109">
        <v>2014</v>
      </c>
      <c r="E109" s="2">
        <v>136502</v>
      </c>
      <c r="F109" t="s">
        <v>163</v>
      </c>
      <c r="G109">
        <v>243000</v>
      </c>
      <c r="H109" s="1">
        <v>42476</v>
      </c>
      <c r="I109" s="3">
        <f>(2017-D109)*5%*E109</f>
        <v>20475.300000000003</v>
      </c>
      <c r="J109" s="3">
        <f>E109*QUOTIENT(G109,100000)*2%</f>
        <v>5460.08</v>
      </c>
      <c r="K109" s="3">
        <f>E109-I109-J109</f>
        <v>110566.62</v>
      </c>
      <c r="L109">
        <f>_xlfn.DAYS(DATE(2017,1,1),H109)</f>
        <v>260</v>
      </c>
    </row>
    <row r="110" spans="1:12" x14ac:dyDescent="0.25">
      <c r="A110" t="s">
        <v>62</v>
      </c>
      <c r="B110" t="str">
        <f>MID(A110, 1, SEARCH(" ",A110) - 1)</f>
        <v>Mercedes</v>
      </c>
      <c r="C110" t="str">
        <f>MID(A110, SEARCH(" ",A110) + 1, LEN(A110))</f>
        <v>Actros</v>
      </c>
      <c r="D110">
        <v>2011</v>
      </c>
      <c r="E110" s="2">
        <v>210000</v>
      </c>
      <c r="F110" t="s">
        <v>96</v>
      </c>
      <c r="G110">
        <v>780000</v>
      </c>
      <c r="H110" s="1">
        <v>42481</v>
      </c>
      <c r="I110" s="3">
        <f>(2017-D110)*5%*E110</f>
        <v>63000.000000000007</v>
      </c>
      <c r="J110" s="3">
        <f>E110*QUOTIENT(G110,100000)*2%</f>
        <v>29400</v>
      </c>
      <c r="K110" s="3">
        <f>E110-I110-J110</f>
        <v>117600</v>
      </c>
      <c r="L110">
        <f>_xlfn.DAYS(DATE(2017,1,1),H110)</f>
        <v>255</v>
      </c>
    </row>
    <row r="111" spans="1:12" x14ac:dyDescent="0.25">
      <c r="A111" t="s">
        <v>62</v>
      </c>
      <c r="B111" t="str">
        <f>MID(A111, 1, SEARCH(" ",A111) - 1)</f>
        <v>Mercedes</v>
      </c>
      <c r="C111" t="str">
        <f>MID(A111, SEARCH(" ",A111) + 1, LEN(A111))</f>
        <v>Actros</v>
      </c>
      <c r="D111">
        <v>2011</v>
      </c>
      <c r="E111" s="2">
        <v>210000</v>
      </c>
      <c r="F111" t="s">
        <v>97</v>
      </c>
      <c r="G111">
        <v>760300</v>
      </c>
      <c r="H111" s="1">
        <v>42481</v>
      </c>
      <c r="I111" s="3">
        <f>(2017-D111)*5%*E111</f>
        <v>63000.000000000007</v>
      </c>
      <c r="J111" s="3">
        <f>E111*QUOTIENT(G111,100000)*2%</f>
        <v>29400</v>
      </c>
      <c r="K111" s="3">
        <f>E111-I111-J111</f>
        <v>117600</v>
      </c>
      <c r="L111">
        <f>_xlfn.DAYS(DATE(2017,1,1),H111)</f>
        <v>255</v>
      </c>
    </row>
    <row r="112" spans="1:12" x14ac:dyDescent="0.25">
      <c r="A112" t="s">
        <v>62</v>
      </c>
      <c r="B112" t="str">
        <f>MID(A112, 1, SEARCH(" ",A112) - 1)</f>
        <v>Mercedes</v>
      </c>
      <c r="C112" t="str">
        <f>MID(A112, SEARCH(" ",A112) + 1, LEN(A112))</f>
        <v>Actros</v>
      </c>
      <c r="D112">
        <v>2011</v>
      </c>
      <c r="E112" s="2">
        <v>210000</v>
      </c>
      <c r="F112" t="s">
        <v>98</v>
      </c>
      <c r="G112">
        <v>680000</v>
      </c>
      <c r="H112" s="1">
        <v>42481</v>
      </c>
      <c r="I112" s="3">
        <f>(2017-D112)*5%*E112</f>
        <v>63000.000000000007</v>
      </c>
      <c r="J112" s="3">
        <f>E112*QUOTIENT(G112,100000)*2%</f>
        <v>25200</v>
      </c>
      <c r="K112" s="3">
        <f>E112-I112-J112</f>
        <v>121800</v>
      </c>
      <c r="L112">
        <f>_xlfn.DAYS(DATE(2017,1,1),H112)</f>
        <v>255</v>
      </c>
    </row>
    <row r="113" spans="1:12" x14ac:dyDescent="0.25">
      <c r="A113" t="s">
        <v>62</v>
      </c>
      <c r="B113" t="str">
        <f>MID(A113, 1, SEARCH(" ",A113) - 1)</f>
        <v>Mercedes</v>
      </c>
      <c r="C113" t="str">
        <f>MID(A113, SEARCH(" ",A113) + 1, LEN(A113))</f>
        <v>Actros</v>
      </c>
      <c r="D113">
        <v>2011</v>
      </c>
      <c r="E113" s="2">
        <v>210000</v>
      </c>
      <c r="F113" t="s">
        <v>99</v>
      </c>
      <c r="G113">
        <v>655000</v>
      </c>
      <c r="H113" s="1">
        <v>42481</v>
      </c>
      <c r="I113" s="3">
        <f>(2017-D113)*5%*E113</f>
        <v>63000.000000000007</v>
      </c>
      <c r="J113" s="3">
        <f>E113*QUOTIENT(G113,100000)*2%</f>
        <v>25200</v>
      </c>
      <c r="K113" s="3">
        <f>E113-I113-J113</f>
        <v>121800</v>
      </c>
      <c r="L113">
        <f>_xlfn.DAYS(DATE(2017,1,1),H113)</f>
        <v>255</v>
      </c>
    </row>
    <row r="114" spans="1:12" x14ac:dyDescent="0.25">
      <c r="A114" t="s">
        <v>12</v>
      </c>
      <c r="B114" t="str">
        <f>MID(A114, 1, SEARCH(" ",A114) - 1)</f>
        <v>Mercedes</v>
      </c>
      <c r="C114" t="str">
        <f>MID(A114, SEARCH(" ",A114) + 1, LEN(A114))</f>
        <v>Axor</v>
      </c>
      <c r="D114">
        <v>2007</v>
      </c>
      <c r="E114" s="2">
        <v>205000</v>
      </c>
      <c r="F114" t="s">
        <v>13</v>
      </c>
      <c r="G114">
        <v>1260000</v>
      </c>
      <c r="H114" s="1">
        <v>42483</v>
      </c>
      <c r="I114" s="3">
        <f>(2017-D114)*5%*E114</f>
        <v>102500</v>
      </c>
      <c r="J114" s="3">
        <f>E114*QUOTIENT(G114,100000)*2%</f>
        <v>49200</v>
      </c>
      <c r="K114" s="3">
        <f>E114-I114-J114</f>
        <v>53300</v>
      </c>
      <c r="L114">
        <f>_xlfn.DAYS(DATE(2017,1,1),H114)</f>
        <v>253</v>
      </c>
    </row>
    <row r="115" spans="1:12" x14ac:dyDescent="0.25">
      <c r="A115" t="s">
        <v>14</v>
      </c>
      <c r="B115" t="str">
        <f>MID(A115, 1, SEARCH(" ",A115) - 1)</f>
        <v>MAN</v>
      </c>
      <c r="C115" t="str">
        <f>MID(A115, SEARCH(" ",A115) + 1, LEN(A115))</f>
        <v>TGA</v>
      </c>
      <c r="D115">
        <v>2007</v>
      </c>
      <c r="E115" s="2">
        <v>198000</v>
      </c>
      <c r="F115" t="s">
        <v>15</v>
      </c>
      <c r="G115">
        <v>890200</v>
      </c>
      <c r="H115" s="1">
        <v>42520</v>
      </c>
      <c r="I115" s="3">
        <f>(2017-D115)*5%*E115</f>
        <v>99000</v>
      </c>
      <c r="J115" s="3">
        <f>E115*QUOTIENT(G115,100000)*2%</f>
        <v>31680</v>
      </c>
      <c r="K115" s="3">
        <f>E115-I115-J115</f>
        <v>67320</v>
      </c>
      <c r="L115">
        <f>_xlfn.DAYS(DATE(2017,1,1),H115)</f>
        <v>216</v>
      </c>
    </row>
    <row r="116" spans="1:12" x14ac:dyDescent="0.25">
      <c r="A116" t="s">
        <v>133</v>
      </c>
      <c r="B116" t="str">
        <f>MID(A116, 1, SEARCH(" ",A116) - 1)</f>
        <v>MAN</v>
      </c>
      <c r="C116" t="str">
        <f>MID(A116, SEARCH(" ",A116) + 1, LEN(A116))</f>
        <v>TGX</v>
      </c>
      <c r="D116">
        <v>2012</v>
      </c>
      <c r="E116" s="2">
        <v>210300</v>
      </c>
      <c r="F116" t="s">
        <v>134</v>
      </c>
      <c r="G116">
        <v>417671</v>
      </c>
      <c r="H116" s="1">
        <v>42520</v>
      </c>
      <c r="I116" s="3">
        <f>(2017-D116)*5%*E116</f>
        <v>52575</v>
      </c>
      <c r="J116" s="3">
        <f>E116*QUOTIENT(G116,100000)*2%</f>
        <v>16824</v>
      </c>
      <c r="K116" s="3">
        <f>E116-I116-J116</f>
        <v>140901</v>
      </c>
      <c r="L116">
        <f>_xlfn.DAYS(DATE(2017,1,1),H116)</f>
        <v>216</v>
      </c>
    </row>
    <row r="117" spans="1:12" x14ac:dyDescent="0.25">
      <c r="A117" t="s">
        <v>157</v>
      </c>
      <c r="B117" t="str">
        <f>MID(A117, 1, SEARCH(" ",A117) - 1)</f>
        <v>MAN</v>
      </c>
      <c r="C117" t="str">
        <f>MID(A117, SEARCH(" ",A117) + 1, LEN(A117))</f>
        <v>TGS</v>
      </c>
      <c r="D117">
        <v>2013</v>
      </c>
      <c r="E117" s="2">
        <v>271000</v>
      </c>
      <c r="F117" t="s">
        <v>159</v>
      </c>
      <c r="G117">
        <v>123000</v>
      </c>
      <c r="H117" s="1">
        <v>42520</v>
      </c>
      <c r="I117" s="3">
        <f>(2017-D117)*5%*E117</f>
        <v>54200</v>
      </c>
      <c r="J117" s="3">
        <f>E117*QUOTIENT(G117,100000)*2%</f>
        <v>5420</v>
      </c>
      <c r="K117" s="3">
        <f>E117-I117-J117</f>
        <v>211380</v>
      </c>
      <c r="L117">
        <f>_xlfn.DAYS(DATE(2017,1,1),H117)</f>
        <v>216</v>
      </c>
    </row>
    <row r="118" spans="1:12" x14ac:dyDescent="0.25">
      <c r="A118" t="s">
        <v>45</v>
      </c>
      <c r="B118" t="str">
        <f>MID(A118, 1, SEARCH(" ",A118) - 1)</f>
        <v>MAN</v>
      </c>
      <c r="C118" t="str">
        <f>MID(A118, SEARCH(" ",A118) + 1, LEN(A118))</f>
        <v>TGL</v>
      </c>
      <c r="D118">
        <v>2009</v>
      </c>
      <c r="E118" s="2">
        <v>159000</v>
      </c>
      <c r="F118" t="s">
        <v>52</v>
      </c>
      <c r="G118">
        <v>403000</v>
      </c>
      <c r="H118" s="1">
        <v>42681</v>
      </c>
      <c r="I118" s="3">
        <f>(2017-D118)*5%*E118</f>
        <v>63600</v>
      </c>
      <c r="J118" s="3">
        <f>E118*QUOTIENT(G118,100000)*2%</f>
        <v>12720</v>
      </c>
      <c r="K118" s="3">
        <f>E118-I118-J118</f>
        <v>82680</v>
      </c>
      <c r="L118">
        <f>_xlfn.DAYS(DATE(2017,1,1),H118)</f>
        <v>55</v>
      </c>
    </row>
    <row r="119" spans="1:12" x14ac:dyDescent="0.25">
      <c r="A119" t="s">
        <v>45</v>
      </c>
      <c r="B119" t="str">
        <f>MID(A119, 1, SEARCH(" ",A119) - 1)</f>
        <v>MAN</v>
      </c>
      <c r="C119" t="str">
        <f>MID(A119, SEARCH(" ",A119) + 1, LEN(A119))</f>
        <v>TGL</v>
      </c>
      <c r="D119">
        <v>2013</v>
      </c>
      <c r="E119" s="2">
        <v>158000</v>
      </c>
      <c r="F119" t="s">
        <v>148</v>
      </c>
      <c r="G119">
        <v>407000</v>
      </c>
      <c r="H119" s="1">
        <v>42681</v>
      </c>
      <c r="I119" s="3">
        <f>(2017-D119)*5%*E119</f>
        <v>31600</v>
      </c>
      <c r="J119" s="3">
        <f>E119*QUOTIENT(G119,100000)*2%</f>
        <v>12640</v>
      </c>
      <c r="K119" s="3">
        <f>E119-I119-J119</f>
        <v>113760</v>
      </c>
      <c r="L119">
        <f>_xlfn.DAYS(DATE(2017,1,1),H119)</f>
        <v>55</v>
      </c>
    </row>
    <row r="120" spans="1:12" x14ac:dyDescent="0.25">
      <c r="A120" t="s">
        <v>136</v>
      </c>
      <c r="B120" t="str">
        <f>MID(A120, 1, SEARCH(" ",A120) - 1)</f>
        <v>DAF</v>
      </c>
      <c r="C120" t="str">
        <f>MID(A120, SEARCH(" ",A120) + 1, LEN(A120))</f>
        <v>XF460</v>
      </c>
      <c r="D120">
        <v>2014</v>
      </c>
      <c r="E120" s="2">
        <v>240000</v>
      </c>
      <c r="F120" t="s">
        <v>166</v>
      </c>
      <c r="G120">
        <v>183788</v>
      </c>
      <c r="H120" s="1">
        <v>42681</v>
      </c>
      <c r="I120" s="3">
        <f>(2017-D120)*5%*E120</f>
        <v>36000.000000000007</v>
      </c>
      <c r="J120" s="3">
        <f>E120*QUOTIENT(G120,100000)*2%</f>
        <v>4800</v>
      </c>
      <c r="K120" s="3">
        <f>E120-I120-J120</f>
        <v>199200</v>
      </c>
      <c r="L120">
        <f>_xlfn.DAYS(DATE(2017,1,1),H120)</f>
        <v>55</v>
      </c>
    </row>
    <row r="121" spans="1:12" x14ac:dyDescent="0.25">
      <c r="A121" t="s">
        <v>136</v>
      </c>
      <c r="B121" t="str">
        <f>MID(A121, 1, SEARCH(" ",A121) - 1)</f>
        <v>DAF</v>
      </c>
      <c r="C121" t="str">
        <f>MID(A121, SEARCH(" ",A121) + 1, LEN(A121))</f>
        <v>XF460</v>
      </c>
      <c r="D121">
        <v>2014</v>
      </c>
      <c r="E121" s="2">
        <v>240000</v>
      </c>
      <c r="F121" t="s">
        <v>167</v>
      </c>
      <c r="G121">
        <v>160198</v>
      </c>
      <c r="H121" s="1">
        <v>42681</v>
      </c>
      <c r="I121" s="3">
        <f>(2017-D121)*5%*E121</f>
        <v>36000.000000000007</v>
      </c>
      <c r="J121" s="3">
        <f>E121*QUOTIENT(G121,100000)*2%</f>
        <v>4800</v>
      </c>
      <c r="K121" s="3">
        <f>E121-I121-J121</f>
        <v>199200</v>
      </c>
      <c r="L121">
        <f>_xlfn.DAYS(DATE(2017,1,1),H121)</f>
        <v>55</v>
      </c>
    </row>
    <row r="122" spans="1:12" x14ac:dyDescent="0.25">
      <c r="A122" t="s">
        <v>136</v>
      </c>
      <c r="B122" t="str">
        <f>MID(A122, 1, SEARCH(" ",A122) - 1)</f>
        <v>DAF</v>
      </c>
      <c r="C122" t="str">
        <f>MID(A122, SEARCH(" ",A122) + 1, LEN(A122))</f>
        <v>XF460</v>
      </c>
      <c r="D122">
        <v>2014</v>
      </c>
      <c r="E122" s="2">
        <v>240000</v>
      </c>
      <c r="F122" t="s">
        <v>168</v>
      </c>
      <c r="G122">
        <v>156724</v>
      </c>
      <c r="H122" s="1">
        <v>42681</v>
      </c>
      <c r="I122" s="3">
        <f>(2017-D122)*5%*E122</f>
        <v>36000.000000000007</v>
      </c>
      <c r="J122" s="3">
        <f>E122*QUOTIENT(G122,100000)*2%</f>
        <v>4800</v>
      </c>
      <c r="K122" s="3">
        <f>E122-I122-J122</f>
        <v>199200</v>
      </c>
      <c r="L122">
        <f>_xlfn.DAYS(DATE(2017,1,1),H122)</f>
        <v>55</v>
      </c>
    </row>
    <row r="123" spans="1:12" x14ac:dyDescent="0.25">
      <c r="A123" t="s">
        <v>136</v>
      </c>
      <c r="B123" t="str">
        <f>MID(A123, 1, SEARCH(" ",A123) - 1)</f>
        <v>DAF</v>
      </c>
      <c r="C123" t="str">
        <f>MID(A123, SEARCH(" ",A123) + 1, LEN(A123))</f>
        <v>XF460</v>
      </c>
      <c r="D123">
        <v>2013</v>
      </c>
      <c r="E123" s="2">
        <v>240000</v>
      </c>
      <c r="F123" t="s">
        <v>149</v>
      </c>
      <c r="G123">
        <v>301232</v>
      </c>
      <c r="H123" s="1">
        <v>42719</v>
      </c>
      <c r="I123" s="3">
        <f>(2017-D123)*5%*E123</f>
        <v>48000</v>
      </c>
      <c r="J123" s="3">
        <f>E123*QUOTIENT(G123,100000)*2%</f>
        <v>14400</v>
      </c>
      <c r="K123" s="3">
        <f>E123-I123-J123</f>
        <v>177600</v>
      </c>
      <c r="L123">
        <f>_xlfn.DAYS(DATE(2017,1,1),H123)</f>
        <v>17</v>
      </c>
    </row>
    <row r="124" spans="1:12" x14ac:dyDescent="0.25">
      <c r="A124" t="s">
        <v>136</v>
      </c>
      <c r="B124" t="str">
        <f>MID(A124, 1, SEARCH(" ",A124) - 1)</f>
        <v>DAF</v>
      </c>
      <c r="C124" t="str">
        <f>MID(A124, SEARCH(" ",A124) + 1, LEN(A124))</f>
        <v>XF460</v>
      </c>
      <c r="D124">
        <v>2013</v>
      </c>
      <c r="E124" s="2">
        <v>240000</v>
      </c>
      <c r="F124" t="s">
        <v>150</v>
      </c>
      <c r="G124">
        <v>289567</v>
      </c>
      <c r="H124" s="1">
        <v>42719</v>
      </c>
      <c r="I124" s="3">
        <f>(2017-D124)*5%*E124</f>
        <v>48000</v>
      </c>
      <c r="J124" s="3">
        <f>E124*QUOTIENT(G124,100000)*2%</f>
        <v>9600</v>
      </c>
      <c r="K124" s="3">
        <f>E124-I124-J124</f>
        <v>182400</v>
      </c>
      <c r="L124">
        <f>_xlfn.DAYS(DATE(2017,1,1),H124)</f>
        <v>17</v>
      </c>
    </row>
    <row r="125" spans="1:12" x14ac:dyDescent="0.25">
      <c r="A125" t="s">
        <v>136</v>
      </c>
      <c r="B125" t="str">
        <f>MID(A125, 1, SEARCH(" ",A125) - 1)</f>
        <v>DAF</v>
      </c>
      <c r="C125" t="str">
        <f>MID(A125, SEARCH(" ",A125) + 1, LEN(A125))</f>
        <v>XF460</v>
      </c>
      <c r="D125">
        <v>2013</v>
      </c>
      <c r="E125" s="2">
        <v>240000</v>
      </c>
      <c r="F125" t="s">
        <v>151</v>
      </c>
      <c r="G125">
        <v>245211</v>
      </c>
      <c r="H125" s="1">
        <v>42719</v>
      </c>
      <c r="I125" s="3">
        <f>(2017-D125)*5%*E125</f>
        <v>48000</v>
      </c>
      <c r="J125" s="3">
        <f>E125*QUOTIENT(G125,100000)*2%</f>
        <v>9600</v>
      </c>
      <c r="K125" s="3">
        <f>E125-I125-J125</f>
        <v>182400</v>
      </c>
      <c r="L125">
        <f>_xlfn.DAYS(DATE(2017,1,1),H125)</f>
        <v>17</v>
      </c>
    </row>
    <row r="126" spans="1:12" x14ac:dyDescent="0.25">
      <c r="A126" t="s">
        <v>136</v>
      </c>
      <c r="B126" t="str">
        <f>MID(A126, 1, SEARCH(" ",A126) - 1)</f>
        <v>DAF</v>
      </c>
      <c r="C126" t="str">
        <f>MID(A126, SEARCH(" ",A126) + 1, LEN(A126))</f>
        <v>XF460</v>
      </c>
      <c r="D126">
        <v>2013</v>
      </c>
      <c r="E126" s="2">
        <v>240000</v>
      </c>
      <c r="F126" t="s">
        <v>152</v>
      </c>
      <c r="G126">
        <v>200123</v>
      </c>
      <c r="H126" s="1">
        <v>42719</v>
      </c>
      <c r="I126" s="3">
        <f>(2017-D126)*5%*E126</f>
        <v>48000</v>
      </c>
      <c r="J126" s="3">
        <f>E126*QUOTIENT(G126,100000)*2%</f>
        <v>9600</v>
      </c>
      <c r="K126" s="3">
        <f>E126-I126-J126</f>
        <v>182400</v>
      </c>
      <c r="L126">
        <f>_xlfn.DAYS(DATE(2017,1,1),H126)</f>
        <v>17</v>
      </c>
    </row>
    <row r="127" spans="1:12" x14ac:dyDescent="0.25">
      <c r="A127" t="s">
        <v>136</v>
      </c>
      <c r="B127" t="str">
        <f>MID(A127, 1, SEARCH(" ",A127) - 1)</f>
        <v>DAF</v>
      </c>
      <c r="C127" t="str">
        <f>MID(A127, SEARCH(" ",A127) + 1, LEN(A127))</f>
        <v>XF460</v>
      </c>
      <c r="D127">
        <v>2013</v>
      </c>
      <c r="E127" s="2">
        <v>240000</v>
      </c>
      <c r="F127" t="s">
        <v>153</v>
      </c>
      <c r="G127">
        <v>235811</v>
      </c>
      <c r="H127" s="1">
        <v>42719</v>
      </c>
      <c r="I127" s="3">
        <f>(2017-D127)*5%*E127</f>
        <v>48000</v>
      </c>
      <c r="J127" s="3">
        <f>E127*QUOTIENT(G127,100000)*2%</f>
        <v>9600</v>
      </c>
      <c r="K127" s="3">
        <f>E127-I127-J127</f>
        <v>182400</v>
      </c>
      <c r="L127">
        <f>_xlfn.DAYS(DATE(2017,1,1),H127)</f>
        <v>17</v>
      </c>
    </row>
    <row r="128" spans="1:12" x14ac:dyDescent="0.25">
      <c r="A128" t="s">
        <v>136</v>
      </c>
      <c r="B128" t="str">
        <f>MID(A128, 1, SEARCH(" ",A128) - 1)</f>
        <v>DAF</v>
      </c>
      <c r="C128" t="str">
        <f>MID(A128, SEARCH(" ",A128) + 1, LEN(A128))</f>
        <v>XF460</v>
      </c>
      <c r="D128">
        <v>2013</v>
      </c>
      <c r="E128" s="2">
        <v>240000</v>
      </c>
      <c r="F128" t="s">
        <v>154</v>
      </c>
      <c r="G128">
        <v>250021</v>
      </c>
      <c r="H128" s="1">
        <v>42719</v>
      </c>
      <c r="I128" s="3">
        <f>(2017-D128)*5%*E128</f>
        <v>48000</v>
      </c>
      <c r="J128" s="3">
        <f>E128*QUOTIENT(G128,100000)*2%</f>
        <v>9600</v>
      </c>
      <c r="K128" s="3">
        <f>E128-I128-J128</f>
        <v>182400</v>
      </c>
      <c r="L128">
        <f>_xlfn.DAYS(DATE(2017,1,1),H128)</f>
        <v>17</v>
      </c>
    </row>
    <row r="129" spans="1:12" x14ac:dyDescent="0.25">
      <c r="A129" t="s">
        <v>136</v>
      </c>
      <c r="B129" t="str">
        <f>MID(A129, 1, SEARCH(" ",A129) - 1)</f>
        <v>DAF</v>
      </c>
      <c r="C129" t="str">
        <f>MID(A129, SEARCH(" ",A129) + 1, LEN(A129))</f>
        <v>XF460</v>
      </c>
      <c r="D129">
        <v>2013</v>
      </c>
      <c r="E129" s="2">
        <v>240000</v>
      </c>
      <c r="F129" t="s">
        <v>155</v>
      </c>
      <c r="G129">
        <v>198340</v>
      </c>
      <c r="H129" s="1">
        <v>42719</v>
      </c>
      <c r="I129" s="3">
        <f>(2017-D129)*5%*E129</f>
        <v>48000</v>
      </c>
      <c r="J129" s="3">
        <f>E129*QUOTIENT(G129,100000)*2%</f>
        <v>4800</v>
      </c>
      <c r="K129" s="3">
        <f>E129-I129-J129</f>
        <v>187200</v>
      </c>
      <c r="L129">
        <f>_xlfn.DAYS(DATE(2017,1,1),H129)</f>
        <v>17</v>
      </c>
    </row>
    <row r="130" spans="1:12" x14ac:dyDescent="0.25">
      <c r="A130" t="s">
        <v>136</v>
      </c>
      <c r="B130" t="str">
        <f>MID(A130, 1, SEARCH(" ",A130) - 1)</f>
        <v>DAF</v>
      </c>
      <c r="C130" t="str">
        <f>MID(A130, SEARCH(" ",A130) + 1, LEN(A130))</f>
        <v>XF460</v>
      </c>
      <c r="D130">
        <v>2013</v>
      </c>
      <c r="E130" s="2">
        <v>240000</v>
      </c>
      <c r="F130" t="s">
        <v>156</v>
      </c>
      <c r="G130">
        <v>189761</v>
      </c>
      <c r="H130" s="1">
        <v>42719</v>
      </c>
      <c r="I130" s="3">
        <f>(2017-D130)*5%*E130</f>
        <v>48000</v>
      </c>
      <c r="J130" s="3">
        <f>E130*QUOTIENT(G130,100000)*2%</f>
        <v>4800</v>
      </c>
      <c r="K130" s="3">
        <f>E130-I130-J130</f>
        <v>187200</v>
      </c>
      <c r="L130">
        <f>_xlfn.DAYS(DATE(2017,1,1),H130)</f>
        <v>17</v>
      </c>
    </row>
    <row r="131" spans="1:12" x14ac:dyDescent="0.25">
      <c r="A131" t="s">
        <v>172</v>
      </c>
      <c r="B131" t="str">
        <f>MID(A131, 1, SEARCH(" ",A131) - 1)</f>
        <v>Volvo</v>
      </c>
      <c r="C131" t="str">
        <f>MID(A131, SEARCH(" ",A131) + 1, LEN(A131))</f>
        <v>2015Euro6M</v>
      </c>
      <c r="D131">
        <v>2015</v>
      </c>
      <c r="E131" s="2">
        <v>360000</v>
      </c>
      <c r="F131" t="s">
        <v>173</v>
      </c>
      <c r="G131">
        <v>100000</v>
      </c>
      <c r="H131" s="1">
        <v>42734</v>
      </c>
      <c r="I131" s="3">
        <f>(2017-D131)*5%*E131</f>
        <v>36000</v>
      </c>
      <c r="J131" s="3">
        <f>E131*QUOTIENT(G131,100000)*2%</f>
        <v>7200</v>
      </c>
      <c r="K131" s="3">
        <f>E131-I131-J131</f>
        <v>316800</v>
      </c>
      <c r="L131">
        <f>_xlfn.DAYS(DATE(2017,1,1),H131)</f>
        <v>2</v>
      </c>
    </row>
    <row r="132" spans="1:12" x14ac:dyDescent="0.25">
      <c r="A132" t="s">
        <v>172</v>
      </c>
      <c r="B132" t="str">
        <f>MID(A132, 1, SEARCH(" ",A132) - 1)</f>
        <v>Volvo</v>
      </c>
      <c r="C132" t="str">
        <f>MID(A132, SEARCH(" ",A132) + 1, LEN(A132))</f>
        <v>2015Euro6M</v>
      </c>
      <c r="D132">
        <v>2015</v>
      </c>
      <c r="E132" s="2">
        <v>360000</v>
      </c>
      <c r="F132" t="s">
        <v>174</v>
      </c>
      <c r="G132">
        <v>115000</v>
      </c>
      <c r="H132" s="1">
        <v>42734</v>
      </c>
      <c r="I132" s="3">
        <f>(2017-D132)*5%*E132</f>
        <v>36000</v>
      </c>
      <c r="J132" s="3">
        <f>E132*QUOTIENT(G132,100000)*2%</f>
        <v>7200</v>
      </c>
      <c r="K132" s="3">
        <f>E132-I132-J132</f>
        <v>316800</v>
      </c>
      <c r="L132">
        <f>_xlfn.DAYS(DATE(2017,1,1),H132)</f>
        <v>2</v>
      </c>
    </row>
    <row r="133" spans="1:12" x14ac:dyDescent="0.25">
      <c r="A133" t="s">
        <v>172</v>
      </c>
      <c r="B133" t="str">
        <f>MID(A133, 1, SEARCH(" ",A133) - 1)</f>
        <v>Volvo</v>
      </c>
      <c r="C133" t="str">
        <f>MID(A133, SEARCH(" ",A133) + 1, LEN(A133))</f>
        <v>2015Euro6M</v>
      </c>
      <c r="D133">
        <v>2015</v>
      </c>
      <c r="E133" s="2">
        <v>360000</v>
      </c>
      <c r="F133" t="s">
        <v>175</v>
      </c>
      <c r="G133">
        <v>132000</v>
      </c>
      <c r="H133" s="1">
        <v>42734</v>
      </c>
      <c r="I133" s="3">
        <f>(2017-D133)*5%*E133</f>
        <v>36000</v>
      </c>
      <c r="J133" s="3">
        <f>E133*QUOTIENT(G133,100000)*2%</f>
        <v>7200</v>
      </c>
      <c r="K133" s="3">
        <f>E133-I133-J133</f>
        <v>316800</v>
      </c>
      <c r="L133">
        <f>_xlfn.DAYS(DATE(2017,1,1),H133)</f>
        <v>2</v>
      </c>
    </row>
    <row r="134" spans="1:12" x14ac:dyDescent="0.25">
      <c r="A134" t="s">
        <v>172</v>
      </c>
      <c r="B134" t="str">
        <f>MID(A134, 1, SEARCH(" ",A134) - 1)</f>
        <v>Volvo</v>
      </c>
      <c r="C134" t="str">
        <f>MID(A134, SEARCH(" ",A134) + 1, LEN(A134))</f>
        <v>2015Euro6M</v>
      </c>
      <c r="D134">
        <v>2015</v>
      </c>
      <c r="E134" s="2">
        <v>360000</v>
      </c>
      <c r="F134" t="s">
        <v>176</v>
      </c>
      <c r="G134">
        <v>108000</v>
      </c>
      <c r="H134" s="1">
        <v>42734</v>
      </c>
      <c r="I134" s="3">
        <f>(2017-D134)*5%*E134</f>
        <v>36000</v>
      </c>
      <c r="J134" s="3">
        <f>E134*QUOTIENT(G134,100000)*2%</f>
        <v>7200</v>
      </c>
      <c r="K134" s="3">
        <f>E134-I134-J134</f>
        <v>316800</v>
      </c>
      <c r="L134">
        <f>_xlfn.DAYS(DATE(2017,1,1),H134)</f>
        <v>2</v>
      </c>
    </row>
    <row r="135" spans="1:12" x14ac:dyDescent="0.25">
      <c r="A135" t="s">
        <v>172</v>
      </c>
      <c r="B135" t="str">
        <f>MID(A135, 1, SEARCH(" ",A135) - 1)</f>
        <v>Volvo</v>
      </c>
      <c r="C135" t="str">
        <f>MID(A135, SEARCH(" ",A135) + 1, LEN(A135))</f>
        <v>2015Euro6M</v>
      </c>
      <c r="D135">
        <v>2015</v>
      </c>
      <c r="E135" s="2">
        <v>360000</v>
      </c>
      <c r="F135" t="s">
        <v>177</v>
      </c>
      <c r="G135">
        <v>140000</v>
      </c>
      <c r="H135" s="1">
        <v>42734</v>
      </c>
      <c r="I135" s="3">
        <f>(2017-D135)*5%*E135</f>
        <v>36000</v>
      </c>
      <c r="J135" s="3">
        <f>E135*QUOTIENT(G135,100000)*2%</f>
        <v>7200</v>
      </c>
      <c r="K135" s="3">
        <f>E135-I135-J135</f>
        <v>316800</v>
      </c>
      <c r="L135">
        <f>_xlfn.DAYS(DATE(2017,1,1),H135)</f>
        <v>2</v>
      </c>
    </row>
  </sheetData>
  <sortState xmlns:xlrd2="http://schemas.microsoft.com/office/spreadsheetml/2017/richdata2" ref="A2:L135">
    <sortCondition descending="1" ref="L4:L135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2024-11-27T19:15:19Z</dcterms:modified>
</cp:coreProperties>
</file>