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ack38\Downloads\informatyka\informatyka-2018-czerwiec\"/>
    </mc:Choice>
  </mc:AlternateContent>
  <xr:revisionPtr revIDLastSave="0" documentId="13_ncr:1_{951319F6-0885-4C27-8653-17B1F07C7F0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Zadanie 5" sheetId="1" r:id="rId1"/>
    <sheet name="5.2" sheetId="4" r:id="rId2"/>
    <sheet name="5.5" sheetId="5" r:id="rId3"/>
  </sheets>
  <definedNames>
    <definedName name="pomiary" localSheetId="1">'5.2'!$A$1:$L$201</definedName>
    <definedName name="pomiary" localSheetId="2">'5.5'!$A$1:$L$201</definedName>
    <definedName name="pomiary" localSheetId="0">'Zadanie 5'!$A$1:$L$201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5" l="1"/>
  <c r="S4" i="5"/>
  <c r="T4" i="5"/>
  <c r="Q4" i="5"/>
  <c r="T10" i="5"/>
  <c r="S10" i="5"/>
  <c r="R10" i="5"/>
  <c r="Q10" i="5"/>
  <c r="T9" i="5"/>
  <c r="S9" i="5"/>
  <c r="R9" i="5"/>
  <c r="Q9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127" i="5"/>
  <c r="L2" i="5"/>
  <c r="E3" i="5"/>
  <c r="F3" i="5"/>
  <c r="G3" i="5"/>
  <c r="H3" i="5"/>
  <c r="I3" i="5"/>
  <c r="E4" i="5"/>
  <c r="F4" i="5"/>
  <c r="G4" i="5"/>
  <c r="H4" i="5"/>
  <c r="I4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E13" i="5"/>
  <c r="F13" i="5"/>
  <c r="G13" i="5"/>
  <c r="H13" i="5"/>
  <c r="I13" i="5"/>
  <c r="E14" i="5"/>
  <c r="F14" i="5"/>
  <c r="G14" i="5"/>
  <c r="H14" i="5"/>
  <c r="I14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E22" i="5"/>
  <c r="F22" i="5"/>
  <c r="G22" i="5"/>
  <c r="H22" i="5"/>
  <c r="I22" i="5"/>
  <c r="E23" i="5"/>
  <c r="F23" i="5"/>
  <c r="G23" i="5"/>
  <c r="H23" i="5"/>
  <c r="I23" i="5"/>
  <c r="I24" i="5"/>
  <c r="E27" i="5"/>
  <c r="I58" i="5"/>
  <c r="E59" i="5"/>
  <c r="E62" i="5"/>
  <c r="I106" i="5"/>
  <c r="F113" i="5"/>
  <c r="I122" i="5"/>
  <c r="E123" i="5"/>
  <c r="G148" i="5"/>
  <c r="G154" i="5"/>
  <c r="H154" i="5"/>
  <c r="F161" i="5"/>
  <c r="E169" i="5"/>
  <c r="F169" i="5"/>
  <c r="G170" i="5"/>
  <c r="H170" i="5"/>
  <c r="I170" i="5"/>
  <c r="I178" i="5"/>
  <c r="F185" i="5"/>
  <c r="G186" i="5"/>
  <c r="H186" i="5"/>
  <c r="I186" i="5"/>
  <c r="E187" i="5"/>
  <c r="F188" i="5"/>
  <c r="I194" i="5"/>
  <c r="E201" i="5"/>
  <c r="F201" i="5"/>
  <c r="F2" i="5"/>
  <c r="G2" i="5"/>
  <c r="H2" i="5"/>
  <c r="I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36" i="5"/>
  <c r="D41" i="5"/>
  <c r="D68" i="5"/>
  <c r="D73" i="5"/>
  <c r="D100" i="5"/>
  <c r="D105" i="5"/>
  <c r="D132" i="5"/>
  <c r="D137" i="5"/>
  <c r="D164" i="5"/>
  <c r="D169" i="5"/>
  <c r="D196" i="5"/>
  <c r="D2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57" i="5"/>
  <c r="C60" i="5"/>
  <c r="C61" i="5"/>
  <c r="C73" i="5"/>
  <c r="C74" i="5"/>
  <c r="C89" i="5"/>
  <c r="C90" i="5"/>
  <c r="C115" i="5"/>
  <c r="C124" i="5"/>
  <c r="C136" i="5"/>
  <c r="C137" i="5"/>
  <c r="C152" i="5"/>
  <c r="C153" i="5"/>
  <c r="C168" i="5"/>
  <c r="C169" i="5"/>
  <c r="C184" i="5"/>
  <c r="C185" i="5"/>
  <c r="C200" i="5"/>
  <c r="C201" i="5"/>
  <c r="D2" i="5"/>
  <c r="C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31" i="5"/>
  <c r="J32" i="5"/>
  <c r="J41" i="5"/>
  <c r="J42" i="5"/>
  <c r="J43" i="5"/>
  <c r="J44" i="5"/>
  <c r="J47" i="5"/>
  <c r="J48" i="5"/>
  <c r="J57" i="5"/>
  <c r="J58" i="5"/>
  <c r="J59" i="5"/>
  <c r="J60" i="5"/>
  <c r="J63" i="5"/>
  <c r="J64" i="5"/>
  <c r="J73" i="5"/>
  <c r="J74" i="5"/>
  <c r="J75" i="5"/>
  <c r="J76" i="5"/>
  <c r="J79" i="5"/>
  <c r="J80" i="5"/>
  <c r="J89" i="5"/>
  <c r="J90" i="5"/>
  <c r="J91" i="5"/>
  <c r="J92" i="5"/>
  <c r="J95" i="5"/>
  <c r="J96" i="5"/>
  <c r="J105" i="5"/>
  <c r="J106" i="5"/>
  <c r="J107" i="5"/>
  <c r="J108" i="5"/>
  <c r="J111" i="5"/>
  <c r="J112" i="5"/>
  <c r="J121" i="5"/>
  <c r="J122" i="5"/>
  <c r="J123" i="5"/>
  <c r="J124" i="5"/>
  <c r="J127" i="5"/>
  <c r="J128" i="5"/>
  <c r="J137" i="5"/>
  <c r="J138" i="5"/>
  <c r="J139" i="5"/>
  <c r="J140" i="5"/>
  <c r="J143" i="5"/>
  <c r="J144" i="5"/>
  <c r="J153" i="5"/>
  <c r="J154" i="5"/>
  <c r="J155" i="5"/>
  <c r="J156" i="5"/>
  <c r="J159" i="5"/>
  <c r="J160" i="5"/>
  <c r="J169" i="5"/>
  <c r="J170" i="5"/>
  <c r="J171" i="5"/>
  <c r="J172" i="5"/>
  <c r="J175" i="5"/>
  <c r="J176" i="5"/>
  <c r="J185" i="5"/>
  <c r="J186" i="5"/>
  <c r="J187" i="5"/>
  <c r="J188" i="5"/>
  <c r="J191" i="5"/>
  <c r="J192" i="5"/>
  <c r="J201" i="5"/>
  <c r="J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E24" i="5" s="1"/>
  <c r="N25" i="5"/>
  <c r="N26" i="5"/>
  <c r="N27" i="5"/>
  <c r="N28" i="5"/>
  <c r="N29" i="5"/>
  <c r="J29" i="5" s="1"/>
  <c r="N30" i="5"/>
  <c r="J30" i="5" s="1"/>
  <c r="N31" i="5"/>
  <c r="L31" i="5" s="1"/>
  <c r="N32" i="5"/>
  <c r="N33" i="5"/>
  <c r="N34" i="5"/>
  <c r="N35" i="5"/>
  <c r="N36" i="5"/>
  <c r="N37" i="5"/>
  <c r="N38" i="5"/>
  <c r="N39" i="5"/>
  <c r="I39" i="5" s="1"/>
  <c r="N40" i="5"/>
  <c r="N41" i="5"/>
  <c r="N42" i="5"/>
  <c r="N43" i="5"/>
  <c r="E43" i="5" s="1"/>
  <c r="N44" i="5"/>
  <c r="N45" i="5"/>
  <c r="J45" i="5" s="1"/>
  <c r="N46" i="5"/>
  <c r="J46" i="5" s="1"/>
  <c r="N47" i="5"/>
  <c r="L47" i="5" s="1"/>
  <c r="N48" i="5"/>
  <c r="N49" i="5"/>
  <c r="N50" i="5"/>
  <c r="N51" i="5"/>
  <c r="N52" i="5"/>
  <c r="N53" i="5"/>
  <c r="N54" i="5"/>
  <c r="N55" i="5"/>
  <c r="H55" i="5" s="1"/>
  <c r="N56" i="5"/>
  <c r="N57" i="5"/>
  <c r="N58" i="5"/>
  <c r="N59" i="5"/>
  <c r="N60" i="5"/>
  <c r="N61" i="5"/>
  <c r="J61" i="5" s="1"/>
  <c r="N62" i="5"/>
  <c r="J62" i="5" s="1"/>
  <c r="N63" i="5"/>
  <c r="L63" i="5" s="1"/>
  <c r="N64" i="5"/>
  <c r="N65" i="5"/>
  <c r="N66" i="5"/>
  <c r="N67" i="5"/>
  <c r="N68" i="5"/>
  <c r="N69" i="5"/>
  <c r="N70" i="5"/>
  <c r="N71" i="5"/>
  <c r="N72" i="5"/>
  <c r="N73" i="5"/>
  <c r="N74" i="5"/>
  <c r="I74" i="5" s="1"/>
  <c r="N75" i="5"/>
  <c r="E75" i="5" s="1"/>
  <c r="N76" i="5"/>
  <c r="N77" i="5"/>
  <c r="J77" i="5" s="1"/>
  <c r="N78" i="5"/>
  <c r="E78" i="5" s="1"/>
  <c r="N79" i="5"/>
  <c r="L79" i="5" s="1"/>
  <c r="N80" i="5"/>
  <c r="N81" i="5"/>
  <c r="F81" i="5" s="1"/>
  <c r="N82" i="5"/>
  <c r="N83" i="5"/>
  <c r="N84" i="5"/>
  <c r="G84" i="5" s="1"/>
  <c r="N85" i="5"/>
  <c r="N86" i="5"/>
  <c r="N87" i="5"/>
  <c r="J87" i="5" s="1"/>
  <c r="N88" i="5"/>
  <c r="N89" i="5"/>
  <c r="N90" i="5"/>
  <c r="N91" i="5"/>
  <c r="N92" i="5"/>
  <c r="N93" i="5"/>
  <c r="J93" i="5" s="1"/>
  <c r="N94" i="5"/>
  <c r="J94" i="5" s="1"/>
  <c r="N95" i="5"/>
  <c r="L95" i="5" s="1"/>
  <c r="N96" i="5"/>
  <c r="N97" i="5"/>
  <c r="N98" i="5"/>
  <c r="N99" i="5"/>
  <c r="N100" i="5"/>
  <c r="N101" i="5"/>
  <c r="N102" i="5"/>
  <c r="N103" i="5"/>
  <c r="J103" i="5" s="1"/>
  <c r="N104" i="5"/>
  <c r="N105" i="5"/>
  <c r="N106" i="5"/>
  <c r="N107" i="5"/>
  <c r="E107" i="5" s="1"/>
  <c r="N108" i="5"/>
  <c r="N109" i="5"/>
  <c r="J109" i="5" s="1"/>
  <c r="N110" i="5"/>
  <c r="E110" i="5" s="1"/>
  <c r="N111" i="5"/>
  <c r="L111" i="5" s="1"/>
  <c r="N112" i="5"/>
  <c r="N113" i="5"/>
  <c r="G113" i="5" s="1"/>
  <c r="N114" i="5"/>
  <c r="N115" i="5"/>
  <c r="N116" i="5"/>
  <c r="N117" i="5"/>
  <c r="N118" i="5"/>
  <c r="N119" i="5"/>
  <c r="N120" i="5"/>
  <c r="N121" i="5"/>
  <c r="N122" i="5"/>
  <c r="N123" i="5"/>
  <c r="N124" i="5"/>
  <c r="N125" i="5"/>
  <c r="J125" i="5" s="1"/>
  <c r="N126" i="5"/>
  <c r="E126" i="5" s="1"/>
  <c r="N127" i="5"/>
  <c r="N128" i="5"/>
  <c r="N129" i="5"/>
  <c r="G129" i="5" s="1"/>
  <c r="N130" i="5"/>
  <c r="N131" i="5"/>
  <c r="N132" i="5"/>
  <c r="H132" i="5" s="1"/>
  <c r="N133" i="5"/>
  <c r="N134" i="5"/>
  <c r="N135" i="5"/>
  <c r="J135" i="5" s="1"/>
  <c r="N136" i="5"/>
  <c r="N137" i="5"/>
  <c r="N138" i="5"/>
  <c r="I138" i="5" s="1"/>
  <c r="N139" i="5"/>
  <c r="E139" i="5" s="1"/>
  <c r="N140" i="5"/>
  <c r="N141" i="5"/>
  <c r="I141" i="5" s="1"/>
  <c r="N142" i="5"/>
  <c r="E142" i="5" s="1"/>
  <c r="N143" i="5"/>
  <c r="L143" i="5" s="1"/>
  <c r="N144" i="5"/>
  <c r="I144" i="5" s="1"/>
  <c r="N145" i="5"/>
  <c r="E145" i="5" s="1"/>
  <c r="N146" i="5"/>
  <c r="N147" i="5"/>
  <c r="N148" i="5"/>
  <c r="E148" i="5" s="1"/>
  <c r="N149" i="5"/>
  <c r="N150" i="5"/>
  <c r="N151" i="5"/>
  <c r="N152" i="5"/>
  <c r="N153" i="5"/>
  <c r="N154" i="5"/>
  <c r="I154" i="5" s="1"/>
  <c r="N155" i="5"/>
  <c r="E155" i="5" s="1"/>
  <c r="N156" i="5"/>
  <c r="N157" i="5"/>
  <c r="H157" i="5" s="1"/>
  <c r="N158" i="5"/>
  <c r="E158" i="5" s="1"/>
  <c r="N159" i="5"/>
  <c r="N160" i="5"/>
  <c r="I160" i="5" s="1"/>
  <c r="N161" i="5"/>
  <c r="E161" i="5" s="1"/>
  <c r="N162" i="5"/>
  <c r="N163" i="5"/>
  <c r="N164" i="5"/>
  <c r="N165" i="5"/>
  <c r="N166" i="5"/>
  <c r="N167" i="5"/>
  <c r="J167" i="5" s="1"/>
  <c r="N168" i="5"/>
  <c r="N169" i="5"/>
  <c r="N170" i="5"/>
  <c r="N171" i="5"/>
  <c r="N172" i="5"/>
  <c r="N173" i="5"/>
  <c r="J173" i="5" s="1"/>
  <c r="N174" i="5"/>
  <c r="F174" i="5" s="1"/>
  <c r="N175" i="5"/>
  <c r="G175" i="5" s="1"/>
  <c r="N176" i="5"/>
  <c r="I176" i="5" s="1"/>
  <c r="N177" i="5"/>
  <c r="E177" i="5" s="1"/>
  <c r="N178" i="5"/>
  <c r="H178" i="5" s="1"/>
  <c r="N179" i="5"/>
  <c r="N180" i="5"/>
  <c r="E180" i="5" s="1"/>
  <c r="N181" i="5"/>
  <c r="N182" i="5"/>
  <c r="N183" i="5"/>
  <c r="I183" i="5" s="1"/>
  <c r="N184" i="5"/>
  <c r="N185" i="5"/>
  <c r="E185" i="5" s="1"/>
  <c r="N186" i="5"/>
  <c r="N187" i="5"/>
  <c r="N188" i="5"/>
  <c r="N189" i="5"/>
  <c r="J189" i="5" s="1"/>
  <c r="N190" i="5"/>
  <c r="J190" i="5" s="1"/>
  <c r="N191" i="5"/>
  <c r="H191" i="5" s="1"/>
  <c r="N192" i="5"/>
  <c r="I192" i="5" s="1"/>
  <c r="N193" i="5"/>
  <c r="E193" i="5" s="1"/>
  <c r="N194" i="5"/>
  <c r="H194" i="5" s="1"/>
  <c r="N195" i="5"/>
  <c r="N196" i="5"/>
  <c r="L196" i="5" s="1"/>
  <c r="N197" i="5"/>
  <c r="N198" i="5"/>
  <c r="N199" i="5"/>
  <c r="I199" i="5" s="1"/>
  <c r="N200" i="5"/>
  <c r="N201" i="5"/>
  <c r="N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1" i="5"/>
  <c r="K32" i="5"/>
  <c r="K41" i="5"/>
  <c r="K42" i="5"/>
  <c r="K43" i="5"/>
  <c r="K44" i="5"/>
  <c r="K47" i="5"/>
  <c r="K48" i="5"/>
  <c r="K57" i="5"/>
  <c r="K58" i="5"/>
  <c r="K59" i="5"/>
  <c r="K60" i="5"/>
  <c r="K63" i="5"/>
  <c r="K64" i="5"/>
  <c r="K73" i="5"/>
  <c r="K74" i="5"/>
  <c r="K75" i="5"/>
  <c r="K76" i="5"/>
  <c r="K79" i="5"/>
  <c r="K80" i="5"/>
  <c r="K89" i="5"/>
  <c r="K90" i="5"/>
  <c r="K91" i="5"/>
  <c r="K92" i="5"/>
  <c r="K95" i="5"/>
  <c r="K96" i="5"/>
  <c r="K105" i="5"/>
  <c r="K106" i="5"/>
  <c r="K107" i="5"/>
  <c r="K108" i="5"/>
  <c r="K111" i="5"/>
  <c r="K112" i="5"/>
  <c r="K121" i="5"/>
  <c r="K122" i="5"/>
  <c r="K123" i="5"/>
  <c r="K124" i="5"/>
  <c r="K127" i="5"/>
  <c r="K128" i="5"/>
  <c r="K137" i="5"/>
  <c r="K138" i="5"/>
  <c r="K139" i="5"/>
  <c r="K140" i="5"/>
  <c r="K143" i="5"/>
  <c r="K144" i="5"/>
  <c r="K153" i="5"/>
  <c r="K154" i="5"/>
  <c r="K155" i="5"/>
  <c r="K156" i="5"/>
  <c r="K159" i="5"/>
  <c r="K160" i="5"/>
  <c r="K169" i="5"/>
  <c r="K170" i="5"/>
  <c r="K171" i="5"/>
  <c r="K172" i="5"/>
  <c r="K175" i="5"/>
  <c r="K176" i="5"/>
  <c r="K185" i="5"/>
  <c r="K186" i="5"/>
  <c r="K187" i="5"/>
  <c r="K188" i="5"/>
  <c r="K191" i="5"/>
  <c r="K192" i="5"/>
  <c r="K201" i="5"/>
  <c r="K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C25" i="5" s="1"/>
  <c r="M26" i="5"/>
  <c r="C26" i="5" s="1"/>
  <c r="M27" i="5"/>
  <c r="D27" i="5" s="1"/>
  <c r="M28" i="5"/>
  <c r="D28" i="5" s="1"/>
  <c r="M29" i="5"/>
  <c r="D29" i="5" s="1"/>
  <c r="M30" i="5"/>
  <c r="K30" i="5" s="1"/>
  <c r="M31" i="5"/>
  <c r="M32" i="5"/>
  <c r="C32" i="5" s="1"/>
  <c r="M33" i="5"/>
  <c r="C33" i="5" s="1"/>
  <c r="M34" i="5"/>
  <c r="K34" i="5" s="1"/>
  <c r="M35" i="5"/>
  <c r="K35" i="5" s="1"/>
  <c r="M36" i="5"/>
  <c r="C36" i="5" s="1"/>
  <c r="M37" i="5"/>
  <c r="M38" i="5"/>
  <c r="D38" i="5" s="1"/>
  <c r="M39" i="5"/>
  <c r="D39" i="5" s="1"/>
  <c r="M40" i="5"/>
  <c r="D40" i="5" s="1"/>
  <c r="M41" i="5"/>
  <c r="C41" i="5" s="1"/>
  <c r="M42" i="5"/>
  <c r="D42" i="5" s="1"/>
  <c r="M43" i="5"/>
  <c r="D43" i="5" s="1"/>
  <c r="M44" i="5"/>
  <c r="D44" i="5" s="1"/>
  <c r="M45" i="5"/>
  <c r="D45" i="5" s="1"/>
  <c r="M46" i="5"/>
  <c r="K46" i="5" s="1"/>
  <c r="M47" i="5"/>
  <c r="C47" i="5" s="1"/>
  <c r="M48" i="5"/>
  <c r="C48" i="5" s="1"/>
  <c r="M49" i="5"/>
  <c r="C49" i="5" s="1"/>
  <c r="M50" i="5"/>
  <c r="K50" i="5" s="1"/>
  <c r="M51" i="5"/>
  <c r="K51" i="5" s="1"/>
  <c r="M52" i="5"/>
  <c r="C52" i="5" s="1"/>
  <c r="M53" i="5"/>
  <c r="M54" i="5"/>
  <c r="D54" i="5" s="1"/>
  <c r="M55" i="5"/>
  <c r="D55" i="5" s="1"/>
  <c r="M56" i="5"/>
  <c r="D56" i="5" s="1"/>
  <c r="M57" i="5"/>
  <c r="D57" i="5" s="1"/>
  <c r="M58" i="5"/>
  <c r="D58" i="5" s="1"/>
  <c r="M59" i="5"/>
  <c r="D59" i="5" s="1"/>
  <c r="M60" i="5"/>
  <c r="D60" i="5" s="1"/>
  <c r="M61" i="5"/>
  <c r="D61" i="5" s="1"/>
  <c r="M62" i="5"/>
  <c r="K62" i="5" s="1"/>
  <c r="M63" i="5"/>
  <c r="C63" i="5" s="1"/>
  <c r="M64" i="5"/>
  <c r="C64" i="5" s="1"/>
  <c r="M65" i="5"/>
  <c r="C65" i="5" s="1"/>
  <c r="M66" i="5"/>
  <c r="K66" i="5" s="1"/>
  <c r="M67" i="5"/>
  <c r="C67" i="5" s="1"/>
  <c r="M68" i="5"/>
  <c r="C68" i="5" s="1"/>
  <c r="M69" i="5"/>
  <c r="M70" i="5"/>
  <c r="D70" i="5" s="1"/>
  <c r="M71" i="5"/>
  <c r="D71" i="5" s="1"/>
  <c r="M72" i="5"/>
  <c r="D72" i="5" s="1"/>
  <c r="M73" i="5"/>
  <c r="M74" i="5"/>
  <c r="D74" i="5" s="1"/>
  <c r="M75" i="5"/>
  <c r="D75" i="5" s="1"/>
  <c r="M76" i="5"/>
  <c r="D76" i="5" s="1"/>
  <c r="M77" i="5"/>
  <c r="D77" i="5" s="1"/>
  <c r="M78" i="5"/>
  <c r="K78" i="5" s="1"/>
  <c r="M79" i="5"/>
  <c r="C79" i="5" s="1"/>
  <c r="M80" i="5"/>
  <c r="C80" i="5" s="1"/>
  <c r="M81" i="5"/>
  <c r="C81" i="5" s="1"/>
  <c r="M82" i="5"/>
  <c r="K82" i="5" s="1"/>
  <c r="M83" i="5"/>
  <c r="K83" i="5" s="1"/>
  <c r="M84" i="5"/>
  <c r="C84" i="5" s="1"/>
  <c r="M85" i="5"/>
  <c r="M86" i="5"/>
  <c r="D86" i="5" s="1"/>
  <c r="M87" i="5"/>
  <c r="D87" i="5" s="1"/>
  <c r="M88" i="5"/>
  <c r="D88" i="5" s="1"/>
  <c r="M89" i="5"/>
  <c r="D89" i="5" s="1"/>
  <c r="M90" i="5"/>
  <c r="D90" i="5" s="1"/>
  <c r="M91" i="5"/>
  <c r="D91" i="5" s="1"/>
  <c r="M92" i="5"/>
  <c r="D92" i="5" s="1"/>
  <c r="M93" i="5"/>
  <c r="D93" i="5" s="1"/>
  <c r="M94" i="5"/>
  <c r="K94" i="5" s="1"/>
  <c r="M95" i="5"/>
  <c r="C95" i="5" s="1"/>
  <c r="M96" i="5"/>
  <c r="C96" i="5" s="1"/>
  <c r="M97" i="5"/>
  <c r="C97" i="5" s="1"/>
  <c r="M98" i="5"/>
  <c r="K98" i="5" s="1"/>
  <c r="M99" i="5"/>
  <c r="K99" i="5" s="1"/>
  <c r="M100" i="5"/>
  <c r="C100" i="5" s="1"/>
  <c r="M101" i="5"/>
  <c r="M102" i="5"/>
  <c r="D102" i="5" s="1"/>
  <c r="M103" i="5"/>
  <c r="D103" i="5" s="1"/>
  <c r="M104" i="5"/>
  <c r="D104" i="5" s="1"/>
  <c r="M105" i="5"/>
  <c r="C105" i="5" s="1"/>
  <c r="M106" i="5"/>
  <c r="D106" i="5" s="1"/>
  <c r="M107" i="5"/>
  <c r="D107" i="5" s="1"/>
  <c r="M108" i="5"/>
  <c r="D108" i="5" s="1"/>
  <c r="M109" i="5"/>
  <c r="D109" i="5" s="1"/>
  <c r="M110" i="5"/>
  <c r="K110" i="5" s="1"/>
  <c r="M111" i="5"/>
  <c r="C111" i="5" s="1"/>
  <c r="M112" i="5"/>
  <c r="C112" i="5" s="1"/>
  <c r="M113" i="5"/>
  <c r="C113" i="5" s="1"/>
  <c r="M114" i="5"/>
  <c r="K114" i="5" s="1"/>
  <c r="M115" i="5"/>
  <c r="K115" i="5" s="1"/>
  <c r="M116" i="5"/>
  <c r="C116" i="5" s="1"/>
  <c r="M117" i="5"/>
  <c r="M118" i="5"/>
  <c r="D118" i="5" s="1"/>
  <c r="M119" i="5"/>
  <c r="D119" i="5" s="1"/>
  <c r="M120" i="5"/>
  <c r="D120" i="5" s="1"/>
  <c r="M121" i="5"/>
  <c r="C121" i="5" s="1"/>
  <c r="M122" i="5"/>
  <c r="C122" i="5" s="1"/>
  <c r="M123" i="5"/>
  <c r="D123" i="5" s="1"/>
  <c r="M124" i="5"/>
  <c r="D124" i="5" s="1"/>
  <c r="M125" i="5"/>
  <c r="D125" i="5" s="1"/>
  <c r="M126" i="5"/>
  <c r="D126" i="5" s="1"/>
  <c r="M127" i="5"/>
  <c r="C127" i="5" s="1"/>
  <c r="M128" i="5"/>
  <c r="C128" i="5" s="1"/>
  <c r="M129" i="5"/>
  <c r="C129" i="5" s="1"/>
  <c r="M130" i="5"/>
  <c r="K130" i="5" s="1"/>
  <c r="M131" i="5"/>
  <c r="K131" i="5" s="1"/>
  <c r="M132" i="5"/>
  <c r="C132" i="5" s="1"/>
  <c r="M133" i="5"/>
  <c r="M134" i="5"/>
  <c r="D134" i="5" s="1"/>
  <c r="M135" i="5"/>
  <c r="D135" i="5" s="1"/>
  <c r="M136" i="5"/>
  <c r="D136" i="5" s="1"/>
  <c r="M137" i="5"/>
  <c r="M138" i="5"/>
  <c r="D138" i="5" s="1"/>
  <c r="M139" i="5"/>
  <c r="D139" i="5" s="1"/>
  <c r="M140" i="5"/>
  <c r="D140" i="5" s="1"/>
  <c r="M141" i="5"/>
  <c r="D141" i="5" s="1"/>
  <c r="M142" i="5"/>
  <c r="D142" i="5" s="1"/>
  <c r="M143" i="5"/>
  <c r="D143" i="5" s="1"/>
  <c r="M144" i="5"/>
  <c r="D144" i="5" s="1"/>
  <c r="M145" i="5"/>
  <c r="K145" i="5" s="1"/>
  <c r="M146" i="5"/>
  <c r="K146" i="5" s="1"/>
  <c r="M147" i="5"/>
  <c r="K147" i="5" s="1"/>
  <c r="M148" i="5"/>
  <c r="K148" i="5" s="1"/>
  <c r="M149" i="5"/>
  <c r="D149" i="5" s="1"/>
  <c r="M150" i="5"/>
  <c r="D150" i="5" s="1"/>
  <c r="M151" i="5"/>
  <c r="D151" i="5" s="1"/>
  <c r="M152" i="5"/>
  <c r="D152" i="5" s="1"/>
  <c r="M153" i="5"/>
  <c r="D153" i="5" s="1"/>
  <c r="M154" i="5"/>
  <c r="C154" i="5" s="1"/>
  <c r="M155" i="5"/>
  <c r="D155" i="5" s="1"/>
  <c r="M156" i="5"/>
  <c r="D156" i="5" s="1"/>
  <c r="M157" i="5"/>
  <c r="D157" i="5" s="1"/>
  <c r="M158" i="5"/>
  <c r="D158" i="5" s="1"/>
  <c r="M159" i="5"/>
  <c r="C159" i="5" s="1"/>
  <c r="M160" i="5"/>
  <c r="C160" i="5" s="1"/>
  <c r="M161" i="5"/>
  <c r="K161" i="5" s="1"/>
  <c r="M162" i="5"/>
  <c r="K162" i="5" s="1"/>
  <c r="M163" i="5"/>
  <c r="K163" i="5" s="1"/>
  <c r="M164" i="5"/>
  <c r="K164" i="5" s="1"/>
  <c r="M165" i="5"/>
  <c r="D165" i="5" s="1"/>
  <c r="M166" i="5"/>
  <c r="D166" i="5" s="1"/>
  <c r="M167" i="5"/>
  <c r="D167" i="5" s="1"/>
  <c r="M168" i="5"/>
  <c r="D168" i="5" s="1"/>
  <c r="M169" i="5"/>
  <c r="M170" i="5"/>
  <c r="D170" i="5" s="1"/>
  <c r="M171" i="5"/>
  <c r="D171" i="5" s="1"/>
  <c r="M172" i="5"/>
  <c r="D172" i="5" s="1"/>
  <c r="M173" i="5"/>
  <c r="D173" i="5" s="1"/>
  <c r="M174" i="5"/>
  <c r="D174" i="5" s="1"/>
  <c r="M175" i="5"/>
  <c r="D175" i="5" s="1"/>
  <c r="M176" i="5"/>
  <c r="D176" i="5" s="1"/>
  <c r="M177" i="5"/>
  <c r="K177" i="5" s="1"/>
  <c r="M178" i="5"/>
  <c r="K178" i="5" s="1"/>
  <c r="M179" i="5"/>
  <c r="K179" i="5" s="1"/>
  <c r="M180" i="5"/>
  <c r="K180" i="5" s="1"/>
  <c r="M181" i="5"/>
  <c r="D181" i="5" s="1"/>
  <c r="M182" i="5"/>
  <c r="D182" i="5" s="1"/>
  <c r="M183" i="5"/>
  <c r="D183" i="5" s="1"/>
  <c r="M184" i="5"/>
  <c r="D184" i="5" s="1"/>
  <c r="M185" i="5"/>
  <c r="D185" i="5" s="1"/>
  <c r="M186" i="5"/>
  <c r="C186" i="5" s="1"/>
  <c r="M187" i="5"/>
  <c r="D187" i="5" s="1"/>
  <c r="M188" i="5"/>
  <c r="D188" i="5" s="1"/>
  <c r="M189" i="5"/>
  <c r="D189" i="5" s="1"/>
  <c r="M190" i="5"/>
  <c r="D190" i="5" s="1"/>
  <c r="M191" i="5"/>
  <c r="C191" i="5" s="1"/>
  <c r="M192" i="5"/>
  <c r="C192" i="5" s="1"/>
  <c r="M193" i="5"/>
  <c r="K193" i="5" s="1"/>
  <c r="M194" i="5"/>
  <c r="K194" i="5" s="1"/>
  <c r="M195" i="5"/>
  <c r="K195" i="5" s="1"/>
  <c r="M196" i="5"/>
  <c r="K196" i="5" s="1"/>
  <c r="M197" i="5"/>
  <c r="D197" i="5" s="1"/>
  <c r="M198" i="5"/>
  <c r="D198" i="5" s="1"/>
  <c r="M199" i="5"/>
  <c r="D199" i="5" s="1"/>
  <c r="M200" i="5"/>
  <c r="D200" i="5" s="1"/>
  <c r="M201" i="5"/>
  <c r="M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" i="5"/>
  <c r="C3" i="4"/>
  <c r="D3" i="4"/>
  <c r="E3" i="4"/>
  <c r="F3" i="4"/>
  <c r="G3" i="4"/>
  <c r="H3" i="4"/>
  <c r="I3" i="4"/>
  <c r="J3" i="4"/>
  <c r="K3" i="4"/>
  <c r="L3" i="4"/>
  <c r="C4" i="4"/>
  <c r="D4" i="4"/>
  <c r="E4" i="4"/>
  <c r="F4" i="4"/>
  <c r="Q2" i="4" s="1"/>
  <c r="G4" i="4"/>
  <c r="H4" i="4"/>
  <c r="I4" i="4"/>
  <c r="J4" i="4"/>
  <c r="K4" i="4"/>
  <c r="L4" i="4"/>
  <c r="C5" i="4"/>
  <c r="D5" i="4"/>
  <c r="E5" i="4"/>
  <c r="F5" i="4"/>
  <c r="G5" i="4"/>
  <c r="H5" i="4"/>
  <c r="I5" i="4"/>
  <c r="J5" i="4"/>
  <c r="K5" i="4"/>
  <c r="V2" i="4" s="1"/>
  <c r="L5" i="4"/>
  <c r="C6" i="4"/>
  <c r="D6" i="4"/>
  <c r="O2" i="4" s="1"/>
  <c r="E6" i="4"/>
  <c r="F6" i="4"/>
  <c r="G6" i="4"/>
  <c r="H6" i="4"/>
  <c r="I6" i="4"/>
  <c r="J6" i="4"/>
  <c r="K6" i="4"/>
  <c r="L6" i="4"/>
  <c r="C7" i="4"/>
  <c r="D7" i="4"/>
  <c r="E7" i="4"/>
  <c r="F7" i="4"/>
  <c r="G7" i="4"/>
  <c r="R2" i="4" s="1"/>
  <c r="H7" i="4"/>
  <c r="I7" i="4"/>
  <c r="J7" i="4"/>
  <c r="K7" i="4"/>
  <c r="L7" i="4"/>
  <c r="C8" i="4"/>
  <c r="D8" i="4"/>
  <c r="E8" i="4"/>
  <c r="F8" i="4"/>
  <c r="G8" i="4"/>
  <c r="H8" i="4"/>
  <c r="I8" i="4"/>
  <c r="J8" i="4"/>
  <c r="K8" i="4"/>
  <c r="L8" i="4"/>
  <c r="C9" i="4"/>
  <c r="N2" i="4" s="1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C14" i="4"/>
  <c r="D14" i="4"/>
  <c r="E14" i="4"/>
  <c r="F14" i="4"/>
  <c r="G14" i="4"/>
  <c r="H14" i="4"/>
  <c r="I14" i="4"/>
  <c r="J14" i="4"/>
  <c r="K14" i="4"/>
  <c r="L14" i="4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C25" i="4"/>
  <c r="D25" i="4"/>
  <c r="E25" i="4"/>
  <c r="F25" i="4"/>
  <c r="G25" i="4"/>
  <c r="H25" i="4"/>
  <c r="I25" i="4"/>
  <c r="J25" i="4"/>
  <c r="K25" i="4"/>
  <c r="L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C30" i="4"/>
  <c r="D30" i="4"/>
  <c r="E30" i="4"/>
  <c r="F30" i="4"/>
  <c r="G30" i="4"/>
  <c r="H30" i="4"/>
  <c r="I30" i="4"/>
  <c r="J30" i="4"/>
  <c r="K30" i="4"/>
  <c r="L30" i="4"/>
  <c r="C31" i="4"/>
  <c r="D31" i="4"/>
  <c r="E31" i="4"/>
  <c r="F31" i="4"/>
  <c r="G31" i="4"/>
  <c r="H31" i="4"/>
  <c r="I31" i="4"/>
  <c r="J31" i="4"/>
  <c r="K31" i="4"/>
  <c r="L31" i="4"/>
  <c r="C32" i="4"/>
  <c r="D32" i="4"/>
  <c r="E32" i="4"/>
  <c r="F32" i="4"/>
  <c r="G32" i="4"/>
  <c r="H32" i="4"/>
  <c r="I32" i="4"/>
  <c r="J32" i="4"/>
  <c r="K32" i="4"/>
  <c r="L32" i="4"/>
  <c r="C33" i="4"/>
  <c r="D33" i="4"/>
  <c r="E33" i="4"/>
  <c r="F33" i="4"/>
  <c r="G33" i="4"/>
  <c r="H33" i="4"/>
  <c r="I33" i="4"/>
  <c r="J33" i="4"/>
  <c r="K33" i="4"/>
  <c r="L33" i="4"/>
  <c r="C34" i="4"/>
  <c r="D34" i="4"/>
  <c r="E34" i="4"/>
  <c r="F34" i="4"/>
  <c r="G34" i="4"/>
  <c r="H34" i="4"/>
  <c r="I34" i="4"/>
  <c r="J34" i="4"/>
  <c r="K34" i="4"/>
  <c r="L34" i="4"/>
  <c r="C35" i="4"/>
  <c r="D35" i="4"/>
  <c r="E35" i="4"/>
  <c r="F35" i="4"/>
  <c r="G35" i="4"/>
  <c r="H35" i="4"/>
  <c r="I35" i="4"/>
  <c r="J35" i="4"/>
  <c r="K35" i="4"/>
  <c r="L35" i="4"/>
  <c r="C36" i="4"/>
  <c r="D36" i="4"/>
  <c r="E36" i="4"/>
  <c r="F36" i="4"/>
  <c r="G36" i="4"/>
  <c r="H36" i="4"/>
  <c r="I36" i="4"/>
  <c r="J36" i="4"/>
  <c r="K36" i="4"/>
  <c r="L36" i="4"/>
  <c r="C37" i="4"/>
  <c r="D37" i="4"/>
  <c r="E37" i="4"/>
  <c r="F37" i="4"/>
  <c r="G37" i="4"/>
  <c r="H37" i="4"/>
  <c r="I37" i="4"/>
  <c r="J37" i="4"/>
  <c r="K37" i="4"/>
  <c r="L37" i="4"/>
  <c r="C38" i="4"/>
  <c r="D38" i="4"/>
  <c r="E38" i="4"/>
  <c r="F38" i="4"/>
  <c r="G38" i="4"/>
  <c r="H38" i="4"/>
  <c r="I38" i="4"/>
  <c r="J38" i="4"/>
  <c r="K38" i="4"/>
  <c r="L38" i="4"/>
  <c r="C39" i="4"/>
  <c r="D39" i="4"/>
  <c r="E39" i="4"/>
  <c r="F39" i="4"/>
  <c r="G39" i="4"/>
  <c r="H39" i="4"/>
  <c r="I39" i="4"/>
  <c r="J39" i="4"/>
  <c r="K39" i="4"/>
  <c r="L39" i="4"/>
  <c r="C40" i="4"/>
  <c r="D40" i="4"/>
  <c r="E40" i="4"/>
  <c r="F40" i="4"/>
  <c r="G40" i="4"/>
  <c r="H40" i="4"/>
  <c r="I40" i="4"/>
  <c r="J40" i="4"/>
  <c r="K40" i="4"/>
  <c r="L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C43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C46" i="4"/>
  <c r="D46" i="4"/>
  <c r="E46" i="4"/>
  <c r="F46" i="4"/>
  <c r="G46" i="4"/>
  <c r="H46" i="4"/>
  <c r="I46" i="4"/>
  <c r="J46" i="4"/>
  <c r="K46" i="4"/>
  <c r="L46" i="4"/>
  <c r="C47" i="4"/>
  <c r="D47" i="4"/>
  <c r="E47" i="4"/>
  <c r="F47" i="4"/>
  <c r="G47" i="4"/>
  <c r="H47" i="4"/>
  <c r="I47" i="4"/>
  <c r="J47" i="4"/>
  <c r="K47" i="4"/>
  <c r="L47" i="4"/>
  <c r="C48" i="4"/>
  <c r="D48" i="4"/>
  <c r="E48" i="4"/>
  <c r="F48" i="4"/>
  <c r="G48" i="4"/>
  <c r="H48" i="4"/>
  <c r="I48" i="4"/>
  <c r="J48" i="4"/>
  <c r="K48" i="4"/>
  <c r="L48" i="4"/>
  <c r="C49" i="4"/>
  <c r="D49" i="4"/>
  <c r="E49" i="4"/>
  <c r="F49" i="4"/>
  <c r="G49" i="4"/>
  <c r="H49" i="4"/>
  <c r="I49" i="4"/>
  <c r="J49" i="4"/>
  <c r="K49" i="4"/>
  <c r="L49" i="4"/>
  <c r="C50" i="4"/>
  <c r="D50" i="4"/>
  <c r="E50" i="4"/>
  <c r="F50" i="4"/>
  <c r="G50" i="4"/>
  <c r="H50" i="4"/>
  <c r="I50" i="4"/>
  <c r="J50" i="4"/>
  <c r="K50" i="4"/>
  <c r="L50" i="4"/>
  <c r="C51" i="4"/>
  <c r="D51" i="4"/>
  <c r="E51" i="4"/>
  <c r="F51" i="4"/>
  <c r="G51" i="4"/>
  <c r="H51" i="4"/>
  <c r="I51" i="4"/>
  <c r="J51" i="4"/>
  <c r="K51" i="4"/>
  <c r="L51" i="4"/>
  <c r="C52" i="4"/>
  <c r="D52" i="4"/>
  <c r="E52" i="4"/>
  <c r="F52" i="4"/>
  <c r="G52" i="4"/>
  <c r="H52" i="4"/>
  <c r="I52" i="4"/>
  <c r="J52" i="4"/>
  <c r="K52" i="4"/>
  <c r="L52" i="4"/>
  <c r="C53" i="4"/>
  <c r="D53" i="4"/>
  <c r="E53" i="4"/>
  <c r="F53" i="4"/>
  <c r="G53" i="4"/>
  <c r="H53" i="4"/>
  <c r="I53" i="4"/>
  <c r="J53" i="4"/>
  <c r="K53" i="4"/>
  <c r="L53" i="4"/>
  <c r="C54" i="4"/>
  <c r="D54" i="4"/>
  <c r="E54" i="4"/>
  <c r="F54" i="4"/>
  <c r="G54" i="4"/>
  <c r="H54" i="4"/>
  <c r="I54" i="4"/>
  <c r="J54" i="4"/>
  <c r="K54" i="4"/>
  <c r="L54" i="4"/>
  <c r="C55" i="4"/>
  <c r="D55" i="4"/>
  <c r="E55" i="4"/>
  <c r="F55" i="4"/>
  <c r="G55" i="4"/>
  <c r="H55" i="4"/>
  <c r="I55" i="4"/>
  <c r="J55" i="4"/>
  <c r="K55" i="4"/>
  <c r="L55" i="4"/>
  <c r="C56" i="4"/>
  <c r="D56" i="4"/>
  <c r="E56" i="4"/>
  <c r="F56" i="4"/>
  <c r="G56" i="4"/>
  <c r="H56" i="4"/>
  <c r="I56" i="4"/>
  <c r="J56" i="4"/>
  <c r="K56" i="4"/>
  <c r="L56" i="4"/>
  <c r="C57" i="4"/>
  <c r="D57" i="4"/>
  <c r="E57" i="4"/>
  <c r="F57" i="4"/>
  <c r="G57" i="4"/>
  <c r="H57" i="4"/>
  <c r="I57" i="4"/>
  <c r="J57" i="4"/>
  <c r="K57" i="4"/>
  <c r="L57" i="4"/>
  <c r="C58" i="4"/>
  <c r="D58" i="4"/>
  <c r="E58" i="4"/>
  <c r="F58" i="4"/>
  <c r="G58" i="4"/>
  <c r="H58" i="4"/>
  <c r="I58" i="4"/>
  <c r="J58" i="4"/>
  <c r="K58" i="4"/>
  <c r="L58" i="4"/>
  <c r="C59" i="4"/>
  <c r="D59" i="4"/>
  <c r="E59" i="4"/>
  <c r="F59" i="4"/>
  <c r="G59" i="4"/>
  <c r="H59" i="4"/>
  <c r="I59" i="4"/>
  <c r="J59" i="4"/>
  <c r="K59" i="4"/>
  <c r="L59" i="4"/>
  <c r="C60" i="4"/>
  <c r="D60" i="4"/>
  <c r="E60" i="4"/>
  <c r="F60" i="4"/>
  <c r="G60" i="4"/>
  <c r="H60" i="4"/>
  <c r="I60" i="4"/>
  <c r="J60" i="4"/>
  <c r="K60" i="4"/>
  <c r="L60" i="4"/>
  <c r="C61" i="4"/>
  <c r="D61" i="4"/>
  <c r="E61" i="4"/>
  <c r="F61" i="4"/>
  <c r="G61" i="4"/>
  <c r="H61" i="4"/>
  <c r="I61" i="4"/>
  <c r="J61" i="4"/>
  <c r="K61" i="4"/>
  <c r="L61" i="4"/>
  <c r="C62" i="4"/>
  <c r="D62" i="4"/>
  <c r="E62" i="4"/>
  <c r="F62" i="4"/>
  <c r="G62" i="4"/>
  <c r="H62" i="4"/>
  <c r="I62" i="4"/>
  <c r="J62" i="4"/>
  <c r="K62" i="4"/>
  <c r="L62" i="4"/>
  <c r="C63" i="4"/>
  <c r="D63" i="4"/>
  <c r="E63" i="4"/>
  <c r="F63" i="4"/>
  <c r="G63" i="4"/>
  <c r="H63" i="4"/>
  <c r="I63" i="4"/>
  <c r="J63" i="4"/>
  <c r="K63" i="4"/>
  <c r="L63" i="4"/>
  <c r="C64" i="4"/>
  <c r="D64" i="4"/>
  <c r="E64" i="4"/>
  <c r="F64" i="4"/>
  <c r="G64" i="4"/>
  <c r="H64" i="4"/>
  <c r="I64" i="4"/>
  <c r="J64" i="4"/>
  <c r="K64" i="4"/>
  <c r="L64" i="4"/>
  <c r="C65" i="4"/>
  <c r="D65" i="4"/>
  <c r="E65" i="4"/>
  <c r="F65" i="4"/>
  <c r="G65" i="4"/>
  <c r="H65" i="4"/>
  <c r="I65" i="4"/>
  <c r="J65" i="4"/>
  <c r="K65" i="4"/>
  <c r="L65" i="4"/>
  <c r="C66" i="4"/>
  <c r="D66" i="4"/>
  <c r="E66" i="4"/>
  <c r="F66" i="4"/>
  <c r="G66" i="4"/>
  <c r="H66" i="4"/>
  <c r="I66" i="4"/>
  <c r="J66" i="4"/>
  <c r="K66" i="4"/>
  <c r="L66" i="4"/>
  <c r="C67" i="4"/>
  <c r="D67" i="4"/>
  <c r="E67" i="4"/>
  <c r="F67" i="4"/>
  <c r="G67" i="4"/>
  <c r="H67" i="4"/>
  <c r="I67" i="4"/>
  <c r="J67" i="4"/>
  <c r="K67" i="4"/>
  <c r="L67" i="4"/>
  <c r="C68" i="4"/>
  <c r="D68" i="4"/>
  <c r="E68" i="4"/>
  <c r="F68" i="4"/>
  <c r="G68" i="4"/>
  <c r="H68" i="4"/>
  <c r="I68" i="4"/>
  <c r="J68" i="4"/>
  <c r="K68" i="4"/>
  <c r="L68" i="4"/>
  <c r="C69" i="4"/>
  <c r="D69" i="4"/>
  <c r="E69" i="4"/>
  <c r="F69" i="4"/>
  <c r="G69" i="4"/>
  <c r="H69" i="4"/>
  <c r="I69" i="4"/>
  <c r="J69" i="4"/>
  <c r="K69" i="4"/>
  <c r="L69" i="4"/>
  <c r="C70" i="4"/>
  <c r="D70" i="4"/>
  <c r="E70" i="4"/>
  <c r="F70" i="4"/>
  <c r="G70" i="4"/>
  <c r="H70" i="4"/>
  <c r="I70" i="4"/>
  <c r="J70" i="4"/>
  <c r="K70" i="4"/>
  <c r="L70" i="4"/>
  <c r="C71" i="4"/>
  <c r="D71" i="4"/>
  <c r="E71" i="4"/>
  <c r="F71" i="4"/>
  <c r="G71" i="4"/>
  <c r="H71" i="4"/>
  <c r="I71" i="4"/>
  <c r="J71" i="4"/>
  <c r="K71" i="4"/>
  <c r="L71" i="4"/>
  <c r="C72" i="4"/>
  <c r="D72" i="4"/>
  <c r="E72" i="4"/>
  <c r="F72" i="4"/>
  <c r="G72" i="4"/>
  <c r="H72" i="4"/>
  <c r="I72" i="4"/>
  <c r="J72" i="4"/>
  <c r="K72" i="4"/>
  <c r="L72" i="4"/>
  <c r="C73" i="4"/>
  <c r="D73" i="4"/>
  <c r="E73" i="4"/>
  <c r="F73" i="4"/>
  <c r="G73" i="4"/>
  <c r="H73" i="4"/>
  <c r="I73" i="4"/>
  <c r="J73" i="4"/>
  <c r="K73" i="4"/>
  <c r="L73" i="4"/>
  <c r="C74" i="4"/>
  <c r="D74" i="4"/>
  <c r="E74" i="4"/>
  <c r="F74" i="4"/>
  <c r="G74" i="4"/>
  <c r="H74" i="4"/>
  <c r="I74" i="4"/>
  <c r="J74" i="4"/>
  <c r="K74" i="4"/>
  <c r="L74" i="4"/>
  <c r="C75" i="4"/>
  <c r="D75" i="4"/>
  <c r="E75" i="4"/>
  <c r="F75" i="4"/>
  <c r="G75" i="4"/>
  <c r="H75" i="4"/>
  <c r="I75" i="4"/>
  <c r="J75" i="4"/>
  <c r="K75" i="4"/>
  <c r="L75" i="4"/>
  <c r="C76" i="4"/>
  <c r="D76" i="4"/>
  <c r="E76" i="4"/>
  <c r="F76" i="4"/>
  <c r="G76" i="4"/>
  <c r="H76" i="4"/>
  <c r="I76" i="4"/>
  <c r="J76" i="4"/>
  <c r="K76" i="4"/>
  <c r="L76" i="4"/>
  <c r="C77" i="4"/>
  <c r="D77" i="4"/>
  <c r="E77" i="4"/>
  <c r="F77" i="4"/>
  <c r="G77" i="4"/>
  <c r="H77" i="4"/>
  <c r="I77" i="4"/>
  <c r="J77" i="4"/>
  <c r="K77" i="4"/>
  <c r="L77" i="4"/>
  <c r="C78" i="4"/>
  <c r="D78" i="4"/>
  <c r="E78" i="4"/>
  <c r="F78" i="4"/>
  <c r="G78" i="4"/>
  <c r="H78" i="4"/>
  <c r="I78" i="4"/>
  <c r="J78" i="4"/>
  <c r="K78" i="4"/>
  <c r="L78" i="4"/>
  <c r="C79" i="4"/>
  <c r="D79" i="4"/>
  <c r="E79" i="4"/>
  <c r="F79" i="4"/>
  <c r="G79" i="4"/>
  <c r="H79" i="4"/>
  <c r="I79" i="4"/>
  <c r="J79" i="4"/>
  <c r="K79" i="4"/>
  <c r="L79" i="4"/>
  <c r="C80" i="4"/>
  <c r="D80" i="4"/>
  <c r="E80" i="4"/>
  <c r="F80" i="4"/>
  <c r="G80" i="4"/>
  <c r="H80" i="4"/>
  <c r="I80" i="4"/>
  <c r="J80" i="4"/>
  <c r="K80" i="4"/>
  <c r="L80" i="4"/>
  <c r="C81" i="4"/>
  <c r="D81" i="4"/>
  <c r="E81" i="4"/>
  <c r="F81" i="4"/>
  <c r="G81" i="4"/>
  <c r="H81" i="4"/>
  <c r="I81" i="4"/>
  <c r="J81" i="4"/>
  <c r="K81" i="4"/>
  <c r="L81" i="4"/>
  <c r="C82" i="4"/>
  <c r="D82" i="4"/>
  <c r="E82" i="4"/>
  <c r="F82" i="4"/>
  <c r="G82" i="4"/>
  <c r="H82" i="4"/>
  <c r="I82" i="4"/>
  <c r="J82" i="4"/>
  <c r="K82" i="4"/>
  <c r="L82" i="4"/>
  <c r="C83" i="4"/>
  <c r="D83" i="4"/>
  <c r="E83" i="4"/>
  <c r="F83" i="4"/>
  <c r="G83" i="4"/>
  <c r="H83" i="4"/>
  <c r="I83" i="4"/>
  <c r="J83" i="4"/>
  <c r="K83" i="4"/>
  <c r="L83" i="4"/>
  <c r="C84" i="4"/>
  <c r="D84" i="4"/>
  <c r="E84" i="4"/>
  <c r="F84" i="4"/>
  <c r="G84" i="4"/>
  <c r="H84" i="4"/>
  <c r="I84" i="4"/>
  <c r="J84" i="4"/>
  <c r="K84" i="4"/>
  <c r="L84" i="4"/>
  <c r="C85" i="4"/>
  <c r="D85" i="4"/>
  <c r="E85" i="4"/>
  <c r="F85" i="4"/>
  <c r="G85" i="4"/>
  <c r="H85" i="4"/>
  <c r="I85" i="4"/>
  <c r="J85" i="4"/>
  <c r="K85" i="4"/>
  <c r="L85" i="4"/>
  <c r="C86" i="4"/>
  <c r="D86" i="4"/>
  <c r="E86" i="4"/>
  <c r="F86" i="4"/>
  <c r="G86" i="4"/>
  <c r="H86" i="4"/>
  <c r="I86" i="4"/>
  <c r="J86" i="4"/>
  <c r="K86" i="4"/>
  <c r="L86" i="4"/>
  <c r="C87" i="4"/>
  <c r="D87" i="4"/>
  <c r="E87" i="4"/>
  <c r="F87" i="4"/>
  <c r="G87" i="4"/>
  <c r="H87" i="4"/>
  <c r="I87" i="4"/>
  <c r="J87" i="4"/>
  <c r="K87" i="4"/>
  <c r="L87" i="4"/>
  <c r="C88" i="4"/>
  <c r="D88" i="4"/>
  <c r="E88" i="4"/>
  <c r="F88" i="4"/>
  <c r="G88" i="4"/>
  <c r="H88" i="4"/>
  <c r="I88" i="4"/>
  <c r="J88" i="4"/>
  <c r="K88" i="4"/>
  <c r="L88" i="4"/>
  <c r="C89" i="4"/>
  <c r="D89" i="4"/>
  <c r="E89" i="4"/>
  <c r="F89" i="4"/>
  <c r="G89" i="4"/>
  <c r="H89" i="4"/>
  <c r="I89" i="4"/>
  <c r="J89" i="4"/>
  <c r="K89" i="4"/>
  <c r="L89" i="4"/>
  <c r="C90" i="4"/>
  <c r="D90" i="4"/>
  <c r="E90" i="4"/>
  <c r="F90" i="4"/>
  <c r="G90" i="4"/>
  <c r="H90" i="4"/>
  <c r="I90" i="4"/>
  <c r="J90" i="4"/>
  <c r="K90" i="4"/>
  <c r="L90" i="4"/>
  <c r="C91" i="4"/>
  <c r="D91" i="4"/>
  <c r="E91" i="4"/>
  <c r="F91" i="4"/>
  <c r="G91" i="4"/>
  <c r="H91" i="4"/>
  <c r="I91" i="4"/>
  <c r="J91" i="4"/>
  <c r="K91" i="4"/>
  <c r="L91" i="4"/>
  <c r="C92" i="4"/>
  <c r="D92" i="4"/>
  <c r="E92" i="4"/>
  <c r="F92" i="4"/>
  <c r="G92" i="4"/>
  <c r="H92" i="4"/>
  <c r="I92" i="4"/>
  <c r="J92" i="4"/>
  <c r="K92" i="4"/>
  <c r="L92" i="4"/>
  <c r="C93" i="4"/>
  <c r="D93" i="4"/>
  <c r="E93" i="4"/>
  <c r="F93" i="4"/>
  <c r="G93" i="4"/>
  <c r="H93" i="4"/>
  <c r="I93" i="4"/>
  <c r="J93" i="4"/>
  <c r="K93" i="4"/>
  <c r="L93" i="4"/>
  <c r="C94" i="4"/>
  <c r="D94" i="4"/>
  <c r="E94" i="4"/>
  <c r="F94" i="4"/>
  <c r="G94" i="4"/>
  <c r="H94" i="4"/>
  <c r="I94" i="4"/>
  <c r="J94" i="4"/>
  <c r="K94" i="4"/>
  <c r="L94" i="4"/>
  <c r="C95" i="4"/>
  <c r="D95" i="4"/>
  <c r="E95" i="4"/>
  <c r="F95" i="4"/>
  <c r="G95" i="4"/>
  <c r="H95" i="4"/>
  <c r="I95" i="4"/>
  <c r="J95" i="4"/>
  <c r="K95" i="4"/>
  <c r="L95" i="4"/>
  <c r="C96" i="4"/>
  <c r="D96" i="4"/>
  <c r="E96" i="4"/>
  <c r="F96" i="4"/>
  <c r="G96" i="4"/>
  <c r="H96" i="4"/>
  <c r="I96" i="4"/>
  <c r="J96" i="4"/>
  <c r="K96" i="4"/>
  <c r="L96" i="4"/>
  <c r="C97" i="4"/>
  <c r="D97" i="4"/>
  <c r="E97" i="4"/>
  <c r="F97" i="4"/>
  <c r="G97" i="4"/>
  <c r="H97" i="4"/>
  <c r="I97" i="4"/>
  <c r="J97" i="4"/>
  <c r="K97" i="4"/>
  <c r="L97" i="4"/>
  <c r="C98" i="4"/>
  <c r="D98" i="4"/>
  <c r="E98" i="4"/>
  <c r="F98" i="4"/>
  <c r="G98" i="4"/>
  <c r="H98" i="4"/>
  <c r="I98" i="4"/>
  <c r="J98" i="4"/>
  <c r="K98" i="4"/>
  <c r="L98" i="4"/>
  <c r="C99" i="4"/>
  <c r="D99" i="4"/>
  <c r="E99" i="4"/>
  <c r="F99" i="4"/>
  <c r="G99" i="4"/>
  <c r="H99" i="4"/>
  <c r="I99" i="4"/>
  <c r="J99" i="4"/>
  <c r="K99" i="4"/>
  <c r="L99" i="4"/>
  <c r="C100" i="4"/>
  <c r="D100" i="4"/>
  <c r="E100" i="4"/>
  <c r="F100" i="4"/>
  <c r="G100" i="4"/>
  <c r="H100" i="4"/>
  <c r="I100" i="4"/>
  <c r="J100" i="4"/>
  <c r="K100" i="4"/>
  <c r="L100" i="4"/>
  <c r="C101" i="4"/>
  <c r="D101" i="4"/>
  <c r="E101" i="4"/>
  <c r="F101" i="4"/>
  <c r="G101" i="4"/>
  <c r="H101" i="4"/>
  <c r="I101" i="4"/>
  <c r="J101" i="4"/>
  <c r="K101" i="4"/>
  <c r="L101" i="4"/>
  <c r="C102" i="4"/>
  <c r="D102" i="4"/>
  <c r="E102" i="4"/>
  <c r="F102" i="4"/>
  <c r="G102" i="4"/>
  <c r="H102" i="4"/>
  <c r="I102" i="4"/>
  <c r="J102" i="4"/>
  <c r="K102" i="4"/>
  <c r="L102" i="4"/>
  <c r="C103" i="4"/>
  <c r="D103" i="4"/>
  <c r="E103" i="4"/>
  <c r="F103" i="4"/>
  <c r="G103" i="4"/>
  <c r="H103" i="4"/>
  <c r="I103" i="4"/>
  <c r="J103" i="4"/>
  <c r="K103" i="4"/>
  <c r="L103" i="4"/>
  <c r="C104" i="4"/>
  <c r="D104" i="4"/>
  <c r="E104" i="4"/>
  <c r="F104" i="4"/>
  <c r="G104" i="4"/>
  <c r="H104" i="4"/>
  <c r="I104" i="4"/>
  <c r="J104" i="4"/>
  <c r="K104" i="4"/>
  <c r="L104" i="4"/>
  <c r="C105" i="4"/>
  <c r="D105" i="4"/>
  <c r="E105" i="4"/>
  <c r="F105" i="4"/>
  <c r="G105" i="4"/>
  <c r="H105" i="4"/>
  <c r="I105" i="4"/>
  <c r="J105" i="4"/>
  <c r="K105" i="4"/>
  <c r="L105" i="4"/>
  <c r="C106" i="4"/>
  <c r="D106" i="4"/>
  <c r="E106" i="4"/>
  <c r="F106" i="4"/>
  <c r="G106" i="4"/>
  <c r="H106" i="4"/>
  <c r="I106" i="4"/>
  <c r="J106" i="4"/>
  <c r="K106" i="4"/>
  <c r="L106" i="4"/>
  <c r="C107" i="4"/>
  <c r="D107" i="4"/>
  <c r="E107" i="4"/>
  <c r="F107" i="4"/>
  <c r="G107" i="4"/>
  <c r="H107" i="4"/>
  <c r="I107" i="4"/>
  <c r="J107" i="4"/>
  <c r="K107" i="4"/>
  <c r="L107" i="4"/>
  <c r="C108" i="4"/>
  <c r="D108" i="4"/>
  <c r="E108" i="4"/>
  <c r="F108" i="4"/>
  <c r="G108" i="4"/>
  <c r="H108" i="4"/>
  <c r="I108" i="4"/>
  <c r="J108" i="4"/>
  <c r="K108" i="4"/>
  <c r="L108" i="4"/>
  <c r="C109" i="4"/>
  <c r="D109" i="4"/>
  <c r="E109" i="4"/>
  <c r="F109" i="4"/>
  <c r="G109" i="4"/>
  <c r="H109" i="4"/>
  <c r="I109" i="4"/>
  <c r="J109" i="4"/>
  <c r="K109" i="4"/>
  <c r="L109" i="4"/>
  <c r="C110" i="4"/>
  <c r="D110" i="4"/>
  <c r="E110" i="4"/>
  <c r="F110" i="4"/>
  <c r="G110" i="4"/>
  <c r="H110" i="4"/>
  <c r="I110" i="4"/>
  <c r="J110" i="4"/>
  <c r="K110" i="4"/>
  <c r="L110" i="4"/>
  <c r="C111" i="4"/>
  <c r="D111" i="4"/>
  <c r="E111" i="4"/>
  <c r="F111" i="4"/>
  <c r="G111" i="4"/>
  <c r="H111" i="4"/>
  <c r="I111" i="4"/>
  <c r="J111" i="4"/>
  <c r="K111" i="4"/>
  <c r="L111" i="4"/>
  <c r="C112" i="4"/>
  <c r="D112" i="4"/>
  <c r="E112" i="4"/>
  <c r="F112" i="4"/>
  <c r="G112" i="4"/>
  <c r="H112" i="4"/>
  <c r="I112" i="4"/>
  <c r="J112" i="4"/>
  <c r="K112" i="4"/>
  <c r="L112" i="4"/>
  <c r="C113" i="4"/>
  <c r="D113" i="4"/>
  <c r="E113" i="4"/>
  <c r="F113" i="4"/>
  <c r="G113" i="4"/>
  <c r="H113" i="4"/>
  <c r="I113" i="4"/>
  <c r="J113" i="4"/>
  <c r="K113" i="4"/>
  <c r="L113" i="4"/>
  <c r="C114" i="4"/>
  <c r="D114" i="4"/>
  <c r="E114" i="4"/>
  <c r="F114" i="4"/>
  <c r="G114" i="4"/>
  <c r="H114" i="4"/>
  <c r="I114" i="4"/>
  <c r="J114" i="4"/>
  <c r="K114" i="4"/>
  <c r="L114" i="4"/>
  <c r="C115" i="4"/>
  <c r="D115" i="4"/>
  <c r="E115" i="4"/>
  <c r="F115" i="4"/>
  <c r="G115" i="4"/>
  <c r="H115" i="4"/>
  <c r="I115" i="4"/>
  <c r="J115" i="4"/>
  <c r="K115" i="4"/>
  <c r="L115" i="4"/>
  <c r="C116" i="4"/>
  <c r="D116" i="4"/>
  <c r="E116" i="4"/>
  <c r="F116" i="4"/>
  <c r="G116" i="4"/>
  <c r="H116" i="4"/>
  <c r="I116" i="4"/>
  <c r="J116" i="4"/>
  <c r="K116" i="4"/>
  <c r="L116" i="4"/>
  <c r="C117" i="4"/>
  <c r="D117" i="4"/>
  <c r="E117" i="4"/>
  <c r="F117" i="4"/>
  <c r="G117" i="4"/>
  <c r="H117" i="4"/>
  <c r="I117" i="4"/>
  <c r="J117" i="4"/>
  <c r="K117" i="4"/>
  <c r="L117" i="4"/>
  <c r="C118" i="4"/>
  <c r="D118" i="4"/>
  <c r="E118" i="4"/>
  <c r="F118" i="4"/>
  <c r="G118" i="4"/>
  <c r="H118" i="4"/>
  <c r="I118" i="4"/>
  <c r="J118" i="4"/>
  <c r="K118" i="4"/>
  <c r="L118" i="4"/>
  <c r="C119" i="4"/>
  <c r="D119" i="4"/>
  <c r="E119" i="4"/>
  <c r="F119" i="4"/>
  <c r="G119" i="4"/>
  <c r="H119" i="4"/>
  <c r="I119" i="4"/>
  <c r="J119" i="4"/>
  <c r="K119" i="4"/>
  <c r="L119" i="4"/>
  <c r="C120" i="4"/>
  <c r="D120" i="4"/>
  <c r="E120" i="4"/>
  <c r="F120" i="4"/>
  <c r="G120" i="4"/>
  <c r="H120" i="4"/>
  <c r="I120" i="4"/>
  <c r="J120" i="4"/>
  <c r="K120" i="4"/>
  <c r="L120" i="4"/>
  <c r="C121" i="4"/>
  <c r="D121" i="4"/>
  <c r="E121" i="4"/>
  <c r="F121" i="4"/>
  <c r="G121" i="4"/>
  <c r="H121" i="4"/>
  <c r="I121" i="4"/>
  <c r="J121" i="4"/>
  <c r="K121" i="4"/>
  <c r="L121" i="4"/>
  <c r="C122" i="4"/>
  <c r="D122" i="4"/>
  <c r="E122" i="4"/>
  <c r="F122" i="4"/>
  <c r="G122" i="4"/>
  <c r="H122" i="4"/>
  <c r="I122" i="4"/>
  <c r="J122" i="4"/>
  <c r="K122" i="4"/>
  <c r="L122" i="4"/>
  <c r="C123" i="4"/>
  <c r="D123" i="4"/>
  <c r="E123" i="4"/>
  <c r="F123" i="4"/>
  <c r="G123" i="4"/>
  <c r="H123" i="4"/>
  <c r="I123" i="4"/>
  <c r="J123" i="4"/>
  <c r="K123" i="4"/>
  <c r="L123" i="4"/>
  <c r="C124" i="4"/>
  <c r="D124" i="4"/>
  <c r="E124" i="4"/>
  <c r="F124" i="4"/>
  <c r="G124" i="4"/>
  <c r="H124" i="4"/>
  <c r="I124" i="4"/>
  <c r="J124" i="4"/>
  <c r="K124" i="4"/>
  <c r="L124" i="4"/>
  <c r="C125" i="4"/>
  <c r="D125" i="4"/>
  <c r="E125" i="4"/>
  <c r="F125" i="4"/>
  <c r="G125" i="4"/>
  <c r="H125" i="4"/>
  <c r="I125" i="4"/>
  <c r="J125" i="4"/>
  <c r="K125" i="4"/>
  <c r="L125" i="4"/>
  <c r="C126" i="4"/>
  <c r="D126" i="4"/>
  <c r="E126" i="4"/>
  <c r="F126" i="4"/>
  <c r="G126" i="4"/>
  <c r="H126" i="4"/>
  <c r="I126" i="4"/>
  <c r="J126" i="4"/>
  <c r="K126" i="4"/>
  <c r="L126" i="4"/>
  <c r="C127" i="4"/>
  <c r="D127" i="4"/>
  <c r="E127" i="4"/>
  <c r="F127" i="4"/>
  <c r="G127" i="4"/>
  <c r="H127" i="4"/>
  <c r="I127" i="4"/>
  <c r="J127" i="4"/>
  <c r="K127" i="4"/>
  <c r="L127" i="4"/>
  <c r="C128" i="4"/>
  <c r="D128" i="4"/>
  <c r="E128" i="4"/>
  <c r="F128" i="4"/>
  <c r="G128" i="4"/>
  <c r="H128" i="4"/>
  <c r="I128" i="4"/>
  <c r="J128" i="4"/>
  <c r="K128" i="4"/>
  <c r="L128" i="4"/>
  <c r="C129" i="4"/>
  <c r="D129" i="4"/>
  <c r="E129" i="4"/>
  <c r="F129" i="4"/>
  <c r="G129" i="4"/>
  <c r="H129" i="4"/>
  <c r="I129" i="4"/>
  <c r="J129" i="4"/>
  <c r="K129" i="4"/>
  <c r="L129" i="4"/>
  <c r="C130" i="4"/>
  <c r="D130" i="4"/>
  <c r="E130" i="4"/>
  <c r="F130" i="4"/>
  <c r="G130" i="4"/>
  <c r="H130" i="4"/>
  <c r="I130" i="4"/>
  <c r="J130" i="4"/>
  <c r="K130" i="4"/>
  <c r="L130" i="4"/>
  <c r="C131" i="4"/>
  <c r="D131" i="4"/>
  <c r="E131" i="4"/>
  <c r="F131" i="4"/>
  <c r="G131" i="4"/>
  <c r="H131" i="4"/>
  <c r="I131" i="4"/>
  <c r="J131" i="4"/>
  <c r="K131" i="4"/>
  <c r="L131" i="4"/>
  <c r="C132" i="4"/>
  <c r="D132" i="4"/>
  <c r="E132" i="4"/>
  <c r="F132" i="4"/>
  <c r="G132" i="4"/>
  <c r="H132" i="4"/>
  <c r="I132" i="4"/>
  <c r="J132" i="4"/>
  <c r="K132" i="4"/>
  <c r="L132" i="4"/>
  <c r="C133" i="4"/>
  <c r="D133" i="4"/>
  <c r="E133" i="4"/>
  <c r="F133" i="4"/>
  <c r="G133" i="4"/>
  <c r="H133" i="4"/>
  <c r="I133" i="4"/>
  <c r="J133" i="4"/>
  <c r="K133" i="4"/>
  <c r="L133" i="4"/>
  <c r="C134" i="4"/>
  <c r="D134" i="4"/>
  <c r="E134" i="4"/>
  <c r="F134" i="4"/>
  <c r="G134" i="4"/>
  <c r="H134" i="4"/>
  <c r="I134" i="4"/>
  <c r="J134" i="4"/>
  <c r="K134" i="4"/>
  <c r="L134" i="4"/>
  <c r="C135" i="4"/>
  <c r="D135" i="4"/>
  <c r="E135" i="4"/>
  <c r="F135" i="4"/>
  <c r="G135" i="4"/>
  <c r="H135" i="4"/>
  <c r="I135" i="4"/>
  <c r="J135" i="4"/>
  <c r="K135" i="4"/>
  <c r="L135" i="4"/>
  <c r="C136" i="4"/>
  <c r="D136" i="4"/>
  <c r="E136" i="4"/>
  <c r="F136" i="4"/>
  <c r="G136" i="4"/>
  <c r="H136" i="4"/>
  <c r="I136" i="4"/>
  <c r="J136" i="4"/>
  <c r="K136" i="4"/>
  <c r="L136" i="4"/>
  <c r="C137" i="4"/>
  <c r="D137" i="4"/>
  <c r="E137" i="4"/>
  <c r="F137" i="4"/>
  <c r="G137" i="4"/>
  <c r="H137" i="4"/>
  <c r="I137" i="4"/>
  <c r="J137" i="4"/>
  <c r="K137" i="4"/>
  <c r="L137" i="4"/>
  <c r="C138" i="4"/>
  <c r="D138" i="4"/>
  <c r="E138" i="4"/>
  <c r="F138" i="4"/>
  <c r="G138" i="4"/>
  <c r="H138" i="4"/>
  <c r="I138" i="4"/>
  <c r="J138" i="4"/>
  <c r="K138" i="4"/>
  <c r="L138" i="4"/>
  <c r="C139" i="4"/>
  <c r="D139" i="4"/>
  <c r="E139" i="4"/>
  <c r="F139" i="4"/>
  <c r="G139" i="4"/>
  <c r="H139" i="4"/>
  <c r="I139" i="4"/>
  <c r="J139" i="4"/>
  <c r="K139" i="4"/>
  <c r="L139" i="4"/>
  <c r="C140" i="4"/>
  <c r="D140" i="4"/>
  <c r="E140" i="4"/>
  <c r="F140" i="4"/>
  <c r="G140" i="4"/>
  <c r="H140" i="4"/>
  <c r="I140" i="4"/>
  <c r="J140" i="4"/>
  <c r="K140" i="4"/>
  <c r="L140" i="4"/>
  <c r="C141" i="4"/>
  <c r="D141" i="4"/>
  <c r="E141" i="4"/>
  <c r="F141" i="4"/>
  <c r="G141" i="4"/>
  <c r="H141" i="4"/>
  <c r="I141" i="4"/>
  <c r="J141" i="4"/>
  <c r="K141" i="4"/>
  <c r="L141" i="4"/>
  <c r="C142" i="4"/>
  <c r="D142" i="4"/>
  <c r="E142" i="4"/>
  <c r="F142" i="4"/>
  <c r="G142" i="4"/>
  <c r="H142" i="4"/>
  <c r="I142" i="4"/>
  <c r="J142" i="4"/>
  <c r="K142" i="4"/>
  <c r="L142" i="4"/>
  <c r="C143" i="4"/>
  <c r="D143" i="4"/>
  <c r="E143" i="4"/>
  <c r="F143" i="4"/>
  <c r="G143" i="4"/>
  <c r="H143" i="4"/>
  <c r="I143" i="4"/>
  <c r="J143" i="4"/>
  <c r="K143" i="4"/>
  <c r="L143" i="4"/>
  <c r="C144" i="4"/>
  <c r="D144" i="4"/>
  <c r="E144" i="4"/>
  <c r="F144" i="4"/>
  <c r="G144" i="4"/>
  <c r="H144" i="4"/>
  <c r="I144" i="4"/>
  <c r="J144" i="4"/>
  <c r="K144" i="4"/>
  <c r="L144" i="4"/>
  <c r="C145" i="4"/>
  <c r="D145" i="4"/>
  <c r="E145" i="4"/>
  <c r="F145" i="4"/>
  <c r="G145" i="4"/>
  <c r="H145" i="4"/>
  <c r="I145" i="4"/>
  <c r="J145" i="4"/>
  <c r="K145" i="4"/>
  <c r="L145" i="4"/>
  <c r="C146" i="4"/>
  <c r="D146" i="4"/>
  <c r="E146" i="4"/>
  <c r="F146" i="4"/>
  <c r="G146" i="4"/>
  <c r="H146" i="4"/>
  <c r="I146" i="4"/>
  <c r="J146" i="4"/>
  <c r="K146" i="4"/>
  <c r="L146" i="4"/>
  <c r="C147" i="4"/>
  <c r="D147" i="4"/>
  <c r="E147" i="4"/>
  <c r="F147" i="4"/>
  <c r="G147" i="4"/>
  <c r="H147" i="4"/>
  <c r="I147" i="4"/>
  <c r="J147" i="4"/>
  <c r="K147" i="4"/>
  <c r="L147" i="4"/>
  <c r="C148" i="4"/>
  <c r="D148" i="4"/>
  <c r="E148" i="4"/>
  <c r="F148" i="4"/>
  <c r="G148" i="4"/>
  <c r="H148" i="4"/>
  <c r="I148" i="4"/>
  <c r="J148" i="4"/>
  <c r="K148" i="4"/>
  <c r="L148" i="4"/>
  <c r="C149" i="4"/>
  <c r="D149" i="4"/>
  <c r="E149" i="4"/>
  <c r="F149" i="4"/>
  <c r="G149" i="4"/>
  <c r="H149" i="4"/>
  <c r="I149" i="4"/>
  <c r="J149" i="4"/>
  <c r="K149" i="4"/>
  <c r="L149" i="4"/>
  <c r="C150" i="4"/>
  <c r="D150" i="4"/>
  <c r="E150" i="4"/>
  <c r="F150" i="4"/>
  <c r="G150" i="4"/>
  <c r="H150" i="4"/>
  <c r="I150" i="4"/>
  <c r="J150" i="4"/>
  <c r="K150" i="4"/>
  <c r="L150" i="4"/>
  <c r="C151" i="4"/>
  <c r="D151" i="4"/>
  <c r="E151" i="4"/>
  <c r="F151" i="4"/>
  <c r="G151" i="4"/>
  <c r="H151" i="4"/>
  <c r="I151" i="4"/>
  <c r="J151" i="4"/>
  <c r="K151" i="4"/>
  <c r="L151" i="4"/>
  <c r="C152" i="4"/>
  <c r="D152" i="4"/>
  <c r="E152" i="4"/>
  <c r="F152" i="4"/>
  <c r="G152" i="4"/>
  <c r="H152" i="4"/>
  <c r="I152" i="4"/>
  <c r="J152" i="4"/>
  <c r="K152" i="4"/>
  <c r="L152" i="4"/>
  <c r="C153" i="4"/>
  <c r="D153" i="4"/>
  <c r="E153" i="4"/>
  <c r="F153" i="4"/>
  <c r="G153" i="4"/>
  <c r="H153" i="4"/>
  <c r="I153" i="4"/>
  <c r="J153" i="4"/>
  <c r="K153" i="4"/>
  <c r="L153" i="4"/>
  <c r="C154" i="4"/>
  <c r="D154" i="4"/>
  <c r="E154" i="4"/>
  <c r="F154" i="4"/>
  <c r="G154" i="4"/>
  <c r="H154" i="4"/>
  <c r="I154" i="4"/>
  <c r="J154" i="4"/>
  <c r="K154" i="4"/>
  <c r="L154" i="4"/>
  <c r="C155" i="4"/>
  <c r="D155" i="4"/>
  <c r="E155" i="4"/>
  <c r="F155" i="4"/>
  <c r="G155" i="4"/>
  <c r="H155" i="4"/>
  <c r="I155" i="4"/>
  <c r="J155" i="4"/>
  <c r="K155" i="4"/>
  <c r="L155" i="4"/>
  <c r="C156" i="4"/>
  <c r="D156" i="4"/>
  <c r="E156" i="4"/>
  <c r="F156" i="4"/>
  <c r="G156" i="4"/>
  <c r="H156" i="4"/>
  <c r="I156" i="4"/>
  <c r="J156" i="4"/>
  <c r="K156" i="4"/>
  <c r="L156" i="4"/>
  <c r="C157" i="4"/>
  <c r="D157" i="4"/>
  <c r="E157" i="4"/>
  <c r="F157" i="4"/>
  <c r="G157" i="4"/>
  <c r="H157" i="4"/>
  <c r="I157" i="4"/>
  <c r="J157" i="4"/>
  <c r="K157" i="4"/>
  <c r="L157" i="4"/>
  <c r="C158" i="4"/>
  <c r="D158" i="4"/>
  <c r="E158" i="4"/>
  <c r="F158" i="4"/>
  <c r="G158" i="4"/>
  <c r="H158" i="4"/>
  <c r="I158" i="4"/>
  <c r="J158" i="4"/>
  <c r="K158" i="4"/>
  <c r="L158" i="4"/>
  <c r="C159" i="4"/>
  <c r="D159" i="4"/>
  <c r="E159" i="4"/>
  <c r="F159" i="4"/>
  <c r="G159" i="4"/>
  <c r="H159" i="4"/>
  <c r="I159" i="4"/>
  <c r="J159" i="4"/>
  <c r="K159" i="4"/>
  <c r="L159" i="4"/>
  <c r="C160" i="4"/>
  <c r="D160" i="4"/>
  <c r="E160" i="4"/>
  <c r="F160" i="4"/>
  <c r="G160" i="4"/>
  <c r="H160" i="4"/>
  <c r="I160" i="4"/>
  <c r="J160" i="4"/>
  <c r="K160" i="4"/>
  <c r="L160" i="4"/>
  <c r="C161" i="4"/>
  <c r="D161" i="4"/>
  <c r="E161" i="4"/>
  <c r="F161" i="4"/>
  <c r="G161" i="4"/>
  <c r="H161" i="4"/>
  <c r="I161" i="4"/>
  <c r="J161" i="4"/>
  <c r="K161" i="4"/>
  <c r="L161" i="4"/>
  <c r="C162" i="4"/>
  <c r="D162" i="4"/>
  <c r="E162" i="4"/>
  <c r="F162" i="4"/>
  <c r="G162" i="4"/>
  <c r="H162" i="4"/>
  <c r="I162" i="4"/>
  <c r="J162" i="4"/>
  <c r="K162" i="4"/>
  <c r="L162" i="4"/>
  <c r="C163" i="4"/>
  <c r="D163" i="4"/>
  <c r="E163" i="4"/>
  <c r="F163" i="4"/>
  <c r="G163" i="4"/>
  <c r="H163" i="4"/>
  <c r="I163" i="4"/>
  <c r="J163" i="4"/>
  <c r="K163" i="4"/>
  <c r="L163" i="4"/>
  <c r="C164" i="4"/>
  <c r="D164" i="4"/>
  <c r="E164" i="4"/>
  <c r="F164" i="4"/>
  <c r="G164" i="4"/>
  <c r="H164" i="4"/>
  <c r="I164" i="4"/>
  <c r="J164" i="4"/>
  <c r="K164" i="4"/>
  <c r="L164" i="4"/>
  <c r="C165" i="4"/>
  <c r="D165" i="4"/>
  <c r="E165" i="4"/>
  <c r="F165" i="4"/>
  <c r="G165" i="4"/>
  <c r="H165" i="4"/>
  <c r="I165" i="4"/>
  <c r="J165" i="4"/>
  <c r="K165" i="4"/>
  <c r="L165" i="4"/>
  <c r="C166" i="4"/>
  <c r="D166" i="4"/>
  <c r="E166" i="4"/>
  <c r="F166" i="4"/>
  <c r="G166" i="4"/>
  <c r="H166" i="4"/>
  <c r="I166" i="4"/>
  <c r="J166" i="4"/>
  <c r="K166" i="4"/>
  <c r="L166" i="4"/>
  <c r="C167" i="4"/>
  <c r="D167" i="4"/>
  <c r="E167" i="4"/>
  <c r="F167" i="4"/>
  <c r="G167" i="4"/>
  <c r="H167" i="4"/>
  <c r="I167" i="4"/>
  <c r="J167" i="4"/>
  <c r="K167" i="4"/>
  <c r="L167" i="4"/>
  <c r="C168" i="4"/>
  <c r="D168" i="4"/>
  <c r="E168" i="4"/>
  <c r="F168" i="4"/>
  <c r="G168" i="4"/>
  <c r="H168" i="4"/>
  <c r="I168" i="4"/>
  <c r="J168" i="4"/>
  <c r="K168" i="4"/>
  <c r="L168" i="4"/>
  <c r="C169" i="4"/>
  <c r="D169" i="4"/>
  <c r="E169" i="4"/>
  <c r="F169" i="4"/>
  <c r="G169" i="4"/>
  <c r="H169" i="4"/>
  <c r="I169" i="4"/>
  <c r="J169" i="4"/>
  <c r="K169" i="4"/>
  <c r="L169" i="4"/>
  <c r="C170" i="4"/>
  <c r="D170" i="4"/>
  <c r="E170" i="4"/>
  <c r="F170" i="4"/>
  <c r="G170" i="4"/>
  <c r="H170" i="4"/>
  <c r="I170" i="4"/>
  <c r="J170" i="4"/>
  <c r="K170" i="4"/>
  <c r="L170" i="4"/>
  <c r="C171" i="4"/>
  <c r="D171" i="4"/>
  <c r="E171" i="4"/>
  <c r="F171" i="4"/>
  <c r="G171" i="4"/>
  <c r="H171" i="4"/>
  <c r="I171" i="4"/>
  <c r="J171" i="4"/>
  <c r="K171" i="4"/>
  <c r="L171" i="4"/>
  <c r="C172" i="4"/>
  <c r="D172" i="4"/>
  <c r="E172" i="4"/>
  <c r="F172" i="4"/>
  <c r="G172" i="4"/>
  <c r="H172" i="4"/>
  <c r="I172" i="4"/>
  <c r="J172" i="4"/>
  <c r="K172" i="4"/>
  <c r="L172" i="4"/>
  <c r="C173" i="4"/>
  <c r="D173" i="4"/>
  <c r="E173" i="4"/>
  <c r="F173" i="4"/>
  <c r="G173" i="4"/>
  <c r="H173" i="4"/>
  <c r="I173" i="4"/>
  <c r="J173" i="4"/>
  <c r="K173" i="4"/>
  <c r="L173" i="4"/>
  <c r="C174" i="4"/>
  <c r="D174" i="4"/>
  <c r="E174" i="4"/>
  <c r="F174" i="4"/>
  <c r="G174" i="4"/>
  <c r="H174" i="4"/>
  <c r="I174" i="4"/>
  <c r="J174" i="4"/>
  <c r="K174" i="4"/>
  <c r="L174" i="4"/>
  <c r="C175" i="4"/>
  <c r="D175" i="4"/>
  <c r="E175" i="4"/>
  <c r="F175" i="4"/>
  <c r="G175" i="4"/>
  <c r="H175" i="4"/>
  <c r="I175" i="4"/>
  <c r="J175" i="4"/>
  <c r="K175" i="4"/>
  <c r="L175" i="4"/>
  <c r="C176" i="4"/>
  <c r="D176" i="4"/>
  <c r="E176" i="4"/>
  <c r="F176" i="4"/>
  <c r="G176" i="4"/>
  <c r="H176" i="4"/>
  <c r="I176" i="4"/>
  <c r="J176" i="4"/>
  <c r="K176" i="4"/>
  <c r="L176" i="4"/>
  <c r="C177" i="4"/>
  <c r="D177" i="4"/>
  <c r="E177" i="4"/>
  <c r="F177" i="4"/>
  <c r="G177" i="4"/>
  <c r="H177" i="4"/>
  <c r="I177" i="4"/>
  <c r="J177" i="4"/>
  <c r="K177" i="4"/>
  <c r="L177" i="4"/>
  <c r="C178" i="4"/>
  <c r="D178" i="4"/>
  <c r="E178" i="4"/>
  <c r="F178" i="4"/>
  <c r="G178" i="4"/>
  <c r="H178" i="4"/>
  <c r="I178" i="4"/>
  <c r="J178" i="4"/>
  <c r="K178" i="4"/>
  <c r="L178" i="4"/>
  <c r="C179" i="4"/>
  <c r="D179" i="4"/>
  <c r="E179" i="4"/>
  <c r="F179" i="4"/>
  <c r="G179" i="4"/>
  <c r="H179" i="4"/>
  <c r="I179" i="4"/>
  <c r="J179" i="4"/>
  <c r="K179" i="4"/>
  <c r="L179" i="4"/>
  <c r="C180" i="4"/>
  <c r="D180" i="4"/>
  <c r="E180" i="4"/>
  <c r="F180" i="4"/>
  <c r="G180" i="4"/>
  <c r="H180" i="4"/>
  <c r="I180" i="4"/>
  <c r="J180" i="4"/>
  <c r="K180" i="4"/>
  <c r="L180" i="4"/>
  <c r="C181" i="4"/>
  <c r="D181" i="4"/>
  <c r="E181" i="4"/>
  <c r="F181" i="4"/>
  <c r="G181" i="4"/>
  <c r="H181" i="4"/>
  <c r="I181" i="4"/>
  <c r="J181" i="4"/>
  <c r="K181" i="4"/>
  <c r="L181" i="4"/>
  <c r="C182" i="4"/>
  <c r="D182" i="4"/>
  <c r="E182" i="4"/>
  <c r="F182" i="4"/>
  <c r="G182" i="4"/>
  <c r="H182" i="4"/>
  <c r="I182" i="4"/>
  <c r="J182" i="4"/>
  <c r="K182" i="4"/>
  <c r="L182" i="4"/>
  <c r="C183" i="4"/>
  <c r="D183" i="4"/>
  <c r="E183" i="4"/>
  <c r="F183" i="4"/>
  <c r="G183" i="4"/>
  <c r="H183" i="4"/>
  <c r="I183" i="4"/>
  <c r="J183" i="4"/>
  <c r="K183" i="4"/>
  <c r="L183" i="4"/>
  <c r="C184" i="4"/>
  <c r="D184" i="4"/>
  <c r="E184" i="4"/>
  <c r="F184" i="4"/>
  <c r="G184" i="4"/>
  <c r="H184" i="4"/>
  <c r="I184" i="4"/>
  <c r="J184" i="4"/>
  <c r="K184" i="4"/>
  <c r="L184" i="4"/>
  <c r="C185" i="4"/>
  <c r="D185" i="4"/>
  <c r="E185" i="4"/>
  <c r="F185" i="4"/>
  <c r="G185" i="4"/>
  <c r="H185" i="4"/>
  <c r="I185" i="4"/>
  <c r="J185" i="4"/>
  <c r="K185" i="4"/>
  <c r="L185" i="4"/>
  <c r="C186" i="4"/>
  <c r="D186" i="4"/>
  <c r="E186" i="4"/>
  <c r="F186" i="4"/>
  <c r="G186" i="4"/>
  <c r="H186" i="4"/>
  <c r="I186" i="4"/>
  <c r="J186" i="4"/>
  <c r="K186" i="4"/>
  <c r="L186" i="4"/>
  <c r="C187" i="4"/>
  <c r="D187" i="4"/>
  <c r="E187" i="4"/>
  <c r="F187" i="4"/>
  <c r="G187" i="4"/>
  <c r="H187" i="4"/>
  <c r="I187" i="4"/>
  <c r="J187" i="4"/>
  <c r="K187" i="4"/>
  <c r="L187" i="4"/>
  <c r="C188" i="4"/>
  <c r="D188" i="4"/>
  <c r="E188" i="4"/>
  <c r="F188" i="4"/>
  <c r="G188" i="4"/>
  <c r="H188" i="4"/>
  <c r="I188" i="4"/>
  <c r="J188" i="4"/>
  <c r="K188" i="4"/>
  <c r="L188" i="4"/>
  <c r="C189" i="4"/>
  <c r="D189" i="4"/>
  <c r="E189" i="4"/>
  <c r="F189" i="4"/>
  <c r="G189" i="4"/>
  <c r="H189" i="4"/>
  <c r="I189" i="4"/>
  <c r="J189" i="4"/>
  <c r="K189" i="4"/>
  <c r="L189" i="4"/>
  <c r="C190" i="4"/>
  <c r="D190" i="4"/>
  <c r="E190" i="4"/>
  <c r="F190" i="4"/>
  <c r="G190" i="4"/>
  <c r="H190" i="4"/>
  <c r="I190" i="4"/>
  <c r="J190" i="4"/>
  <c r="K190" i="4"/>
  <c r="L190" i="4"/>
  <c r="C191" i="4"/>
  <c r="D191" i="4"/>
  <c r="E191" i="4"/>
  <c r="F191" i="4"/>
  <c r="G191" i="4"/>
  <c r="H191" i="4"/>
  <c r="I191" i="4"/>
  <c r="J191" i="4"/>
  <c r="K191" i="4"/>
  <c r="L191" i="4"/>
  <c r="C192" i="4"/>
  <c r="D192" i="4"/>
  <c r="E192" i="4"/>
  <c r="F192" i="4"/>
  <c r="G192" i="4"/>
  <c r="H192" i="4"/>
  <c r="I192" i="4"/>
  <c r="J192" i="4"/>
  <c r="K192" i="4"/>
  <c r="L192" i="4"/>
  <c r="C193" i="4"/>
  <c r="D193" i="4"/>
  <c r="E193" i="4"/>
  <c r="F193" i="4"/>
  <c r="G193" i="4"/>
  <c r="H193" i="4"/>
  <c r="I193" i="4"/>
  <c r="J193" i="4"/>
  <c r="K193" i="4"/>
  <c r="L193" i="4"/>
  <c r="C194" i="4"/>
  <c r="D194" i="4"/>
  <c r="E194" i="4"/>
  <c r="F194" i="4"/>
  <c r="G194" i="4"/>
  <c r="H194" i="4"/>
  <c r="I194" i="4"/>
  <c r="J194" i="4"/>
  <c r="K194" i="4"/>
  <c r="L194" i="4"/>
  <c r="C195" i="4"/>
  <c r="D195" i="4"/>
  <c r="E195" i="4"/>
  <c r="F195" i="4"/>
  <c r="G195" i="4"/>
  <c r="H195" i="4"/>
  <c r="I195" i="4"/>
  <c r="J195" i="4"/>
  <c r="K195" i="4"/>
  <c r="L195" i="4"/>
  <c r="C196" i="4"/>
  <c r="D196" i="4"/>
  <c r="E196" i="4"/>
  <c r="F196" i="4"/>
  <c r="G196" i="4"/>
  <c r="H196" i="4"/>
  <c r="I196" i="4"/>
  <c r="J196" i="4"/>
  <c r="K196" i="4"/>
  <c r="L196" i="4"/>
  <c r="C197" i="4"/>
  <c r="D197" i="4"/>
  <c r="E197" i="4"/>
  <c r="F197" i="4"/>
  <c r="G197" i="4"/>
  <c r="H197" i="4"/>
  <c r="I197" i="4"/>
  <c r="J197" i="4"/>
  <c r="K197" i="4"/>
  <c r="L197" i="4"/>
  <c r="C198" i="4"/>
  <c r="D198" i="4"/>
  <c r="E198" i="4"/>
  <c r="F198" i="4"/>
  <c r="G198" i="4"/>
  <c r="H198" i="4"/>
  <c r="I198" i="4"/>
  <c r="J198" i="4"/>
  <c r="K198" i="4"/>
  <c r="L198" i="4"/>
  <c r="C199" i="4"/>
  <c r="D199" i="4"/>
  <c r="E199" i="4"/>
  <c r="F199" i="4"/>
  <c r="G199" i="4"/>
  <c r="H199" i="4"/>
  <c r="I199" i="4"/>
  <c r="J199" i="4"/>
  <c r="K199" i="4"/>
  <c r="L199" i="4"/>
  <c r="C200" i="4"/>
  <c r="D200" i="4"/>
  <c r="E200" i="4"/>
  <c r="F200" i="4"/>
  <c r="G200" i="4"/>
  <c r="H200" i="4"/>
  <c r="I200" i="4"/>
  <c r="J200" i="4"/>
  <c r="K200" i="4"/>
  <c r="L200" i="4"/>
  <c r="C201" i="4"/>
  <c r="D201" i="4"/>
  <c r="E201" i="4"/>
  <c r="F201" i="4"/>
  <c r="G201" i="4"/>
  <c r="H201" i="4"/>
  <c r="I201" i="4"/>
  <c r="J201" i="4"/>
  <c r="K201" i="4"/>
  <c r="L201" i="4"/>
  <c r="D2" i="4"/>
  <c r="E2" i="4"/>
  <c r="F2" i="4"/>
  <c r="G2" i="4"/>
  <c r="H2" i="4"/>
  <c r="I2" i="4"/>
  <c r="J2" i="4"/>
  <c r="K2" i="4"/>
  <c r="L2" i="4"/>
  <c r="C2" i="4"/>
  <c r="Q26" i="1"/>
  <c r="Q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71" i="5" l="1"/>
  <c r="E71" i="5"/>
  <c r="F71" i="5"/>
  <c r="G71" i="5"/>
  <c r="F200" i="5"/>
  <c r="G200" i="5"/>
  <c r="H200" i="5"/>
  <c r="I200" i="5"/>
  <c r="L200" i="5"/>
  <c r="F184" i="5"/>
  <c r="G184" i="5"/>
  <c r="H184" i="5"/>
  <c r="I184" i="5"/>
  <c r="L184" i="5"/>
  <c r="E184" i="5"/>
  <c r="F168" i="5"/>
  <c r="G168" i="5"/>
  <c r="H168" i="5"/>
  <c r="I168" i="5"/>
  <c r="L168" i="5"/>
  <c r="E168" i="5"/>
  <c r="F152" i="5"/>
  <c r="G152" i="5"/>
  <c r="H152" i="5"/>
  <c r="I152" i="5"/>
  <c r="L152" i="5"/>
  <c r="E152" i="5"/>
  <c r="F136" i="5"/>
  <c r="G136" i="5"/>
  <c r="H136" i="5"/>
  <c r="I136" i="5"/>
  <c r="L136" i="5"/>
  <c r="E136" i="5"/>
  <c r="F120" i="5"/>
  <c r="G120" i="5"/>
  <c r="H120" i="5"/>
  <c r="I120" i="5"/>
  <c r="L120" i="5"/>
  <c r="E120" i="5"/>
  <c r="F104" i="5"/>
  <c r="G104" i="5"/>
  <c r="H104" i="5"/>
  <c r="I104" i="5"/>
  <c r="L104" i="5"/>
  <c r="E104" i="5"/>
  <c r="F88" i="5"/>
  <c r="G88" i="5"/>
  <c r="H88" i="5"/>
  <c r="I88" i="5"/>
  <c r="L88" i="5"/>
  <c r="E88" i="5"/>
  <c r="F72" i="5"/>
  <c r="G72" i="5"/>
  <c r="H72" i="5"/>
  <c r="I72" i="5"/>
  <c r="L72" i="5"/>
  <c r="E72" i="5"/>
  <c r="F56" i="5"/>
  <c r="G56" i="5"/>
  <c r="H56" i="5"/>
  <c r="I56" i="5"/>
  <c r="L56" i="5"/>
  <c r="E56" i="5"/>
  <c r="F40" i="5"/>
  <c r="G40" i="5"/>
  <c r="H40" i="5"/>
  <c r="I40" i="5"/>
  <c r="L40" i="5"/>
  <c r="E40" i="5"/>
  <c r="C118" i="5"/>
  <c r="C66" i="5"/>
  <c r="C40" i="5"/>
  <c r="E196" i="5"/>
  <c r="G161" i="5"/>
  <c r="H148" i="5"/>
  <c r="I135" i="5"/>
  <c r="I87" i="5"/>
  <c r="F62" i="5"/>
  <c r="F30" i="5"/>
  <c r="K190" i="5"/>
  <c r="K174" i="5"/>
  <c r="K158" i="5"/>
  <c r="K142" i="5"/>
  <c r="K126" i="5"/>
  <c r="L198" i="5"/>
  <c r="F198" i="5"/>
  <c r="G198" i="5"/>
  <c r="H198" i="5"/>
  <c r="I198" i="5"/>
  <c r="L182" i="5"/>
  <c r="F182" i="5"/>
  <c r="G182" i="5"/>
  <c r="H182" i="5"/>
  <c r="I182" i="5"/>
  <c r="L166" i="5"/>
  <c r="F166" i="5"/>
  <c r="G166" i="5"/>
  <c r="H166" i="5"/>
  <c r="I166" i="5"/>
  <c r="L150" i="5"/>
  <c r="E150" i="5"/>
  <c r="F150" i="5"/>
  <c r="G150" i="5"/>
  <c r="H150" i="5"/>
  <c r="I150" i="5"/>
  <c r="L134" i="5"/>
  <c r="E134" i="5"/>
  <c r="F134" i="5"/>
  <c r="G134" i="5"/>
  <c r="H134" i="5"/>
  <c r="I134" i="5"/>
  <c r="L118" i="5"/>
  <c r="E118" i="5"/>
  <c r="F118" i="5"/>
  <c r="G118" i="5"/>
  <c r="H118" i="5"/>
  <c r="I118" i="5"/>
  <c r="L102" i="5"/>
  <c r="E102" i="5"/>
  <c r="F102" i="5"/>
  <c r="G102" i="5"/>
  <c r="H102" i="5"/>
  <c r="I102" i="5"/>
  <c r="L86" i="5"/>
  <c r="E86" i="5"/>
  <c r="F86" i="5"/>
  <c r="G86" i="5"/>
  <c r="H86" i="5"/>
  <c r="I86" i="5"/>
  <c r="L70" i="5"/>
  <c r="E70" i="5"/>
  <c r="F70" i="5"/>
  <c r="G70" i="5"/>
  <c r="H70" i="5"/>
  <c r="I70" i="5"/>
  <c r="L54" i="5"/>
  <c r="E54" i="5"/>
  <c r="F54" i="5"/>
  <c r="G54" i="5"/>
  <c r="H54" i="5"/>
  <c r="I54" i="5"/>
  <c r="L38" i="5"/>
  <c r="E38" i="5"/>
  <c r="F38" i="5"/>
  <c r="G38" i="5"/>
  <c r="H38" i="5"/>
  <c r="I38" i="5"/>
  <c r="J174" i="5"/>
  <c r="J158" i="5"/>
  <c r="J142" i="5"/>
  <c r="J126" i="5"/>
  <c r="J110" i="5"/>
  <c r="J78" i="5"/>
  <c r="C199" i="5"/>
  <c r="C183" i="5"/>
  <c r="C167" i="5"/>
  <c r="C151" i="5"/>
  <c r="C135" i="5"/>
  <c r="C114" i="5"/>
  <c r="C88" i="5"/>
  <c r="C38" i="5"/>
  <c r="D195" i="5"/>
  <c r="D163" i="5"/>
  <c r="D131" i="5"/>
  <c r="D99" i="5"/>
  <c r="D67" i="5"/>
  <c r="D35" i="5"/>
  <c r="F148" i="5"/>
  <c r="G135" i="5"/>
  <c r="F110" i="5"/>
  <c r="H84" i="5"/>
  <c r="D133" i="5"/>
  <c r="C133" i="5"/>
  <c r="D117" i="5"/>
  <c r="C117" i="5"/>
  <c r="D101" i="5"/>
  <c r="C101" i="5"/>
  <c r="D85" i="5"/>
  <c r="C85" i="5"/>
  <c r="D69" i="5"/>
  <c r="C69" i="5"/>
  <c r="D53" i="5"/>
  <c r="C53" i="5"/>
  <c r="D37" i="5"/>
  <c r="C37" i="5"/>
  <c r="K189" i="5"/>
  <c r="K173" i="5"/>
  <c r="K157" i="5"/>
  <c r="K141" i="5"/>
  <c r="K125" i="5"/>
  <c r="K109" i="5"/>
  <c r="K93" i="5"/>
  <c r="K77" i="5"/>
  <c r="K61" i="5"/>
  <c r="K45" i="5"/>
  <c r="K29" i="5"/>
  <c r="E197" i="5"/>
  <c r="F197" i="5"/>
  <c r="G197" i="5"/>
  <c r="H197" i="5"/>
  <c r="L197" i="5"/>
  <c r="E181" i="5"/>
  <c r="F181" i="5"/>
  <c r="G181" i="5"/>
  <c r="H181" i="5"/>
  <c r="L181" i="5"/>
  <c r="E165" i="5"/>
  <c r="F165" i="5"/>
  <c r="G165" i="5"/>
  <c r="H165" i="5"/>
  <c r="L165" i="5"/>
  <c r="E149" i="5"/>
  <c r="F149" i="5"/>
  <c r="G149" i="5"/>
  <c r="H149" i="5"/>
  <c r="L149" i="5"/>
  <c r="I149" i="5"/>
  <c r="E133" i="5"/>
  <c r="F133" i="5"/>
  <c r="G133" i="5"/>
  <c r="H133" i="5"/>
  <c r="L133" i="5"/>
  <c r="I133" i="5"/>
  <c r="E117" i="5"/>
  <c r="F117" i="5"/>
  <c r="G117" i="5"/>
  <c r="H117" i="5"/>
  <c r="L117" i="5"/>
  <c r="I117" i="5"/>
  <c r="E101" i="5"/>
  <c r="F101" i="5"/>
  <c r="G101" i="5"/>
  <c r="H101" i="5"/>
  <c r="L101" i="5"/>
  <c r="I101" i="5"/>
  <c r="E85" i="5"/>
  <c r="F85" i="5"/>
  <c r="G85" i="5"/>
  <c r="H85" i="5"/>
  <c r="L85" i="5"/>
  <c r="I85" i="5"/>
  <c r="E69" i="5"/>
  <c r="F69" i="5"/>
  <c r="G69" i="5"/>
  <c r="H69" i="5"/>
  <c r="L69" i="5"/>
  <c r="I69" i="5"/>
  <c r="E53" i="5"/>
  <c r="F53" i="5"/>
  <c r="G53" i="5"/>
  <c r="H53" i="5"/>
  <c r="L53" i="5"/>
  <c r="I53" i="5"/>
  <c r="E37" i="5"/>
  <c r="F37" i="5"/>
  <c r="G37" i="5"/>
  <c r="H37" i="5"/>
  <c r="L37" i="5"/>
  <c r="I37" i="5"/>
  <c r="J157" i="5"/>
  <c r="J141" i="5"/>
  <c r="C198" i="5"/>
  <c r="C182" i="5"/>
  <c r="C166" i="5"/>
  <c r="C150" i="5"/>
  <c r="C134" i="5"/>
  <c r="C109" i="5"/>
  <c r="C87" i="5"/>
  <c r="C59" i="5"/>
  <c r="C35" i="5"/>
  <c r="D194" i="5"/>
  <c r="D162" i="5"/>
  <c r="D130" i="5"/>
  <c r="D98" i="5"/>
  <c r="D66" i="5"/>
  <c r="D34" i="5"/>
  <c r="H193" i="5"/>
  <c r="G177" i="5"/>
  <c r="L119" i="5"/>
  <c r="E119" i="5"/>
  <c r="F119" i="5"/>
  <c r="G119" i="5"/>
  <c r="L180" i="5"/>
  <c r="I180" i="5"/>
  <c r="L164" i="5"/>
  <c r="I164" i="5"/>
  <c r="L148" i="5"/>
  <c r="I148" i="5"/>
  <c r="L132" i="5"/>
  <c r="E132" i="5"/>
  <c r="I132" i="5"/>
  <c r="L116" i="5"/>
  <c r="E116" i="5"/>
  <c r="F116" i="5"/>
  <c r="I116" i="5"/>
  <c r="L100" i="5"/>
  <c r="E100" i="5"/>
  <c r="F100" i="5"/>
  <c r="I100" i="5"/>
  <c r="L84" i="5"/>
  <c r="E84" i="5"/>
  <c r="F84" i="5"/>
  <c r="I84" i="5"/>
  <c r="L68" i="5"/>
  <c r="E68" i="5"/>
  <c r="F68" i="5"/>
  <c r="I68" i="5"/>
  <c r="L52" i="5"/>
  <c r="E52" i="5"/>
  <c r="F52" i="5"/>
  <c r="I52" i="5"/>
  <c r="L36" i="5"/>
  <c r="E36" i="5"/>
  <c r="F36" i="5"/>
  <c r="G36" i="5"/>
  <c r="I36" i="5"/>
  <c r="C197" i="5"/>
  <c r="C181" i="5"/>
  <c r="C165" i="5"/>
  <c r="C149" i="5"/>
  <c r="C131" i="5"/>
  <c r="C108" i="5"/>
  <c r="C86" i="5"/>
  <c r="C58" i="5"/>
  <c r="C34" i="5"/>
  <c r="D193" i="5"/>
  <c r="D161" i="5"/>
  <c r="D129" i="5"/>
  <c r="D97" i="5"/>
  <c r="D65" i="5"/>
  <c r="D33" i="5"/>
  <c r="G193" i="5"/>
  <c r="F177" i="5"/>
  <c r="F158" i="5"/>
  <c r="G145" i="5"/>
  <c r="G132" i="5"/>
  <c r="G81" i="5"/>
  <c r="I55" i="5"/>
  <c r="L195" i="5"/>
  <c r="E195" i="5"/>
  <c r="F195" i="5"/>
  <c r="G195" i="5"/>
  <c r="H195" i="5"/>
  <c r="I195" i="5"/>
  <c r="L179" i="5"/>
  <c r="E179" i="5"/>
  <c r="F179" i="5"/>
  <c r="G179" i="5"/>
  <c r="H179" i="5"/>
  <c r="I179" i="5"/>
  <c r="L163" i="5"/>
  <c r="E163" i="5"/>
  <c r="F163" i="5"/>
  <c r="G163" i="5"/>
  <c r="H163" i="5"/>
  <c r="I163" i="5"/>
  <c r="L147" i="5"/>
  <c r="E147" i="5"/>
  <c r="F147" i="5"/>
  <c r="G147" i="5"/>
  <c r="H147" i="5"/>
  <c r="I147" i="5"/>
  <c r="L131" i="5"/>
  <c r="E131" i="5"/>
  <c r="F131" i="5"/>
  <c r="G131" i="5"/>
  <c r="H131" i="5"/>
  <c r="I131" i="5"/>
  <c r="L115" i="5"/>
  <c r="E115" i="5"/>
  <c r="F115" i="5"/>
  <c r="G115" i="5"/>
  <c r="H115" i="5"/>
  <c r="I115" i="5"/>
  <c r="L99" i="5"/>
  <c r="E99" i="5"/>
  <c r="F99" i="5"/>
  <c r="G99" i="5"/>
  <c r="H99" i="5"/>
  <c r="I99" i="5"/>
  <c r="L83" i="5"/>
  <c r="E83" i="5"/>
  <c r="F83" i="5"/>
  <c r="G83" i="5"/>
  <c r="H83" i="5"/>
  <c r="I83" i="5"/>
  <c r="L67" i="5"/>
  <c r="E67" i="5"/>
  <c r="F67" i="5"/>
  <c r="G67" i="5"/>
  <c r="H67" i="5"/>
  <c r="I67" i="5"/>
  <c r="L51" i="5"/>
  <c r="E51" i="5"/>
  <c r="F51" i="5"/>
  <c r="G51" i="5"/>
  <c r="H51" i="5"/>
  <c r="I51" i="5"/>
  <c r="L35" i="5"/>
  <c r="E35" i="5"/>
  <c r="F35" i="5"/>
  <c r="G35" i="5"/>
  <c r="H35" i="5"/>
  <c r="I35" i="5"/>
  <c r="C196" i="5"/>
  <c r="C180" i="5"/>
  <c r="C164" i="5"/>
  <c r="C148" i="5"/>
  <c r="C130" i="5"/>
  <c r="C107" i="5"/>
  <c r="C83" i="5"/>
  <c r="C29" i="5"/>
  <c r="D192" i="5"/>
  <c r="D160" i="5"/>
  <c r="D128" i="5"/>
  <c r="D96" i="5"/>
  <c r="D64" i="5"/>
  <c r="D32" i="5"/>
  <c r="E200" i="5"/>
  <c r="F193" i="5"/>
  <c r="I167" i="5"/>
  <c r="F145" i="5"/>
  <c r="F132" i="5"/>
  <c r="L151" i="5"/>
  <c r="E151" i="5"/>
  <c r="H135" i="5"/>
  <c r="L194" i="5"/>
  <c r="E194" i="5"/>
  <c r="F194" i="5"/>
  <c r="G194" i="5"/>
  <c r="L178" i="5"/>
  <c r="E178" i="5"/>
  <c r="F178" i="5"/>
  <c r="G178" i="5"/>
  <c r="L162" i="5"/>
  <c r="E162" i="5"/>
  <c r="F162" i="5"/>
  <c r="G162" i="5"/>
  <c r="I162" i="5"/>
  <c r="L146" i="5"/>
  <c r="E146" i="5"/>
  <c r="F146" i="5"/>
  <c r="G146" i="5"/>
  <c r="H146" i="5"/>
  <c r="I146" i="5"/>
  <c r="L130" i="5"/>
  <c r="E130" i="5"/>
  <c r="F130" i="5"/>
  <c r="G130" i="5"/>
  <c r="H130" i="5"/>
  <c r="I130" i="5"/>
  <c r="L114" i="5"/>
  <c r="E114" i="5"/>
  <c r="F114" i="5"/>
  <c r="G114" i="5"/>
  <c r="H114" i="5"/>
  <c r="I114" i="5"/>
  <c r="L98" i="5"/>
  <c r="E98" i="5"/>
  <c r="F98" i="5"/>
  <c r="G98" i="5"/>
  <c r="H98" i="5"/>
  <c r="I98" i="5"/>
  <c r="L82" i="5"/>
  <c r="E82" i="5"/>
  <c r="F82" i="5"/>
  <c r="G82" i="5"/>
  <c r="H82" i="5"/>
  <c r="I82" i="5"/>
  <c r="L66" i="5"/>
  <c r="E66" i="5"/>
  <c r="F66" i="5"/>
  <c r="G66" i="5"/>
  <c r="H66" i="5"/>
  <c r="I66" i="5"/>
  <c r="L50" i="5"/>
  <c r="E50" i="5"/>
  <c r="F50" i="5"/>
  <c r="G50" i="5"/>
  <c r="H50" i="5"/>
  <c r="I50" i="5"/>
  <c r="L34" i="5"/>
  <c r="E34" i="5"/>
  <c r="F34" i="5"/>
  <c r="G34" i="5"/>
  <c r="H34" i="5"/>
  <c r="I34" i="5"/>
  <c r="C195" i="5"/>
  <c r="C179" i="5"/>
  <c r="C163" i="5"/>
  <c r="C147" i="5"/>
  <c r="C106" i="5"/>
  <c r="C82" i="5"/>
  <c r="C56" i="5"/>
  <c r="C28" i="5"/>
  <c r="D191" i="5"/>
  <c r="D159" i="5"/>
  <c r="D127" i="5"/>
  <c r="D95" i="5"/>
  <c r="D63" i="5"/>
  <c r="D26" i="5"/>
  <c r="H167" i="5"/>
  <c r="I157" i="5"/>
  <c r="I103" i="5"/>
  <c r="F78" i="5"/>
  <c r="H52" i="5"/>
  <c r="L199" i="5"/>
  <c r="E199" i="5"/>
  <c r="L193" i="5"/>
  <c r="I193" i="5"/>
  <c r="L177" i="5"/>
  <c r="I177" i="5"/>
  <c r="H177" i="5"/>
  <c r="L161" i="5"/>
  <c r="I161" i="5"/>
  <c r="H161" i="5"/>
  <c r="L145" i="5"/>
  <c r="I145" i="5"/>
  <c r="H145" i="5"/>
  <c r="L129" i="5"/>
  <c r="I129" i="5"/>
  <c r="E129" i="5"/>
  <c r="H129" i="5"/>
  <c r="L113" i="5"/>
  <c r="I113" i="5"/>
  <c r="E113" i="5"/>
  <c r="H113" i="5"/>
  <c r="L97" i="5"/>
  <c r="I97" i="5"/>
  <c r="E97" i="5"/>
  <c r="H97" i="5"/>
  <c r="L81" i="5"/>
  <c r="I81" i="5"/>
  <c r="E81" i="5"/>
  <c r="H81" i="5"/>
  <c r="L65" i="5"/>
  <c r="I65" i="5"/>
  <c r="E65" i="5"/>
  <c r="H65" i="5"/>
  <c r="L49" i="5"/>
  <c r="I49" i="5"/>
  <c r="E49" i="5"/>
  <c r="H49" i="5"/>
  <c r="L33" i="5"/>
  <c r="I33" i="5"/>
  <c r="E33" i="5"/>
  <c r="F33" i="5"/>
  <c r="H33" i="5"/>
  <c r="C194" i="5"/>
  <c r="C178" i="5"/>
  <c r="C162" i="5"/>
  <c r="C146" i="5"/>
  <c r="C77" i="5"/>
  <c r="C55" i="5"/>
  <c r="C27" i="5"/>
  <c r="D186" i="5"/>
  <c r="D154" i="5"/>
  <c r="D122" i="5"/>
  <c r="D25" i="5"/>
  <c r="H199" i="5"/>
  <c r="H175" i="5"/>
  <c r="G167" i="5"/>
  <c r="F129" i="5"/>
  <c r="H103" i="5"/>
  <c r="G52" i="5"/>
  <c r="L183" i="5"/>
  <c r="E183" i="5"/>
  <c r="K200" i="5"/>
  <c r="K184" i="5"/>
  <c r="K168" i="5"/>
  <c r="K152" i="5"/>
  <c r="K136" i="5"/>
  <c r="K120" i="5"/>
  <c r="K104" i="5"/>
  <c r="K88" i="5"/>
  <c r="K72" i="5"/>
  <c r="K56" i="5"/>
  <c r="K40" i="5"/>
  <c r="E192" i="5"/>
  <c r="F192" i="5"/>
  <c r="G192" i="5"/>
  <c r="H192" i="5"/>
  <c r="L192" i="5"/>
  <c r="E176" i="5"/>
  <c r="F176" i="5"/>
  <c r="G176" i="5"/>
  <c r="H176" i="5"/>
  <c r="L176" i="5"/>
  <c r="E160" i="5"/>
  <c r="F160" i="5"/>
  <c r="G160" i="5"/>
  <c r="H160" i="5"/>
  <c r="L160" i="5"/>
  <c r="E144" i="5"/>
  <c r="F144" i="5"/>
  <c r="G144" i="5"/>
  <c r="H144" i="5"/>
  <c r="L144" i="5"/>
  <c r="E128" i="5"/>
  <c r="F128" i="5"/>
  <c r="G128" i="5"/>
  <c r="H128" i="5"/>
  <c r="I128" i="5"/>
  <c r="L128" i="5"/>
  <c r="E112" i="5"/>
  <c r="F112" i="5"/>
  <c r="G112" i="5"/>
  <c r="H112" i="5"/>
  <c r="I112" i="5"/>
  <c r="L112" i="5"/>
  <c r="E96" i="5"/>
  <c r="F96" i="5"/>
  <c r="G96" i="5"/>
  <c r="H96" i="5"/>
  <c r="I96" i="5"/>
  <c r="L96" i="5"/>
  <c r="E80" i="5"/>
  <c r="F80" i="5"/>
  <c r="G80" i="5"/>
  <c r="H80" i="5"/>
  <c r="I80" i="5"/>
  <c r="L80" i="5"/>
  <c r="E64" i="5"/>
  <c r="F64" i="5"/>
  <c r="G64" i="5"/>
  <c r="H64" i="5"/>
  <c r="I64" i="5"/>
  <c r="L64" i="5"/>
  <c r="E48" i="5"/>
  <c r="F48" i="5"/>
  <c r="G48" i="5"/>
  <c r="H48" i="5"/>
  <c r="I48" i="5"/>
  <c r="L48" i="5"/>
  <c r="E32" i="5"/>
  <c r="F32" i="5"/>
  <c r="G32" i="5"/>
  <c r="H32" i="5"/>
  <c r="I32" i="5"/>
  <c r="L32" i="5"/>
  <c r="J200" i="5"/>
  <c r="J184" i="5"/>
  <c r="J168" i="5"/>
  <c r="J152" i="5"/>
  <c r="J136" i="5"/>
  <c r="J120" i="5"/>
  <c r="J104" i="5"/>
  <c r="J88" i="5"/>
  <c r="J72" i="5"/>
  <c r="J56" i="5"/>
  <c r="J40" i="5"/>
  <c r="C193" i="5"/>
  <c r="C177" i="5"/>
  <c r="C161" i="5"/>
  <c r="C145" i="5"/>
  <c r="C126" i="5"/>
  <c r="C104" i="5"/>
  <c r="C76" i="5"/>
  <c r="C54" i="5"/>
  <c r="D121" i="5"/>
  <c r="G199" i="5"/>
  <c r="H183" i="5"/>
  <c r="F167" i="5"/>
  <c r="F142" i="5"/>
  <c r="F126" i="5"/>
  <c r="H100" i="5"/>
  <c r="G49" i="5"/>
  <c r="L55" i="5"/>
  <c r="E55" i="5"/>
  <c r="F55" i="5"/>
  <c r="G55" i="5"/>
  <c r="C31" i="5"/>
  <c r="D31" i="5"/>
  <c r="K199" i="5"/>
  <c r="K183" i="5"/>
  <c r="K167" i="5"/>
  <c r="K151" i="5"/>
  <c r="K135" i="5"/>
  <c r="K119" i="5"/>
  <c r="K103" i="5"/>
  <c r="K87" i="5"/>
  <c r="K71" i="5"/>
  <c r="K55" i="5"/>
  <c r="K39" i="5"/>
  <c r="E191" i="5"/>
  <c r="F191" i="5"/>
  <c r="I191" i="5"/>
  <c r="E175" i="5"/>
  <c r="F175" i="5"/>
  <c r="I175" i="5"/>
  <c r="E159" i="5"/>
  <c r="F159" i="5"/>
  <c r="G159" i="5"/>
  <c r="H159" i="5"/>
  <c r="I159" i="5"/>
  <c r="E143" i="5"/>
  <c r="F143" i="5"/>
  <c r="G143" i="5"/>
  <c r="H143" i="5"/>
  <c r="I143" i="5"/>
  <c r="E127" i="5"/>
  <c r="F127" i="5"/>
  <c r="G127" i="5"/>
  <c r="H127" i="5"/>
  <c r="I127" i="5"/>
  <c r="E111" i="5"/>
  <c r="F111" i="5"/>
  <c r="G111" i="5"/>
  <c r="H111" i="5"/>
  <c r="I111" i="5"/>
  <c r="E95" i="5"/>
  <c r="F95" i="5"/>
  <c r="G95" i="5"/>
  <c r="H95" i="5"/>
  <c r="I95" i="5"/>
  <c r="E79" i="5"/>
  <c r="F79" i="5"/>
  <c r="G79" i="5"/>
  <c r="H79" i="5"/>
  <c r="I79" i="5"/>
  <c r="E63" i="5"/>
  <c r="F63" i="5"/>
  <c r="G63" i="5"/>
  <c r="H63" i="5"/>
  <c r="I63" i="5"/>
  <c r="E47" i="5"/>
  <c r="F47" i="5"/>
  <c r="G47" i="5"/>
  <c r="H47" i="5"/>
  <c r="I47" i="5"/>
  <c r="E31" i="5"/>
  <c r="F31" i="5"/>
  <c r="G31" i="5"/>
  <c r="H31" i="5"/>
  <c r="I31" i="5"/>
  <c r="J199" i="5"/>
  <c r="J183" i="5"/>
  <c r="J151" i="5"/>
  <c r="J119" i="5"/>
  <c r="J71" i="5"/>
  <c r="J55" i="5"/>
  <c r="J39" i="5"/>
  <c r="C176" i="5"/>
  <c r="C144" i="5"/>
  <c r="C125" i="5"/>
  <c r="C103" i="5"/>
  <c r="C75" i="5"/>
  <c r="C51" i="5"/>
  <c r="D180" i="5"/>
  <c r="D148" i="5"/>
  <c r="D116" i="5"/>
  <c r="D84" i="5"/>
  <c r="D52" i="5"/>
  <c r="F199" i="5"/>
  <c r="G191" i="5"/>
  <c r="G183" i="5"/>
  <c r="E166" i="5"/>
  <c r="G100" i="5"/>
  <c r="F49" i="5"/>
  <c r="L135" i="5"/>
  <c r="E135" i="5"/>
  <c r="F135" i="5"/>
  <c r="C110" i="5"/>
  <c r="D110" i="5"/>
  <c r="C94" i="5"/>
  <c r="D94" i="5"/>
  <c r="C78" i="5"/>
  <c r="D78" i="5"/>
  <c r="C62" i="5"/>
  <c r="D62" i="5"/>
  <c r="C46" i="5"/>
  <c r="D46" i="5"/>
  <c r="C30" i="5"/>
  <c r="D30" i="5"/>
  <c r="K198" i="5"/>
  <c r="K182" i="5"/>
  <c r="K166" i="5"/>
  <c r="K150" i="5"/>
  <c r="K134" i="5"/>
  <c r="K118" i="5"/>
  <c r="K102" i="5"/>
  <c r="K86" i="5"/>
  <c r="K70" i="5"/>
  <c r="K54" i="5"/>
  <c r="K38" i="5"/>
  <c r="H190" i="5"/>
  <c r="I190" i="5"/>
  <c r="L190" i="5"/>
  <c r="H174" i="5"/>
  <c r="I174" i="5"/>
  <c r="L174" i="5"/>
  <c r="G174" i="5"/>
  <c r="H158" i="5"/>
  <c r="I158" i="5"/>
  <c r="L158" i="5"/>
  <c r="G158" i="5"/>
  <c r="H142" i="5"/>
  <c r="I142" i="5"/>
  <c r="L142" i="5"/>
  <c r="G142" i="5"/>
  <c r="H126" i="5"/>
  <c r="I126" i="5"/>
  <c r="L126" i="5"/>
  <c r="G126" i="5"/>
  <c r="H110" i="5"/>
  <c r="I110" i="5"/>
  <c r="L110" i="5"/>
  <c r="G110" i="5"/>
  <c r="H94" i="5"/>
  <c r="I94" i="5"/>
  <c r="L94" i="5"/>
  <c r="G94" i="5"/>
  <c r="H78" i="5"/>
  <c r="I78" i="5"/>
  <c r="L78" i="5"/>
  <c r="G78" i="5"/>
  <c r="H62" i="5"/>
  <c r="I62" i="5"/>
  <c r="L62" i="5"/>
  <c r="G62" i="5"/>
  <c r="H46" i="5"/>
  <c r="I46" i="5"/>
  <c r="L46" i="5"/>
  <c r="G46" i="5"/>
  <c r="H30" i="5"/>
  <c r="I30" i="5"/>
  <c r="L30" i="5"/>
  <c r="E30" i="5"/>
  <c r="G30" i="5"/>
  <c r="J198" i="5"/>
  <c r="J182" i="5"/>
  <c r="J166" i="5"/>
  <c r="J150" i="5"/>
  <c r="J134" i="5"/>
  <c r="J118" i="5"/>
  <c r="J102" i="5"/>
  <c r="J86" i="5"/>
  <c r="J70" i="5"/>
  <c r="J54" i="5"/>
  <c r="J38" i="5"/>
  <c r="C175" i="5"/>
  <c r="C143" i="5"/>
  <c r="C102" i="5"/>
  <c r="C50" i="5"/>
  <c r="D179" i="5"/>
  <c r="D147" i="5"/>
  <c r="D115" i="5"/>
  <c r="D83" i="5"/>
  <c r="D51" i="5"/>
  <c r="E198" i="5"/>
  <c r="G190" i="5"/>
  <c r="F183" i="5"/>
  <c r="E174" i="5"/>
  <c r="I165" i="5"/>
  <c r="G97" i="5"/>
  <c r="I71" i="5"/>
  <c r="F46" i="5"/>
  <c r="K197" i="5"/>
  <c r="K181" i="5"/>
  <c r="K165" i="5"/>
  <c r="K149" i="5"/>
  <c r="K133" i="5"/>
  <c r="K117" i="5"/>
  <c r="K101" i="5"/>
  <c r="K85" i="5"/>
  <c r="K53" i="5"/>
  <c r="K37" i="5"/>
  <c r="E189" i="5"/>
  <c r="F189" i="5"/>
  <c r="G189" i="5"/>
  <c r="L189" i="5"/>
  <c r="E173" i="5"/>
  <c r="F173" i="5"/>
  <c r="G173" i="5"/>
  <c r="L173" i="5"/>
  <c r="E157" i="5"/>
  <c r="F157" i="5"/>
  <c r="G157" i="5"/>
  <c r="L157" i="5"/>
  <c r="E141" i="5"/>
  <c r="F141" i="5"/>
  <c r="G141" i="5"/>
  <c r="L141" i="5"/>
  <c r="E125" i="5"/>
  <c r="F125" i="5"/>
  <c r="G125" i="5"/>
  <c r="H125" i="5"/>
  <c r="L125" i="5"/>
  <c r="I125" i="5"/>
  <c r="E109" i="5"/>
  <c r="F109" i="5"/>
  <c r="G109" i="5"/>
  <c r="H109" i="5"/>
  <c r="L109" i="5"/>
  <c r="I109" i="5"/>
  <c r="E93" i="5"/>
  <c r="F93" i="5"/>
  <c r="G93" i="5"/>
  <c r="H93" i="5"/>
  <c r="L93" i="5"/>
  <c r="I93" i="5"/>
  <c r="E77" i="5"/>
  <c r="F77" i="5"/>
  <c r="G77" i="5"/>
  <c r="H77" i="5"/>
  <c r="L77" i="5"/>
  <c r="I77" i="5"/>
  <c r="E61" i="5"/>
  <c r="F61" i="5"/>
  <c r="G61" i="5"/>
  <c r="H61" i="5"/>
  <c r="L61" i="5"/>
  <c r="I61" i="5"/>
  <c r="E45" i="5"/>
  <c r="F45" i="5"/>
  <c r="G45" i="5"/>
  <c r="H45" i="5"/>
  <c r="L45" i="5"/>
  <c r="I45" i="5"/>
  <c r="E29" i="5"/>
  <c r="F29" i="5"/>
  <c r="G29" i="5"/>
  <c r="H29" i="5"/>
  <c r="L29" i="5"/>
  <c r="I29" i="5"/>
  <c r="J197" i="5"/>
  <c r="J181" i="5"/>
  <c r="J165" i="5"/>
  <c r="J149" i="5"/>
  <c r="J133" i="5"/>
  <c r="J117" i="5"/>
  <c r="J101" i="5"/>
  <c r="J85" i="5"/>
  <c r="J69" i="5"/>
  <c r="J53" i="5"/>
  <c r="J37" i="5"/>
  <c r="C190" i="5"/>
  <c r="C174" i="5"/>
  <c r="C158" i="5"/>
  <c r="C142" i="5"/>
  <c r="C123" i="5"/>
  <c r="C99" i="5"/>
  <c r="C45" i="5"/>
  <c r="D178" i="5"/>
  <c r="D146" i="5"/>
  <c r="D114" i="5"/>
  <c r="D82" i="5"/>
  <c r="D50" i="5"/>
  <c r="I197" i="5"/>
  <c r="F190" i="5"/>
  <c r="E182" i="5"/>
  <c r="I173" i="5"/>
  <c r="H164" i="5"/>
  <c r="H141" i="5"/>
  <c r="F97" i="5"/>
  <c r="H71" i="5"/>
  <c r="E46" i="5"/>
  <c r="L103" i="5"/>
  <c r="E103" i="5"/>
  <c r="F103" i="5"/>
  <c r="G103" i="5"/>
  <c r="C39" i="5"/>
  <c r="K69" i="5"/>
  <c r="K132" i="5"/>
  <c r="K116" i="5"/>
  <c r="K100" i="5"/>
  <c r="K84" i="5"/>
  <c r="K68" i="5"/>
  <c r="K52" i="5"/>
  <c r="K36" i="5"/>
  <c r="E188" i="5"/>
  <c r="H188" i="5"/>
  <c r="I188" i="5"/>
  <c r="L188" i="5"/>
  <c r="E172" i="5"/>
  <c r="H172" i="5"/>
  <c r="I172" i="5"/>
  <c r="L172" i="5"/>
  <c r="E156" i="5"/>
  <c r="F156" i="5"/>
  <c r="G156" i="5"/>
  <c r="H156" i="5"/>
  <c r="I156" i="5"/>
  <c r="L156" i="5"/>
  <c r="E140" i="5"/>
  <c r="F140" i="5"/>
  <c r="G140" i="5"/>
  <c r="H140" i="5"/>
  <c r="I140" i="5"/>
  <c r="L140" i="5"/>
  <c r="E124" i="5"/>
  <c r="F124" i="5"/>
  <c r="G124" i="5"/>
  <c r="H124" i="5"/>
  <c r="I124" i="5"/>
  <c r="L124" i="5"/>
  <c r="E108" i="5"/>
  <c r="F108" i="5"/>
  <c r="G108" i="5"/>
  <c r="H108" i="5"/>
  <c r="I108" i="5"/>
  <c r="L108" i="5"/>
  <c r="E92" i="5"/>
  <c r="F92" i="5"/>
  <c r="G92" i="5"/>
  <c r="H92" i="5"/>
  <c r="I92" i="5"/>
  <c r="L92" i="5"/>
  <c r="E76" i="5"/>
  <c r="F76" i="5"/>
  <c r="G76" i="5"/>
  <c r="H76" i="5"/>
  <c r="I76" i="5"/>
  <c r="L76" i="5"/>
  <c r="E60" i="5"/>
  <c r="F60" i="5"/>
  <c r="G60" i="5"/>
  <c r="H60" i="5"/>
  <c r="I60" i="5"/>
  <c r="L60" i="5"/>
  <c r="E44" i="5"/>
  <c r="F44" i="5"/>
  <c r="G44" i="5"/>
  <c r="H44" i="5"/>
  <c r="I44" i="5"/>
  <c r="L44" i="5"/>
  <c r="E28" i="5"/>
  <c r="F28" i="5"/>
  <c r="G28" i="5"/>
  <c r="H28" i="5"/>
  <c r="I28" i="5"/>
  <c r="L28" i="5"/>
  <c r="J196" i="5"/>
  <c r="J180" i="5"/>
  <c r="J164" i="5"/>
  <c r="J148" i="5"/>
  <c r="J132" i="5"/>
  <c r="J116" i="5"/>
  <c r="J100" i="5"/>
  <c r="J84" i="5"/>
  <c r="J68" i="5"/>
  <c r="J52" i="5"/>
  <c r="J36" i="5"/>
  <c r="C189" i="5"/>
  <c r="C173" i="5"/>
  <c r="C157" i="5"/>
  <c r="C141" i="5"/>
  <c r="C98" i="5"/>
  <c r="C72" i="5"/>
  <c r="C44" i="5"/>
  <c r="D177" i="5"/>
  <c r="D145" i="5"/>
  <c r="D113" i="5"/>
  <c r="D81" i="5"/>
  <c r="D49" i="5"/>
  <c r="I196" i="5"/>
  <c r="E190" i="5"/>
  <c r="I181" i="5"/>
  <c r="H173" i="5"/>
  <c r="G164" i="5"/>
  <c r="I151" i="5"/>
  <c r="I119" i="5"/>
  <c r="F94" i="5"/>
  <c r="H68" i="5"/>
  <c r="L167" i="5"/>
  <c r="E167" i="5"/>
  <c r="K67" i="5"/>
  <c r="G187" i="5"/>
  <c r="H187" i="5"/>
  <c r="I187" i="5"/>
  <c r="L187" i="5"/>
  <c r="F187" i="5"/>
  <c r="G171" i="5"/>
  <c r="H171" i="5"/>
  <c r="I171" i="5"/>
  <c r="L171" i="5"/>
  <c r="F171" i="5"/>
  <c r="G155" i="5"/>
  <c r="H155" i="5"/>
  <c r="I155" i="5"/>
  <c r="L155" i="5"/>
  <c r="F155" i="5"/>
  <c r="G139" i="5"/>
  <c r="H139" i="5"/>
  <c r="I139" i="5"/>
  <c r="L139" i="5"/>
  <c r="F139" i="5"/>
  <c r="G123" i="5"/>
  <c r="H123" i="5"/>
  <c r="I123" i="5"/>
  <c r="L123" i="5"/>
  <c r="F123" i="5"/>
  <c r="G107" i="5"/>
  <c r="H107" i="5"/>
  <c r="I107" i="5"/>
  <c r="L107" i="5"/>
  <c r="F107" i="5"/>
  <c r="G91" i="5"/>
  <c r="H91" i="5"/>
  <c r="I91" i="5"/>
  <c r="L91" i="5"/>
  <c r="F91" i="5"/>
  <c r="G75" i="5"/>
  <c r="H75" i="5"/>
  <c r="I75" i="5"/>
  <c r="L75" i="5"/>
  <c r="F75" i="5"/>
  <c r="G59" i="5"/>
  <c r="H59" i="5"/>
  <c r="I59" i="5"/>
  <c r="L59" i="5"/>
  <c r="F59" i="5"/>
  <c r="G43" i="5"/>
  <c r="H43" i="5"/>
  <c r="I43" i="5"/>
  <c r="L43" i="5"/>
  <c r="F43" i="5"/>
  <c r="G27" i="5"/>
  <c r="H27" i="5"/>
  <c r="I27" i="5"/>
  <c r="L27" i="5"/>
  <c r="F27" i="5"/>
  <c r="J195" i="5"/>
  <c r="J179" i="5"/>
  <c r="J163" i="5"/>
  <c r="J147" i="5"/>
  <c r="J131" i="5"/>
  <c r="J115" i="5"/>
  <c r="J99" i="5"/>
  <c r="J83" i="5"/>
  <c r="J67" i="5"/>
  <c r="J51" i="5"/>
  <c r="J35" i="5"/>
  <c r="C188" i="5"/>
  <c r="C172" i="5"/>
  <c r="C156" i="5"/>
  <c r="C140" i="5"/>
  <c r="C93" i="5"/>
  <c r="C71" i="5"/>
  <c r="C43" i="5"/>
  <c r="D112" i="5"/>
  <c r="D80" i="5"/>
  <c r="D48" i="5"/>
  <c r="H196" i="5"/>
  <c r="I189" i="5"/>
  <c r="H180" i="5"/>
  <c r="G172" i="5"/>
  <c r="F164" i="5"/>
  <c r="H151" i="5"/>
  <c r="H119" i="5"/>
  <c r="E94" i="5"/>
  <c r="G68" i="5"/>
  <c r="L191" i="5"/>
  <c r="L39" i="5"/>
  <c r="E39" i="5"/>
  <c r="F39" i="5"/>
  <c r="G39" i="5"/>
  <c r="H39" i="5"/>
  <c r="L186" i="5"/>
  <c r="E186" i="5"/>
  <c r="F186" i="5"/>
  <c r="L170" i="5"/>
  <c r="E170" i="5"/>
  <c r="F170" i="5"/>
  <c r="L154" i="5"/>
  <c r="E154" i="5"/>
  <c r="F154" i="5"/>
  <c r="L138" i="5"/>
  <c r="E138" i="5"/>
  <c r="F138" i="5"/>
  <c r="L122" i="5"/>
  <c r="E122" i="5"/>
  <c r="F122" i="5"/>
  <c r="G122" i="5"/>
  <c r="H122" i="5"/>
  <c r="L106" i="5"/>
  <c r="E106" i="5"/>
  <c r="F106" i="5"/>
  <c r="G106" i="5"/>
  <c r="H106" i="5"/>
  <c r="L90" i="5"/>
  <c r="E90" i="5"/>
  <c r="F90" i="5"/>
  <c r="G90" i="5"/>
  <c r="H90" i="5"/>
  <c r="L74" i="5"/>
  <c r="E74" i="5"/>
  <c r="F74" i="5"/>
  <c r="G74" i="5"/>
  <c r="H74" i="5"/>
  <c r="L58" i="5"/>
  <c r="E58" i="5"/>
  <c r="F58" i="5"/>
  <c r="G58" i="5"/>
  <c r="H58" i="5"/>
  <c r="L42" i="5"/>
  <c r="E42" i="5"/>
  <c r="F42" i="5"/>
  <c r="G42" i="5"/>
  <c r="H42" i="5"/>
  <c r="I42" i="5"/>
  <c r="L26" i="5"/>
  <c r="E26" i="5"/>
  <c r="F26" i="5"/>
  <c r="G26" i="5"/>
  <c r="H26" i="5"/>
  <c r="I26" i="5"/>
  <c r="J194" i="5"/>
  <c r="J178" i="5"/>
  <c r="J162" i="5"/>
  <c r="J146" i="5"/>
  <c r="J130" i="5"/>
  <c r="J114" i="5"/>
  <c r="J98" i="5"/>
  <c r="J82" i="5"/>
  <c r="J66" i="5"/>
  <c r="J50" i="5"/>
  <c r="J34" i="5"/>
  <c r="C187" i="5"/>
  <c r="C171" i="5"/>
  <c r="C155" i="5"/>
  <c r="C139" i="5"/>
  <c r="C120" i="5"/>
  <c r="C92" i="5"/>
  <c r="C70" i="5"/>
  <c r="C42" i="5"/>
  <c r="D111" i="5"/>
  <c r="D79" i="5"/>
  <c r="D47" i="5"/>
  <c r="G196" i="5"/>
  <c r="H189" i="5"/>
  <c r="G180" i="5"/>
  <c r="F172" i="5"/>
  <c r="E164" i="5"/>
  <c r="G151" i="5"/>
  <c r="H138" i="5"/>
  <c r="H116" i="5"/>
  <c r="E91" i="5"/>
  <c r="G65" i="5"/>
  <c r="H36" i="5"/>
  <c r="L175" i="5"/>
  <c r="L87" i="5"/>
  <c r="E87" i="5"/>
  <c r="F87" i="5"/>
  <c r="G87" i="5"/>
  <c r="H87" i="5"/>
  <c r="K129" i="5"/>
  <c r="K113" i="5"/>
  <c r="K97" i="5"/>
  <c r="K81" i="5"/>
  <c r="K65" i="5"/>
  <c r="K49" i="5"/>
  <c r="K33" i="5"/>
  <c r="G201" i="5"/>
  <c r="H201" i="5"/>
  <c r="L201" i="5"/>
  <c r="I201" i="5"/>
  <c r="G185" i="5"/>
  <c r="H185" i="5"/>
  <c r="L185" i="5"/>
  <c r="I185" i="5"/>
  <c r="G169" i="5"/>
  <c r="H169" i="5"/>
  <c r="L169" i="5"/>
  <c r="I169" i="5"/>
  <c r="E153" i="5"/>
  <c r="F153" i="5"/>
  <c r="G153" i="5"/>
  <c r="H153" i="5"/>
  <c r="L153" i="5"/>
  <c r="I153" i="5"/>
  <c r="E137" i="5"/>
  <c r="F137" i="5"/>
  <c r="G137" i="5"/>
  <c r="H137" i="5"/>
  <c r="L137" i="5"/>
  <c r="I137" i="5"/>
  <c r="E121" i="5"/>
  <c r="F121" i="5"/>
  <c r="G121" i="5"/>
  <c r="H121" i="5"/>
  <c r="L121" i="5"/>
  <c r="I121" i="5"/>
  <c r="E105" i="5"/>
  <c r="F105" i="5"/>
  <c r="G105" i="5"/>
  <c r="H105" i="5"/>
  <c r="L105" i="5"/>
  <c r="I105" i="5"/>
  <c r="E89" i="5"/>
  <c r="F89" i="5"/>
  <c r="G89" i="5"/>
  <c r="H89" i="5"/>
  <c r="L89" i="5"/>
  <c r="I89" i="5"/>
  <c r="E73" i="5"/>
  <c r="F73" i="5"/>
  <c r="G73" i="5"/>
  <c r="H73" i="5"/>
  <c r="L73" i="5"/>
  <c r="I73" i="5"/>
  <c r="E57" i="5"/>
  <c r="F57" i="5"/>
  <c r="G57" i="5"/>
  <c r="H57" i="5"/>
  <c r="L57" i="5"/>
  <c r="I57" i="5"/>
  <c r="E41" i="5"/>
  <c r="F41" i="5"/>
  <c r="G41" i="5"/>
  <c r="H41" i="5"/>
  <c r="L41" i="5"/>
  <c r="I41" i="5"/>
  <c r="E25" i="5"/>
  <c r="F25" i="5"/>
  <c r="G25" i="5"/>
  <c r="H25" i="5"/>
  <c r="L25" i="5"/>
  <c r="I25" i="5"/>
  <c r="J193" i="5"/>
  <c r="J177" i="5"/>
  <c r="J161" i="5"/>
  <c r="J145" i="5"/>
  <c r="J129" i="5"/>
  <c r="J113" i="5"/>
  <c r="J97" i="5"/>
  <c r="J81" i="5"/>
  <c r="J65" i="5"/>
  <c r="J49" i="5"/>
  <c r="J33" i="5"/>
  <c r="C170" i="5"/>
  <c r="C138" i="5"/>
  <c r="C119" i="5"/>
  <c r="C91" i="5"/>
  <c r="F196" i="5"/>
  <c r="G188" i="5"/>
  <c r="F180" i="5"/>
  <c r="E171" i="5"/>
  <c r="H162" i="5"/>
  <c r="F151" i="5"/>
  <c r="G138" i="5"/>
  <c r="G116" i="5"/>
  <c r="I90" i="5"/>
  <c r="F65" i="5"/>
  <c r="G33" i="5"/>
  <c r="L159" i="5"/>
  <c r="H24" i="5"/>
  <c r="G24" i="5"/>
  <c r="F24" i="5"/>
  <c r="W2" i="4"/>
  <c r="T2" i="4"/>
  <c r="P2" i="4"/>
  <c r="S2" i="4"/>
  <c r="U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DBF7F1-26A1-4061-8DCB-B8E6C8B559F8}" name="pomiary" type="6" refreshedVersion="8" background="1" saveData="1">
    <textPr codePage="852" sourceFile="C:\Users\kamack38\Downloads\informatyka-2018-czerwiec-matura\dane\pomiary.txt" decimal="," thousands=" " tab="0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970A83F-8A57-4A4E-8E99-57B8EFE200A3}" name="pomiary1" type="6" refreshedVersion="8" background="1" saveData="1">
    <textPr codePage="852" sourceFile="C:\Users\kamack38\Downloads\informatyka-2018-czerwiec-matura\dane\pomiary.txt" decimal="," thousands=" " tab="0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F386608-5B1F-46B0-92A4-0C1DA84196BF}" name="pomiary2" type="6" refreshedVersion="8" background="1" saveData="1">
    <textPr codePage="852" sourceFile="C:\Users\kamack38\Downloads\informatyka-2018-czerwiec-matura\dane\pomiary.txt" decimal="," thousands=" " tab="0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<sst xmlns="http://schemas.openxmlformats.org/spreadsheetml/2006/main" count="84" uniqueCount="41">
  <si>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</si>
  <si>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</si>
  <si>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</si>
  <si>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</si>
  <si>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</si>
  <si>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</si>
  <si>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</si>
  <si>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</si>
  <si>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</si>
  <si>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</si>
  <si>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</si>
  <si>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</si>
  <si>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Godzina</t>
  </si>
  <si>
    <t>Średnia z czujnik5</t>
  </si>
  <si>
    <t>Godzina2</t>
  </si>
  <si>
    <t>PRAWDA</t>
  </si>
  <si>
    <t>"5.1"</t>
  </si>
  <si>
    <t>Suma końcowa</t>
  </si>
  <si>
    <t>Miesiąc</t>
  </si>
  <si>
    <t>"5.3"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</si>
  <si>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</si>
  <si>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</si>
  <si>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</si>
  <si>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</si>
  <si>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</si>
  <si>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</si>
  <si>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</si>
  <si>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</si>
  <si>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</si>
  <si>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</si>
  <si>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</si>
  <si>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</si>
  <si>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</si>
  <si>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</t>
  </si>
  <si>
    <t>"5.4"</t>
  </si>
  <si>
    <t>(-10,15&gt;</t>
  </si>
  <si>
    <t>(15,20&gt;</t>
  </si>
  <si>
    <t>Dzień miesiąca</t>
  </si>
  <si>
    <t>a i b</t>
  </si>
  <si>
    <t>a,b i c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</si>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</sst>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4" fontId="0" fillId="0" borderId="0" xfId="0" applyNumberFormat="1"/>
    <xf numFmtId="15" fontId="1" fillId="0" borderId="0" xfId="0" applyNumberFormat="1" applyFont="1"/>
    <xf numFmtId="0" fontId="0" fillId="0" borderId="0" xfId="0" applyAlignment="1">
      <alignment horizontal="left"/>
    </xf>
    <xf numFmtId="14" fontId="0" fillId="0" borderId="0" xfId="0" quotePrefix="1" applyNumberFormat="1"/>
    <xf numFmtId="0" fontId="0" fillId="2" borderId="0" xfId="0" applyFill="1" applyAlignment="1">
      <alignment horizontal="left"/>
    </xf>
    <xf numFmtId="0" fontId="0" fillId="2" borderId="0" xfId="0" applyFill="1"/>
    <xf numFmtId="46" fontId="0" fillId="0" borderId="0" xfId="0" applyNumberFormat="1"/>
  </cellXfs>
  <cellStyles count="1">
    <cellStyle name="Normalny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5 - Pomiary temperatury.xlsx]Zadanie 5!Tabela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wartości temperatury podanej</a:t>
            </a:r>
            <a:r>
              <a:rPr lang="pl-PL" baseline="0"/>
              <a:t> przez czujnik nr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'Zadanie 5'!$Q$8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5'!$P$9:$P$21</c:f>
              <c:strCache>
                <c:ptCount val="12"/>
                <c:pt idx="0">
                  <c:v>grudzień</c:v>
                </c:pt>
                <c:pt idx="1">
                  <c:v>listopad</c:v>
                </c:pt>
                <c:pt idx="2">
                  <c:v>październik</c:v>
                </c:pt>
                <c:pt idx="3">
                  <c:v>wrzesień</c:v>
                </c:pt>
                <c:pt idx="4">
                  <c:v>sierpień</c:v>
                </c:pt>
                <c:pt idx="5">
                  <c:v>lipiec</c:v>
                </c:pt>
                <c:pt idx="6">
                  <c:v>czerwiec</c:v>
                </c:pt>
                <c:pt idx="7">
                  <c:v>maj</c:v>
                </c:pt>
                <c:pt idx="8">
                  <c:v>kwiecień</c:v>
                </c:pt>
                <c:pt idx="9">
                  <c:v>marzec</c:v>
                </c:pt>
                <c:pt idx="10">
                  <c:v>luty</c:v>
                </c:pt>
                <c:pt idx="11">
                  <c:v>styczeń</c:v>
                </c:pt>
              </c:strCache>
            </c:strRef>
          </c:cat>
          <c:val>
            <c:numRef>
              <c:f>'Zadanie 5'!$Q$9:$Q$21</c:f>
              <c:numCache>
                <c:formatCode>#,##0.00</c:formatCode>
                <c:ptCount val="12"/>
                <c:pt idx="0">
                  <c:v>0.64777777777777756</c:v>
                </c:pt>
                <c:pt idx="1">
                  <c:v>15.53529411764706</c:v>
                </c:pt>
                <c:pt idx="2">
                  <c:v>15.032105263157895</c:v>
                </c:pt>
                <c:pt idx="3">
                  <c:v>16.025333333333332</c:v>
                </c:pt>
                <c:pt idx="4">
                  <c:v>22.228750000000002</c:v>
                </c:pt>
                <c:pt idx="5">
                  <c:v>22.222631578947368</c:v>
                </c:pt>
                <c:pt idx="6">
                  <c:v>14.542499999999997</c:v>
                </c:pt>
                <c:pt idx="7">
                  <c:v>13.564210526315788</c:v>
                </c:pt>
                <c:pt idx="8">
                  <c:v>12.842307692307694</c:v>
                </c:pt>
                <c:pt idx="9">
                  <c:v>2.2973684210526319</c:v>
                </c:pt>
                <c:pt idx="10">
                  <c:v>0.1573333333333333</c:v>
                </c:pt>
                <c:pt idx="11">
                  <c:v>0.90857142857142859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0-45EF-87C4-B2D802359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67149520"/>
        <c:axId val="1167153360"/>
      </c:barChart>
      <c:catAx>
        <c:axId val="116714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153360"/>
        <c:crosses val="autoZero"/>
        <c:auto val="1"/>
        <c:lblAlgn val="ctr"/>
        <c:lblOffset val="100"/>
        <c:noMultiLvlLbl val="0"/>
      </c:catAx>
      <c:valAx>
        <c:axId val="11671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temparatura w Celsjuszach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1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7</xdr:row>
      <xdr:rowOff>57149</xdr:rowOff>
    </xdr:from>
    <xdr:to>
      <xdr:col>27</xdr:col>
      <xdr:colOff>314325</xdr:colOff>
      <xdr:row>26</xdr:row>
      <xdr:rowOff>104774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312C81-ECCE-EDA5-CE47-A70B6CBE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1.738978819441" createdVersion="8" refreshedVersion="8" minRefreshableVersion="3" recordCount="200" xr:uid="{151C5CD8-1060-4EBF-BDCA-B979B1AC3A70}">
  <cacheSource type="worksheet">
    <worksheetSource ref="A1:M201" sheet="Zadanie 5"/>
  </cacheSource>
  <cacheFields count="13">
    <cacheField name="data" numFmtId="14">
      <sharedItems containsSemiMixedTypes="0" containsNonDate="0" containsDate="1" containsString="0" minDate="2016-01-05T00:00:00" maxDate="2016-12-29T00:00:00"/>
    </cacheField>
    <cacheField name="godzina" numFmtId="20">
      <sharedItems containsSemiMixedTypes="0" containsNonDate="0" containsDate="1" containsString="0" minDate="1899-12-30T00:00:00" maxDate="1899-12-30T12:10:00" count="115">
        <d v="1899-12-30T11:11:00"/>
        <d v="1899-12-30T07:00:00"/>
        <d v="1899-12-30T10:12:00"/>
        <d v="1899-12-30T00:08:00"/>
        <d v="1899-12-30T10:02:00"/>
        <d v="1899-12-30T03:11:00"/>
        <d v="1899-12-30T01:06:00"/>
        <d v="1899-12-30T03:02:00"/>
        <d v="1899-12-30T02:06:00"/>
        <d v="1899-12-30T05:04:00"/>
        <d v="1899-12-30T08:03:00"/>
        <d v="1899-12-30T06:07:00"/>
        <d v="1899-12-30T08:07:00"/>
        <d v="1899-12-30T00:02:00"/>
        <d v="1899-12-30T04:06:00"/>
        <d v="1899-12-30T07:02:00"/>
        <d v="1899-12-30T11:05:00"/>
        <d v="1899-12-30T05:03:00"/>
        <d v="1899-12-30T11:07:00"/>
        <d v="1899-12-30T00:00:00"/>
        <d v="1899-12-30T04:03:00"/>
        <d v="1899-12-30T08:09:00"/>
        <d v="1899-12-30T11:03:00"/>
        <d v="1899-12-30T12:04:00"/>
        <d v="1899-12-30T05:08:00"/>
        <d v="1899-12-30T00:12:00"/>
        <d v="1899-12-30T03:01:00"/>
        <d v="1899-12-30T12:10:00"/>
        <d v="1899-12-30T06:02:00"/>
        <d v="1899-12-30T03:07:00"/>
        <d v="1899-12-30T08:08:00"/>
        <d v="1899-12-30T09:05:00"/>
        <d v="1899-12-30T04:08:00"/>
        <d v="1899-12-30T07:09:00"/>
        <d v="1899-12-30T05:05:00"/>
        <d v="1899-12-30T09:08:00"/>
        <d v="1899-12-30T01:05:00"/>
        <d v="1899-12-30T10:04:00"/>
        <d v="1899-12-30T07:05:00"/>
        <d v="1899-12-30T00:03:00"/>
        <d v="1899-12-30T09:09:00"/>
        <d v="1899-12-30T11:01:00"/>
        <d v="1899-12-30T06:06:00"/>
        <d v="1899-12-30T02:01:00"/>
        <d v="1899-12-30T02:02:00"/>
        <d v="1899-12-30T10:07:00"/>
        <d v="1899-12-30T08:00:00"/>
        <d v="1899-12-30T11:10:00"/>
        <d v="1899-12-30T10:06:00"/>
        <d v="1899-12-30T03:06:00"/>
        <d v="1899-12-30T08:04:00"/>
        <d v="1899-12-30T05:06:00"/>
        <d v="1899-12-30T06:04:00"/>
        <d v="1899-12-30T05:12:00"/>
        <d v="1899-12-30T04:01:00"/>
        <d v="1899-12-30T07:08:00"/>
        <d v="1899-12-30T02:09:00"/>
        <d v="1899-12-30T10:05:00"/>
        <d v="1899-12-30T02:03:00"/>
        <d v="1899-12-30T10:03:00"/>
        <d v="1899-12-30T04:09:00"/>
        <d v="1899-12-30T11:00:00"/>
        <d v="1899-12-30T06:09:00"/>
        <d v="1899-12-30T11:04:00"/>
        <d v="1899-12-30T09:03:00"/>
        <d v="1899-12-30T04:05:00"/>
        <d v="1899-12-30T07:10:00"/>
        <d v="1899-12-30T09:04:00"/>
        <d v="1899-12-30T06:05:00"/>
        <d v="1899-12-30T08:12:00"/>
        <d v="1899-12-30T12:09:00"/>
        <d v="1899-12-30T05:11:00"/>
        <d v="1899-12-30T00:06:00"/>
        <d v="1899-12-30T02:05:00"/>
        <d v="1899-12-30T01:08:00"/>
        <d v="1899-12-30T00:04:00"/>
        <d v="1899-12-30T01:00:00"/>
        <d v="1899-12-30T01:07:00"/>
        <d v="1899-12-30T04:02:00"/>
        <d v="1899-12-30T04:11:00"/>
        <d v="1899-12-30T02:12:00"/>
        <d v="1899-12-30T09:11:00"/>
        <d v="1899-12-30T02:08:00"/>
        <d v="1899-12-30T10:08:00"/>
        <d v="1899-12-30T02:04:00"/>
        <d v="1899-12-30T03:03:00"/>
        <d v="1899-12-30T01:03:00"/>
        <d v="1899-12-30T10:01:00"/>
        <d v="1899-12-30T10:09:00"/>
        <d v="1899-12-30T00:05:00"/>
        <d v="1899-12-30T03:05:00"/>
        <d v="1899-12-30T06:03:00"/>
        <d v="1899-12-30T11:06:00"/>
        <d v="1899-12-30T00:09:00"/>
        <d v="1899-12-30T00:11:00"/>
        <d v="1899-12-30T05:10:00"/>
        <d v="1899-12-30T08:10:00"/>
        <d v="1899-12-30T11:09:00"/>
        <d v="1899-12-30T08:02:00"/>
        <d v="1899-12-30T08:06:00"/>
        <d v="1899-12-30T10:10:00"/>
        <d v="1899-12-30T07:01:00"/>
        <d v="1899-12-30T01:11:00"/>
        <d v="1899-12-30T05:07:00"/>
        <d v="1899-12-30T06:01:00"/>
        <d v="1899-12-30T01:09:00"/>
        <d v="1899-12-30T09:00:00"/>
        <d v="1899-12-30T03:10:00"/>
        <d v="1899-12-30T07:06:00"/>
        <d v="1899-12-30T11:02:00"/>
        <d v="1899-12-30T01:02:00"/>
        <d v="1899-12-30T09:02:00"/>
        <d v="1899-12-30T07:11:00"/>
        <d v="1899-12-30T04:04:00"/>
        <d v="1899-12-30T01:04:00"/>
      </sharedItems>
    </cacheField>
    <cacheField name="czujnik1" numFmtId="0">
      <sharedItems containsSemiMixedTypes="0" containsString="0" containsNumber="1" minValue="-7.37" maxValue="24.97"/>
    </cacheField>
    <cacheField name="czujnik2" numFmtId="0">
      <sharedItems containsSemiMixedTypes="0" containsString="0" containsNumber="1" minValue="-7.98" maxValue="24.93"/>
    </cacheField>
    <cacheField name="czujnik3" numFmtId="0">
      <sharedItems containsSemiMixedTypes="0" containsString="0" containsNumber="1" minValue="-7.83" maxValue="24.91"/>
    </cacheField>
    <cacheField name="czujnik4" numFmtId="0">
      <sharedItems containsSemiMixedTypes="0" containsString="0" containsNumber="1" minValue="-7.67" maxValue="24.76"/>
    </cacheField>
    <cacheField name="czujnik5" numFmtId="0">
      <sharedItems containsSemiMixedTypes="0" containsString="0" containsNumber="1" minValue="-7.58" maxValue="24.61"/>
    </cacheField>
    <cacheField name="czujnik6" numFmtId="0">
      <sharedItems containsSemiMixedTypes="0" containsString="0" containsNumber="1" minValue="-7.74" maxValue="24.99"/>
    </cacheField>
    <cacheField name="czujnik7" numFmtId="0">
      <sharedItems containsSemiMixedTypes="0" containsString="0" containsNumber="1" minValue="-7.96" maxValue="24.85"/>
    </cacheField>
    <cacheField name="czujnik8" numFmtId="0">
      <sharedItems containsSemiMixedTypes="0" containsString="0" containsNumber="1" minValue="-7.17" maxValue="24.93"/>
    </cacheField>
    <cacheField name="czujnik9" numFmtId="0">
      <sharedItems containsSemiMixedTypes="0" containsString="0" containsNumber="1" minValue="-7.56" maxValue="24.9"/>
    </cacheField>
    <cacheField name="czujnik10" numFmtId="0">
      <sharedItems containsSemiMixedTypes="0" containsString="0" containsNumber="1" minValue="-7.39" maxValue="24.8"/>
    </cacheField>
    <cacheField name="Godzina2" numFmtId="20">
      <sharedItems containsNonDate="0"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1.744288425929" createdVersion="8" refreshedVersion="8" minRefreshableVersion="3" recordCount="200" xr:uid="{2F512926-94CE-4536-928C-1CCA10EF70A3}">
  <cacheSource type="worksheet">
    <worksheetSource ref="A1:N201" sheet="Zadanie 5"/>
  </cacheSource>
  <cacheFields count="14">
    <cacheField name="data" numFmtId="14">
      <sharedItems containsSemiMixedTypes="0" containsNonDate="0" containsDate="1" containsString="0" minDate="2016-01-05T00:00:00" maxDate="2016-12-29T00:00:00"/>
    </cacheField>
    <cacheField name="godzina" numFmtId="20">
      <sharedItems containsSemiMixedTypes="0" containsNonDate="0" containsDate="1" containsString="0" minDate="1899-12-30T00:00:00" maxDate="1899-12-30T12:10:00"/>
    </cacheField>
    <cacheField name="czujnik1" numFmtId="0">
      <sharedItems containsSemiMixedTypes="0" containsString="0" containsNumber="1" minValue="-7.37" maxValue="24.97"/>
    </cacheField>
    <cacheField name="czujnik2" numFmtId="0">
      <sharedItems containsSemiMixedTypes="0" containsString="0" containsNumber="1" minValue="-7.98" maxValue="24.93"/>
    </cacheField>
    <cacheField name="czujnik3" numFmtId="0">
      <sharedItems containsSemiMixedTypes="0" containsString="0" containsNumber="1" minValue="-7.83" maxValue="24.91"/>
    </cacheField>
    <cacheField name="czujnik4" numFmtId="0">
      <sharedItems containsSemiMixedTypes="0" containsString="0" containsNumber="1" minValue="-7.67" maxValue="24.76"/>
    </cacheField>
    <cacheField name="czujnik5" numFmtId="0">
      <sharedItems containsSemiMixedTypes="0" containsString="0" containsNumber="1" minValue="-7.58" maxValue="24.61"/>
    </cacheField>
    <cacheField name="czujnik6" numFmtId="0">
      <sharedItems containsSemiMixedTypes="0" containsString="0" containsNumber="1" minValue="-7.74" maxValue="24.99"/>
    </cacheField>
    <cacheField name="czujnik7" numFmtId="0">
      <sharedItems containsSemiMixedTypes="0" containsString="0" containsNumber="1" minValue="-7.96" maxValue="24.85"/>
    </cacheField>
    <cacheField name="czujnik8" numFmtId="0">
      <sharedItems containsSemiMixedTypes="0" containsString="0" containsNumber="1" minValue="-7.17" maxValue="24.93"/>
    </cacheField>
    <cacheField name="czujnik9" numFmtId="0">
      <sharedItems containsSemiMixedTypes="0" containsString="0" containsNumber="1" minValue="-7.56" maxValue="24.9"/>
    </cacheField>
    <cacheField name="czujnik10" numFmtId="0">
      <sharedItems containsSemiMixedTypes="0" containsString="0" containsNumber="1" minValue="-7.39" maxValue="24.8"/>
    </cacheField>
    <cacheField name="Godzina2" numFmtId="20">
      <sharedItems containsNonDate="0"/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16-01-05T00:00:00"/>
    <x v="0"/>
    <n v="0.61"/>
    <n v="-4.9800000000000004"/>
    <n v="-1.56"/>
    <n v="-5.59"/>
    <n v="-2.8"/>
    <n v="3.39"/>
    <n v="2.81"/>
    <n v="-1.6"/>
    <n v="1.71"/>
    <n v="4.53"/>
    <x v="0"/>
  </r>
  <r>
    <d v="2016-01-08T00:00:00"/>
    <x v="1"/>
    <n v="-4.5"/>
    <n v="2.56"/>
    <n v="-5.28"/>
    <n v="-6.02"/>
    <n v="-5.78"/>
    <n v="-7.56"/>
    <n v="-2.48"/>
    <n v="3.31"/>
    <n v="-5.4"/>
    <n v="0.03"/>
    <x v="0"/>
  </r>
  <r>
    <d v="2016-01-18T00:00:00"/>
    <x v="2"/>
    <n v="2.59"/>
    <n v="-7.29"/>
    <n v="1.55"/>
    <n v="6.79"/>
    <n v="3.87"/>
    <n v="-7.74"/>
    <n v="4.5199999999999996"/>
    <n v="-4.7699999999999996"/>
    <n v="-3.88"/>
    <n v="-4.25"/>
    <x v="0"/>
  </r>
  <r>
    <d v="2016-01-20T00:00:00"/>
    <x v="3"/>
    <n v="7.76"/>
    <n v="-7.18"/>
    <n v="-0.49"/>
    <n v="-2.23"/>
    <n v="6.46"/>
    <n v="3.09"/>
    <n v="-0.48"/>
    <n v="-2.84"/>
    <n v="-1.31"/>
    <n v="-2.96"/>
    <x v="1"/>
  </r>
  <r>
    <d v="2016-01-21T00:00:00"/>
    <x v="4"/>
    <n v="7.12"/>
    <n v="5.13"/>
    <n v="-3.67"/>
    <n v="-3.5"/>
    <n v="8.14"/>
    <n v="-5.31"/>
    <n v="-0.44"/>
    <n v="0.87"/>
    <n v="-5.21"/>
    <n v="-3.49"/>
    <x v="0"/>
  </r>
  <r>
    <d v="2016-01-22T00:00:00"/>
    <x v="5"/>
    <n v="4.1100000000000003"/>
    <n v="0.85"/>
    <n v="-3.78"/>
    <n v="-7.4"/>
    <n v="3.55"/>
    <n v="-3.54"/>
    <n v="-3.92"/>
    <n v="1.5"/>
    <n v="-3.41"/>
    <n v="4.67"/>
    <x v="1"/>
  </r>
  <r>
    <d v="2016-01-30T00:00:00"/>
    <x v="6"/>
    <n v="-5.38"/>
    <n v="5.93"/>
    <n v="-7.57"/>
    <n v="4.72"/>
    <n v="2.64"/>
    <n v="7.75"/>
    <n v="-4.3499999999999996"/>
    <n v="-6.59"/>
    <n v="-7.28"/>
    <n v="7.83"/>
    <x v="1"/>
  </r>
  <r>
    <d v="2016-02-05T00:00:00"/>
    <x v="7"/>
    <n v="3.21"/>
    <n v="-7.03"/>
    <n v="-6.63"/>
    <n v="-2.59"/>
    <n v="6.44"/>
    <n v="1.67"/>
    <n v="7.34"/>
    <n v="7.78"/>
    <n v="2.48"/>
    <n v="-2.82"/>
    <x v="1"/>
  </r>
  <r>
    <d v="2016-02-06T00:00:00"/>
    <x v="8"/>
    <n v="1.94"/>
    <n v="1.72"/>
    <n v="-1.91"/>
    <n v="-5.44"/>
    <n v="2.11"/>
    <n v="-2.93"/>
    <n v="-3.28"/>
    <n v="-7.12"/>
    <n v="2.12"/>
    <n v="7.35"/>
    <x v="1"/>
  </r>
  <r>
    <d v="2016-02-06T00:00:00"/>
    <x v="9"/>
    <n v="8.81"/>
    <n v="-1.66"/>
    <n v="2.0099999999999998"/>
    <n v="1.63"/>
    <n v="8.82"/>
    <n v="4.05"/>
    <n v="-5.04"/>
    <n v="8.32"/>
    <n v="-6.62"/>
    <n v="-7.35"/>
    <x v="0"/>
  </r>
  <r>
    <d v="2016-02-09T00:00:00"/>
    <x v="10"/>
    <n v="4"/>
    <n v="-6.72"/>
    <n v="2.4300000000000002"/>
    <n v="-2.0299999999999998"/>
    <n v="-3.87"/>
    <n v="-3.7"/>
    <n v="-7.09"/>
    <n v="2.88"/>
    <n v="2.58"/>
    <n v="-6.66"/>
    <x v="0"/>
  </r>
  <r>
    <d v="2016-02-10T00:00:00"/>
    <x v="11"/>
    <n v="-4.59"/>
    <n v="5.74"/>
    <n v="-6.21"/>
    <n v="-3.63"/>
    <n v="7.35"/>
    <n v="-7.64"/>
    <n v="-5.73"/>
    <n v="-6.54"/>
    <n v="-2.4300000000000002"/>
    <n v="-1.43"/>
    <x v="0"/>
  </r>
  <r>
    <d v="2016-02-10T00:00:00"/>
    <x v="12"/>
    <n v="-5.82"/>
    <n v="5.44"/>
    <n v="-2.4700000000000002"/>
    <n v="-5.69"/>
    <n v="8.43"/>
    <n v="-6.41"/>
    <n v="-7.59"/>
    <n v="4.29"/>
    <n v="-7.29"/>
    <n v="8.5299999999999994"/>
    <x v="0"/>
  </r>
  <r>
    <d v="2016-02-13T00:00:00"/>
    <x v="13"/>
    <n v="8.26"/>
    <n v="8.5"/>
    <n v="-7.75"/>
    <n v="-2.67"/>
    <n v="6.6"/>
    <n v="1.58"/>
    <n v="-3.2"/>
    <n v="5.46"/>
    <n v="-4.66"/>
    <n v="0.5"/>
    <x v="1"/>
  </r>
  <r>
    <d v="2016-02-15T00:00:00"/>
    <x v="14"/>
    <n v="7.43"/>
    <n v="7.88"/>
    <n v="-0.11"/>
    <n v="-2.4700000000000002"/>
    <n v="-7.25"/>
    <n v="7.27"/>
    <n v="-5.15"/>
    <n v="-4.8499999999999996"/>
    <n v="-4.21"/>
    <n v="-5.55"/>
    <x v="1"/>
  </r>
  <r>
    <d v="2016-02-15T00:00:00"/>
    <x v="15"/>
    <n v="-7.37"/>
    <n v="2.31"/>
    <n v="-0.37"/>
    <n v="-4.1900000000000004"/>
    <n v="-6.75"/>
    <n v="0.15"/>
    <n v="0.08"/>
    <n v="-4.58"/>
    <n v="-6.18"/>
    <n v="3.43"/>
    <x v="0"/>
  </r>
  <r>
    <d v="2016-02-18T00:00:00"/>
    <x v="14"/>
    <n v="7.78"/>
    <n v="1.59"/>
    <n v="-5.23"/>
    <n v="-2.54"/>
    <n v="3.66"/>
    <n v="-0.8"/>
    <n v="-2.56"/>
    <n v="-6.56"/>
    <n v="-6.35"/>
    <n v="3.21"/>
    <x v="1"/>
  </r>
  <r>
    <d v="2016-02-18T00:00:00"/>
    <x v="1"/>
    <n v="-5.59"/>
    <n v="1.44"/>
    <n v="-6.2"/>
    <n v="-5.44"/>
    <n v="1.63"/>
    <n v="1.55"/>
    <n v="8.8000000000000007"/>
    <n v="0.74"/>
    <n v="1.7"/>
    <n v="-3.25"/>
    <x v="0"/>
  </r>
  <r>
    <d v="2016-02-18T00:00:00"/>
    <x v="16"/>
    <n v="-5.61"/>
    <n v="-2.42"/>
    <n v="0.12"/>
    <n v="3.36"/>
    <n v="5.61"/>
    <n v="-1.1399999999999999"/>
    <n v="4.45"/>
    <n v="2.27"/>
    <n v="1.38"/>
    <n v="8.69"/>
    <x v="0"/>
  </r>
  <r>
    <d v="2016-02-20T00:00:00"/>
    <x v="17"/>
    <n v="8.91"/>
    <n v="-0.83"/>
    <n v="6.24"/>
    <n v="4.74"/>
    <n v="1.06"/>
    <n v="-0.73"/>
    <n v="4.0199999999999996"/>
    <n v="2.9"/>
    <n v="-2.0099999999999998"/>
    <n v="-2.02"/>
    <x v="0"/>
  </r>
  <r>
    <d v="2016-02-21T00:00:00"/>
    <x v="18"/>
    <n v="6.18"/>
    <n v="6.14"/>
    <n v="4.24"/>
    <n v="-4"/>
    <n v="-2.92"/>
    <n v="5.0599999999999996"/>
    <n v="-1.26"/>
    <n v="4.6399999999999997"/>
    <n v="-2.96"/>
    <n v="2.82"/>
    <x v="0"/>
  </r>
  <r>
    <d v="2016-02-24T00:00:00"/>
    <x v="14"/>
    <n v="-3.2"/>
    <n v="-4.18"/>
    <n v="2.99"/>
    <n v="0.22"/>
    <n v="-3.48"/>
    <n v="-2.68"/>
    <n v="0.11"/>
    <n v="-3.65"/>
    <n v="-4.0999999999999996"/>
    <n v="-3.09"/>
    <x v="1"/>
  </r>
  <r>
    <d v="2016-03-01T00:00:00"/>
    <x v="19"/>
    <n v="6.8"/>
    <n v="-2.64"/>
    <n v="5.9"/>
    <n v="-2.1"/>
    <n v="1.89"/>
    <n v="6.73"/>
    <n v="-7.96"/>
    <n v="7.18"/>
    <n v="7.33"/>
    <n v="-6.44"/>
    <x v="1"/>
  </r>
  <r>
    <d v="2016-03-02T00:00:00"/>
    <x v="20"/>
    <n v="-3.15"/>
    <n v="-1.58"/>
    <n v="-7.5"/>
    <n v="6.68"/>
    <n v="-4.1900000000000004"/>
    <n v="-7.39"/>
    <n v="3.37"/>
    <n v="-2.67"/>
    <n v="6.36"/>
    <n v="-2.61"/>
    <x v="1"/>
  </r>
  <r>
    <d v="2016-03-04T00:00:00"/>
    <x v="1"/>
    <n v="-4.3899999999999997"/>
    <n v="-3.86"/>
    <n v="-0.97"/>
    <n v="-4.82"/>
    <n v="-1.0900000000000001"/>
    <n v="1.4"/>
    <n v="6.56"/>
    <n v="-2.7"/>
    <n v="5.24"/>
    <n v="8.8699999999999992"/>
    <x v="0"/>
  </r>
  <r>
    <d v="2016-03-06T00:00:00"/>
    <x v="21"/>
    <n v="1.07"/>
    <n v="4.49"/>
    <n v="4.04"/>
    <n v="7.86"/>
    <n v="-1.99"/>
    <n v="-0.56999999999999995"/>
    <n v="8.09"/>
    <n v="-0.82"/>
    <n v="1.63"/>
    <n v="-1.1200000000000001"/>
    <x v="0"/>
  </r>
  <r>
    <d v="2016-03-07T00:00:00"/>
    <x v="22"/>
    <n v="-4.32"/>
    <n v="-4.3"/>
    <n v="-6.06"/>
    <n v="0.23"/>
    <n v="-3.83"/>
    <n v="-6.11"/>
    <n v="-7.52"/>
    <n v="1.75"/>
    <n v="2.57"/>
    <n v="7.82"/>
    <x v="0"/>
  </r>
  <r>
    <d v="2016-03-10T00:00:00"/>
    <x v="23"/>
    <n v="8.94"/>
    <n v="-7.98"/>
    <n v="7.41"/>
    <n v="4.46"/>
    <n v="-3.8"/>
    <n v="-7.71"/>
    <n v="3.58"/>
    <n v="-3.33"/>
    <n v="3.39"/>
    <n v="6.28"/>
    <x v="1"/>
  </r>
  <r>
    <d v="2016-03-12T00:00:00"/>
    <x v="24"/>
    <n v="-2.84"/>
    <n v="-3.79"/>
    <n v="4.34"/>
    <n v="6.3"/>
    <n v="-7.58"/>
    <n v="8.26"/>
    <n v="-6.5"/>
    <n v="-5.8"/>
    <n v="-7.56"/>
    <n v="-2.5099999999999998"/>
    <x v="0"/>
  </r>
  <r>
    <d v="2016-03-15T00:00:00"/>
    <x v="7"/>
    <n v="-2.0099999999999998"/>
    <n v="0.62"/>
    <n v="4.95"/>
    <n v="6.62"/>
    <n v="-2.5"/>
    <n v="7.05"/>
    <n v="-7.33"/>
    <n v="7.96"/>
    <n v="4.51"/>
    <n v="8.17"/>
    <x v="1"/>
  </r>
  <r>
    <d v="2016-03-18T00:00:00"/>
    <x v="25"/>
    <n v="1.44"/>
    <n v="-7.21"/>
    <n v="-6.65"/>
    <n v="2.21"/>
    <n v="4.62"/>
    <n v="1.66"/>
    <n v="5.0999999999999996"/>
    <n v="-6.89"/>
    <n v="-3.19"/>
    <n v="-7.39"/>
    <x v="1"/>
  </r>
  <r>
    <d v="2016-03-21T00:00:00"/>
    <x v="26"/>
    <n v="0.98"/>
    <n v="7.64"/>
    <n v="6.1"/>
    <n v="6.46"/>
    <n v="-7.0000000000000007E-2"/>
    <n v="-2.93"/>
    <n v="-5.81"/>
    <n v="5.65"/>
    <n v="5.0999999999999996"/>
    <n v="8.25"/>
    <x v="1"/>
  </r>
  <r>
    <d v="2016-03-22T00:00:00"/>
    <x v="27"/>
    <n v="5.83"/>
    <n v="7.18"/>
    <n v="-0.19"/>
    <n v="-2.12"/>
    <n v="4.26"/>
    <n v="-7.55"/>
    <n v="-6.66"/>
    <n v="-4.8"/>
    <n v="2.92"/>
    <n v="2.69"/>
    <x v="1"/>
  </r>
  <r>
    <d v="2016-03-23T00:00:00"/>
    <x v="20"/>
    <n v="-5.39"/>
    <n v="-7.41"/>
    <n v="-3.6"/>
    <n v="0.98"/>
    <n v="-0.56000000000000005"/>
    <n v="-2.33"/>
    <n v="3.28"/>
    <n v="-2.19"/>
    <n v="4.6100000000000003"/>
    <n v="-5.94"/>
    <x v="1"/>
  </r>
  <r>
    <d v="2016-03-23T00:00:00"/>
    <x v="28"/>
    <n v="7.98"/>
    <n v="4.6100000000000003"/>
    <n v="7.87"/>
    <n v="-1.44"/>
    <n v="4.1500000000000004"/>
    <n v="-2.5299999999999998"/>
    <n v="-5.96"/>
    <n v="3.23"/>
    <n v="-7.13"/>
    <n v="7.75"/>
    <x v="0"/>
  </r>
  <r>
    <d v="2016-03-25T00:00:00"/>
    <x v="29"/>
    <n v="2.92"/>
    <n v="0.43"/>
    <n v="-7.83"/>
    <n v="-7.67"/>
    <n v="1.19"/>
    <n v="5.35"/>
    <n v="-4.1500000000000004"/>
    <n v="6.34"/>
    <n v="-5.17"/>
    <n v="1.39"/>
    <x v="1"/>
  </r>
  <r>
    <d v="2016-03-26T00:00:00"/>
    <x v="30"/>
    <n v="5.68"/>
    <n v="-5.18"/>
    <n v="8.6199999999999992"/>
    <n v="3.66"/>
    <n v="7.27"/>
    <n v="-0.88"/>
    <n v="8.69"/>
    <n v="-6.24"/>
    <n v="-5.52"/>
    <n v="-4.67"/>
    <x v="0"/>
  </r>
  <r>
    <d v="2016-03-26T00:00:00"/>
    <x v="31"/>
    <n v="-3.88"/>
    <n v="-5.21"/>
    <n v="8.26"/>
    <n v="-0.96"/>
    <n v="4.05"/>
    <n v="-4.3099999999999996"/>
    <n v="7.8"/>
    <n v="6.75"/>
    <n v="-0.73"/>
    <n v="7.28"/>
    <x v="0"/>
  </r>
  <r>
    <d v="2016-03-27T00:00:00"/>
    <x v="24"/>
    <n v="-4.4800000000000004"/>
    <n v="-2.0499999999999998"/>
    <n v="-7.14"/>
    <n v="5.1100000000000003"/>
    <n v="6.37"/>
    <n v="7.34"/>
    <n v="-4.9000000000000004"/>
    <n v="-2.2599999999999998"/>
    <n v="0.23"/>
    <n v="7.99"/>
    <x v="0"/>
  </r>
  <r>
    <d v="2016-03-28T00:00:00"/>
    <x v="32"/>
    <n v="-3.04"/>
    <n v="-1.24"/>
    <n v="2.62"/>
    <n v="4.42"/>
    <n v="7.46"/>
    <n v="0.77"/>
    <n v="-0.67"/>
    <n v="5.8"/>
    <n v="-7.14"/>
    <n v="6.48"/>
    <x v="1"/>
  </r>
  <r>
    <d v="2016-03-29T00:00:00"/>
    <x v="33"/>
    <n v="-2.12"/>
    <n v="-6.19"/>
    <n v="4.76"/>
    <n v="4.5599999999999996"/>
    <n v="3.19"/>
    <n v="-2.29"/>
    <n v="5.0999999999999996"/>
    <n v="-5.75"/>
    <n v="3.63"/>
    <n v="1.36"/>
    <x v="0"/>
  </r>
  <r>
    <d v="2016-04-08T00:00:00"/>
    <x v="34"/>
    <n v="10.07"/>
    <n v="12.84"/>
    <n v="10.24"/>
    <n v="13.91"/>
    <n v="10.67"/>
    <n v="14.11"/>
    <n v="15.18"/>
    <n v="13.07"/>
    <n v="14.39"/>
    <n v="13.78"/>
    <x v="0"/>
  </r>
  <r>
    <d v="2016-04-10T00:00:00"/>
    <x v="35"/>
    <n v="14.14"/>
    <n v="15.33"/>
    <n v="13.07"/>
    <n v="12.04"/>
    <n v="13.18"/>
    <n v="12.65"/>
    <n v="10.72"/>
    <n v="11.66"/>
    <n v="13"/>
    <n v="14.21"/>
    <x v="0"/>
  </r>
  <r>
    <d v="2016-04-12T00:00:00"/>
    <x v="36"/>
    <n v="11.6"/>
    <n v="13.95"/>
    <n v="15.13"/>
    <n v="10.73"/>
    <n v="15.09"/>
    <n v="15.98"/>
    <n v="11.74"/>
    <n v="15.38"/>
    <n v="15.98"/>
    <n v="12.9"/>
    <x v="1"/>
  </r>
  <r>
    <d v="2016-04-15T00:00:00"/>
    <x v="37"/>
    <n v="14.13"/>
    <n v="13.61"/>
    <n v="14.61"/>
    <n v="13.88"/>
    <n v="15.76"/>
    <n v="10.85"/>
    <n v="12.11"/>
    <n v="12.05"/>
    <n v="11.87"/>
    <n v="12.1"/>
    <x v="0"/>
  </r>
  <r>
    <d v="2016-04-18T00:00:00"/>
    <x v="38"/>
    <n v="10.88"/>
    <n v="12.02"/>
    <n v="10.26"/>
    <n v="15.41"/>
    <n v="15.57"/>
    <n v="13.27"/>
    <n v="12.18"/>
    <n v="13.91"/>
    <n v="13.86"/>
    <n v="10.08"/>
    <x v="0"/>
  </r>
  <r>
    <d v="2016-04-19T00:00:00"/>
    <x v="39"/>
    <n v="15.28"/>
    <n v="13.58"/>
    <n v="12.71"/>
    <n v="14.72"/>
    <n v="12.47"/>
    <n v="12.44"/>
    <n v="14.64"/>
    <n v="14.58"/>
    <n v="13.66"/>
    <n v="13.6"/>
    <x v="1"/>
  </r>
  <r>
    <d v="2016-04-20T00:00:00"/>
    <x v="40"/>
    <n v="11.09"/>
    <n v="15.36"/>
    <n v="11.14"/>
    <n v="13.51"/>
    <n v="10.08"/>
    <n v="15.95"/>
    <n v="14.45"/>
    <n v="13.94"/>
    <n v="15.76"/>
    <n v="13.03"/>
    <x v="0"/>
  </r>
  <r>
    <d v="2016-04-20T00:00:00"/>
    <x v="41"/>
    <n v="10.38"/>
    <n v="13.04"/>
    <n v="11.9"/>
    <n v="10.14"/>
    <n v="12.18"/>
    <n v="14.79"/>
    <n v="13.13"/>
    <n v="13.52"/>
    <n v="15.54"/>
    <n v="13.14"/>
    <x v="0"/>
  </r>
  <r>
    <d v="2016-04-24T00:00:00"/>
    <x v="42"/>
    <n v="15.66"/>
    <n v="10.97"/>
    <n v="10.1"/>
    <n v="12.99"/>
    <n v="11.07"/>
    <n v="11.1"/>
    <n v="10.64"/>
    <n v="12.18"/>
    <n v="12.63"/>
    <n v="12.33"/>
    <x v="0"/>
  </r>
  <r>
    <d v="2016-04-25T00:00:00"/>
    <x v="43"/>
    <n v="11.94"/>
    <n v="13.57"/>
    <n v="10.050000000000001"/>
    <n v="11.85"/>
    <n v="10.59"/>
    <n v="14.12"/>
    <n v="14.27"/>
    <n v="15.81"/>
    <n v="14"/>
    <n v="14.16"/>
    <x v="1"/>
  </r>
  <r>
    <d v="2016-04-25T00:00:00"/>
    <x v="44"/>
    <n v="14.53"/>
    <n v="13.21"/>
    <n v="10.84"/>
    <n v="10.95"/>
    <n v="11.65"/>
    <n v="11.34"/>
    <n v="13.76"/>
    <n v="12.75"/>
    <n v="10.43"/>
    <n v="12.8"/>
    <x v="1"/>
  </r>
  <r>
    <d v="2016-04-27T00:00:00"/>
    <x v="45"/>
    <n v="10.98"/>
    <n v="10.53"/>
    <n v="14.64"/>
    <n v="15.37"/>
    <n v="13.4"/>
    <n v="14.22"/>
    <n v="11.15"/>
    <n v="12.45"/>
    <n v="12.96"/>
    <n v="11.15"/>
    <x v="0"/>
  </r>
  <r>
    <d v="2016-04-29T00:00:00"/>
    <x v="46"/>
    <n v="12.88"/>
    <n v="11.25"/>
    <n v="12.97"/>
    <n v="11.16"/>
    <n v="10.89"/>
    <n v="10.210000000000001"/>
    <n v="11.49"/>
    <n v="15.32"/>
    <n v="12.4"/>
    <n v="13.67"/>
    <x v="0"/>
  </r>
  <r>
    <d v="2016-05-02T00:00:00"/>
    <x v="37"/>
    <n v="11.74"/>
    <n v="12.79"/>
    <n v="11.07"/>
    <n v="15.77"/>
    <n v="14.3"/>
    <n v="11.61"/>
    <n v="12.88"/>
    <n v="12.58"/>
    <n v="13.63"/>
    <n v="15.37"/>
    <x v="0"/>
  </r>
  <r>
    <d v="2016-05-03T00:00:00"/>
    <x v="10"/>
    <n v="13.25"/>
    <n v="14.97"/>
    <n v="14.88"/>
    <n v="14.41"/>
    <n v="10.82"/>
    <n v="14.32"/>
    <n v="13.72"/>
    <n v="10.88"/>
    <n v="12.95"/>
    <n v="12.52"/>
    <x v="0"/>
  </r>
  <r>
    <d v="2016-05-05T00:00:00"/>
    <x v="38"/>
    <n v="10.66"/>
    <n v="10.59"/>
    <n v="15.14"/>
    <n v="12.6"/>
    <n v="11.47"/>
    <n v="14.91"/>
    <n v="14.33"/>
    <n v="14.52"/>
    <n v="11.65"/>
    <n v="15.58"/>
    <x v="0"/>
  </r>
  <r>
    <d v="2016-05-05T00:00:00"/>
    <x v="45"/>
    <n v="12.4"/>
    <n v="11.85"/>
    <n v="12.06"/>
    <n v="14.95"/>
    <n v="15.02"/>
    <n v="15.09"/>
    <n v="12.53"/>
    <n v="11.35"/>
    <n v="13.64"/>
    <n v="10.47"/>
    <x v="0"/>
  </r>
  <r>
    <d v="2016-05-05T00:00:00"/>
    <x v="47"/>
    <n v="14.22"/>
    <n v="11.25"/>
    <n v="14.05"/>
    <n v="12.08"/>
    <n v="10.1"/>
    <n v="15.84"/>
    <n v="12.87"/>
    <n v="15.35"/>
    <n v="12.14"/>
    <n v="11.93"/>
    <x v="0"/>
  </r>
  <r>
    <d v="2016-05-06T00:00:00"/>
    <x v="48"/>
    <n v="14.83"/>
    <n v="10.01"/>
    <n v="15.51"/>
    <n v="11"/>
    <n v="11.29"/>
    <n v="13.42"/>
    <n v="15.92"/>
    <n v="15.81"/>
    <n v="11.2"/>
    <n v="15.53"/>
    <x v="0"/>
  </r>
  <r>
    <d v="2016-05-08T00:00:00"/>
    <x v="49"/>
    <n v="13.62"/>
    <n v="13.57"/>
    <n v="12.68"/>
    <n v="15.88"/>
    <n v="13.23"/>
    <n v="14.1"/>
    <n v="15.41"/>
    <n v="11.12"/>
    <n v="10.81"/>
    <n v="13.61"/>
    <x v="1"/>
  </r>
  <r>
    <d v="2016-05-08T00:00:00"/>
    <x v="34"/>
    <n v="12.25"/>
    <n v="14.89"/>
    <n v="13.86"/>
    <n v="13.98"/>
    <n v="11.99"/>
    <n v="15.06"/>
    <n v="11.13"/>
    <n v="13.91"/>
    <n v="15.56"/>
    <n v="10.97"/>
    <x v="0"/>
  </r>
  <r>
    <d v="2016-05-09T00:00:00"/>
    <x v="34"/>
    <n v="15.82"/>
    <n v="14.33"/>
    <n v="10.41"/>
    <n v="11.75"/>
    <n v="15.72"/>
    <n v="11.51"/>
    <n v="11.37"/>
    <n v="15.73"/>
    <n v="15.44"/>
    <n v="11.55"/>
    <x v="0"/>
  </r>
  <r>
    <d v="2016-05-10T00:00:00"/>
    <x v="50"/>
    <n v="12.47"/>
    <n v="14.01"/>
    <n v="15.38"/>
    <n v="12.72"/>
    <n v="12.33"/>
    <n v="14.07"/>
    <n v="11.91"/>
    <n v="14.59"/>
    <n v="10.58"/>
    <n v="13.95"/>
    <x v="0"/>
  </r>
  <r>
    <d v="2016-05-11T00:00:00"/>
    <x v="1"/>
    <n v="15.8"/>
    <n v="13.11"/>
    <n v="13.43"/>
    <n v="10.32"/>
    <n v="14.2"/>
    <n v="11.41"/>
    <n v="10.69"/>
    <n v="15.02"/>
    <n v="12.21"/>
    <n v="10.54"/>
    <x v="0"/>
  </r>
  <r>
    <d v="2016-05-12T00:00:00"/>
    <x v="51"/>
    <n v="11.1"/>
    <n v="10.71"/>
    <n v="10.75"/>
    <n v="13.22"/>
    <n v="14.26"/>
    <n v="12.59"/>
    <n v="12.93"/>
    <n v="15.27"/>
    <n v="13"/>
    <n v="13.55"/>
    <x v="0"/>
  </r>
  <r>
    <d v="2016-05-14T00:00:00"/>
    <x v="52"/>
    <n v="11.68"/>
    <n v="11.47"/>
    <n v="13.02"/>
    <n v="15.91"/>
    <n v="15.06"/>
    <n v="12.81"/>
    <n v="13.48"/>
    <n v="15.31"/>
    <n v="12.15"/>
    <n v="15.42"/>
    <x v="0"/>
  </r>
  <r>
    <d v="2016-05-15T00:00:00"/>
    <x v="53"/>
    <n v="10.51"/>
    <n v="14.98"/>
    <n v="11.3"/>
    <n v="13.92"/>
    <n v="11.65"/>
    <n v="11.59"/>
    <n v="12.63"/>
    <n v="11.94"/>
    <n v="15.32"/>
    <n v="15.34"/>
    <x v="0"/>
  </r>
  <r>
    <d v="2016-05-18T00:00:00"/>
    <x v="45"/>
    <n v="15.87"/>
    <n v="13.65"/>
    <n v="11.34"/>
    <n v="11.16"/>
    <n v="13.12"/>
    <n v="15.5"/>
    <n v="15.84"/>
    <n v="12.26"/>
    <n v="10.69"/>
    <n v="15.72"/>
    <x v="0"/>
  </r>
  <r>
    <d v="2016-05-21T00:00:00"/>
    <x v="54"/>
    <n v="10.07"/>
    <n v="14.53"/>
    <n v="10.54"/>
    <n v="13.02"/>
    <n v="10.56"/>
    <n v="15.58"/>
    <n v="14.05"/>
    <n v="13.12"/>
    <n v="14.65"/>
    <n v="14.15"/>
    <x v="1"/>
  </r>
  <r>
    <d v="2016-05-22T00:00:00"/>
    <x v="55"/>
    <n v="13.92"/>
    <n v="10.86"/>
    <n v="11.05"/>
    <n v="14.16"/>
    <n v="11.48"/>
    <n v="10.45"/>
    <n v="14.61"/>
    <n v="12.83"/>
    <n v="12.25"/>
    <n v="14.67"/>
    <x v="0"/>
  </r>
  <r>
    <d v="2016-05-27T00:00:00"/>
    <x v="35"/>
    <n v="15.58"/>
    <n v="13.33"/>
    <n v="15.53"/>
    <n v="12.12"/>
    <n v="10.78"/>
    <n v="15.67"/>
    <n v="12.74"/>
    <n v="12.88"/>
    <n v="11.93"/>
    <n v="11.17"/>
    <x v="0"/>
  </r>
  <r>
    <d v="2016-05-28T00:00:00"/>
    <x v="56"/>
    <n v="14.66"/>
    <n v="12.46"/>
    <n v="12.31"/>
    <n v="10.050000000000001"/>
    <n v="15.48"/>
    <n v="15.29"/>
    <n v="15.23"/>
    <n v="15.32"/>
    <n v="13.62"/>
    <n v="15.68"/>
    <x v="1"/>
  </r>
  <r>
    <d v="2016-06-02T00:00:00"/>
    <x v="57"/>
    <n v="19.510000000000002"/>
    <n v="12.69"/>
    <n v="11.38"/>
    <n v="15.99"/>
    <n v="15.35"/>
    <n v="17.239999999999998"/>
    <n v="12.54"/>
    <n v="12.24"/>
    <n v="13.03"/>
    <n v="19.329999999999998"/>
    <x v="0"/>
  </r>
  <r>
    <d v="2016-06-05T00:00:00"/>
    <x v="58"/>
    <n v="10.039999999999999"/>
    <n v="10.19"/>
    <n v="19.75"/>
    <n v="15.2"/>
    <n v="18.100000000000001"/>
    <n v="14.37"/>
    <n v="15.28"/>
    <n v="11.85"/>
    <n v="12.32"/>
    <n v="12.94"/>
    <x v="1"/>
  </r>
  <r>
    <d v="2016-06-08T00:00:00"/>
    <x v="7"/>
    <n v="11.12"/>
    <n v="15.77"/>
    <n v="19.170000000000002"/>
    <n v="10.32"/>
    <n v="10.9"/>
    <n v="10.58"/>
    <n v="16.86"/>
    <n v="17.149999999999999"/>
    <n v="19.41"/>
    <n v="12.24"/>
    <x v="1"/>
  </r>
  <r>
    <d v="2016-06-09T00:00:00"/>
    <x v="36"/>
    <n v="14.55"/>
    <n v="15.16"/>
    <n v="11.74"/>
    <n v="18.350000000000001"/>
    <n v="10.87"/>
    <n v="14.03"/>
    <n v="14.75"/>
    <n v="18.78"/>
    <n v="15.52"/>
    <n v="18.690000000000001"/>
    <x v="1"/>
  </r>
  <r>
    <d v="2016-06-11T00:00:00"/>
    <x v="32"/>
    <n v="17.7"/>
    <n v="15.76"/>
    <n v="11.34"/>
    <n v="15.04"/>
    <n v="16.18"/>
    <n v="12.14"/>
    <n v="13.44"/>
    <n v="14.12"/>
    <n v="15.27"/>
    <n v="13.19"/>
    <x v="1"/>
  </r>
  <r>
    <d v="2016-06-11T00:00:00"/>
    <x v="59"/>
    <n v="13.13"/>
    <n v="12.12"/>
    <n v="11.6"/>
    <n v="11.76"/>
    <n v="16.309999999999999"/>
    <n v="19.27"/>
    <n v="17.64"/>
    <n v="14.87"/>
    <n v="11.94"/>
    <n v="15.91"/>
    <x v="0"/>
  </r>
  <r>
    <d v="2016-06-13T00:00:00"/>
    <x v="60"/>
    <n v="10.39"/>
    <n v="13.61"/>
    <n v="11.2"/>
    <n v="14.79"/>
    <n v="12.21"/>
    <n v="16.760000000000002"/>
    <n v="13.09"/>
    <n v="14.26"/>
    <n v="10.45"/>
    <n v="11.46"/>
    <x v="1"/>
  </r>
  <r>
    <d v="2016-06-13T00:00:00"/>
    <x v="61"/>
    <n v="13.07"/>
    <n v="17.61"/>
    <n v="13.36"/>
    <n v="19.489999999999998"/>
    <n v="17.190000000000001"/>
    <n v="12.99"/>
    <n v="17.79"/>
    <n v="18.54"/>
    <n v="11.92"/>
    <n v="16.47"/>
    <x v="0"/>
  </r>
  <r>
    <d v="2016-06-15T00:00:00"/>
    <x v="62"/>
    <n v="17.18"/>
    <n v="18.510000000000002"/>
    <n v="18.23"/>
    <n v="18.190000000000001"/>
    <n v="17.61"/>
    <n v="16.04"/>
    <n v="14.39"/>
    <n v="18.010000000000002"/>
    <n v="14.9"/>
    <n v="10.26"/>
    <x v="0"/>
  </r>
  <r>
    <d v="2016-06-15T00:00:00"/>
    <x v="63"/>
    <n v="11.02"/>
    <n v="16.95"/>
    <n v="12.02"/>
    <n v="10.31"/>
    <n v="17.45"/>
    <n v="18"/>
    <n v="10.19"/>
    <n v="13.26"/>
    <n v="12.17"/>
    <n v="14.58"/>
    <x v="0"/>
  </r>
  <r>
    <d v="2016-06-16T00:00:00"/>
    <x v="56"/>
    <n v="12.05"/>
    <n v="13.7"/>
    <n v="12.71"/>
    <n v="15.73"/>
    <n v="19.93"/>
    <n v="19.27"/>
    <n v="11.13"/>
    <n v="14.74"/>
    <n v="15.42"/>
    <n v="12.66"/>
    <x v="1"/>
  </r>
  <r>
    <d v="2016-06-19T00:00:00"/>
    <x v="64"/>
    <n v="13.82"/>
    <n v="17.8"/>
    <n v="19.18"/>
    <n v="10.64"/>
    <n v="11.3"/>
    <n v="11.15"/>
    <n v="14.03"/>
    <n v="17.32"/>
    <n v="18.63"/>
    <n v="15.76"/>
    <x v="0"/>
  </r>
  <r>
    <d v="2016-06-19T00:00:00"/>
    <x v="47"/>
    <n v="19.010000000000002"/>
    <n v="13.1"/>
    <n v="14.77"/>
    <n v="11"/>
    <n v="19.510000000000002"/>
    <n v="15.48"/>
    <n v="11.75"/>
    <n v="17.54"/>
    <n v="11.08"/>
    <n v="14.23"/>
    <x v="0"/>
  </r>
  <r>
    <d v="2016-06-20T00:00:00"/>
    <x v="39"/>
    <n v="17.27"/>
    <n v="13.06"/>
    <n v="16.12"/>
    <n v="19.010000000000002"/>
    <n v="13.96"/>
    <n v="10.029999999999999"/>
    <n v="14.22"/>
    <n v="14.88"/>
    <n v="15.12"/>
    <n v="19.73"/>
    <x v="1"/>
  </r>
  <r>
    <d v="2016-06-21T00:00:00"/>
    <x v="65"/>
    <n v="14.93"/>
    <n v="18.36"/>
    <n v="18.34"/>
    <n v="10.06"/>
    <n v="16.440000000000001"/>
    <n v="16.829999999999998"/>
    <n v="18.079999999999998"/>
    <n v="11.2"/>
    <n v="10.56"/>
    <n v="17.22"/>
    <x v="1"/>
  </r>
  <r>
    <d v="2016-06-24T00:00:00"/>
    <x v="66"/>
    <n v="15.51"/>
    <n v="16.440000000000001"/>
    <n v="10.02"/>
    <n v="13.71"/>
    <n v="10.98"/>
    <n v="17.39"/>
    <n v="13.73"/>
    <n v="17.8"/>
    <n v="14.59"/>
    <n v="12.5"/>
    <x v="0"/>
  </r>
  <r>
    <d v="2016-06-24T00:00:00"/>
    <x v="67"/>
    <n v="12.83"/>
    <n v="14.61"/>
    <n v="19.86"/>
    <n v="19.43"/>
    <n v="12.83"/>
    <n v="14"/>
    <n v="17.329999999999998"/>
    <n v="12.58"/>
    <n v="12.47"/>
    <n v="12.04"/>
    <x v="0"/>
  </r>
  <r>
    <d v="2016-06-25T00:00:00"/>
    <x v="68"/>
    <n v="16.3"/>
    <n v="10.32"/>
    <n v="17.690000000000001"/>
    <n v="19"/>
    <n v="17.54"/>
    <n v="16.2"/>
    <n v="15.17"/>
    <n v="10.66"/>
    <n v="10.1"/>
    <n v="12.04"/>
    <x v="0"/>
  </r>
  <r>
    <d v="2016-06-26T00:00:00"/>
    <x v="44"/>
    <n v="16.03"/>
    <n v="12.49"/>
    <n v="18.23"/>
    <n v="11.56"/>
    <n v="15.34"/>
    <n v="18.190000000000001"/>
    <n v="12.2"/>
    <n v="18.04"/>
    <n v="14.52"/>
    <n v="15.9"/>
    <x v="1"/>
  </r>
  <r>
    <d v="2016-06-26T00:00:00"/>
    <x v="20"/>
    <n v="19.47"/>
    <n v="19.760000000000002"/>
    <n v="11.95"/>
    <n v="16.28"/>
    <n v="13.33"/>
    <n v="19.91"/>
    <n v="19.73"/>
    <n v="15.06"/>
    <n v="15.39"/>
    <n v="13.54"/>
    <x v="1"/>
  </r>
  <r>
    <d v="2016-06-26T00:00:00"/>
    <x v="69"/>
    <n v="14.55"/>
    <n v="11.62"/>
    <n v="12.91"/>
    <n v="18.72"/>
    <n v="18.2"/>
    <n v="12.03"/>
    <n v="16.760000000000002"/>
    <n v="10.38"/>
    <n v="18.149999999999999"/>
    <n v="14.5"/>
    <x v="0"/>
  </r>
  <r>
    <d v="2016-06-27T00:00:00"/>
    <x v="10"/>
    <n v="11.26"/>
    <n v="11.81"/>
    <n v="12.66"/>
    <n v="16"/>
    <n v="11.63"/>
    <n v="19.61"/>
    <n v="12.55"/>
    <n v="11.68"/>
    <n v="14.08"/>
    <n v="13.96"/>
    <x v="0"/>
  </r>
  <r>
    <d v="2016-06-28T00:00:00"/>
    <x v="70"/>
    <n v="10.77"/>
    <n v="10.91"/>
    <n v="17.600000000000001"/>
    <n v="13.5"/>
    <n v="16.27"/>
    <n v="12.44"/>
    <n v="11.01"/>
    <n v="16.079999999999998"/>
    <n v="12.3"/>
    <n v="11.35"/>
    <x v="1"/>
  </r>
  <r>
    <d v="2016-06-30T00:00:00"/>
    <x v="6"/>
    <n v="15.43"/>
    <n v="17.52"/>
    <n v="12.01"/>
    <n v="10.31"/>
    <n v="13.52"/>
    <n v="13.39"/>
    <n v="11.34"/>
    <n v="10.31"/>
    <n v="11.07"/>
    <n v="18.52"/>
    <x v="1"/>
  </r>
  <r>
    <d v="2016-07-02T00:00:00"/>
    <x v="71"/>
    <n v="22.57"/>
    <n v="24.93"/>
    <n v="23.16"/>
    <n v="21.19"/>
    <n v="22.95"/>
    <n v="20.79"/>
    <n v="23.65"/>
    <n v="24.3"/>
    <n v="22.91"/>
    <n v="21.31"/>
    <x v="0"/>
  </r>
  <r>
    <d v="2016-07-03T00:00:00"/>
    <x v="72"/>
    <n v="21.12"/>
    <n v="24.03"/>
    <n v="20.46"/>
    <n v="20.329999999999998"/>
    <n v="24.18"/>
    <n v="23.01"/>
    <n v="24.57"/>
    <n v="22.83"/>
    <n v="21.55"/>
    <n v="23.87"/>
    <x v="1"/>
  </r>
  <r>
    <d v="2016-07-05T00:00:00"/>
    <x v="73"/>
    <n v="22.29"/>
    <n v="22.16"/>
    <n v="22.9"/>
    <n v="20.04"/>
    <n v="21.27"/>
    <n v="21.55"/>
    <n v="21.51"/>
    <n v="23.98"/>
    <n v="24.01"/>
    <n v="23.77"/>
    <x v="1"/>
  </r>
  <r>
    <d v="2016-07-06T00:00:00"/>
    <x v="74"/>
    <n v="20.5"/>
    <n v="21.83"/>
    <n v="21.96"/>
    <n v="20.58"/>
    <n v="23.33"/>
    <n v="23.73"/>
    <n v="23.65"/>
    <n v="20.9"/>
    <n v="24.06"/>
    <n v="21.13"/>
    <x v="1"/>
  </r>
  <r>
    <d v="2016-07-06T00:00:00"/>
    <x v="22"/>
    <n v="20.62"/>
    <n v="20.23"/>
    <n v="22.96"/>
    <n v="22.48"/>
    <n v="23.59"/>
    <n v="24.99"/>
    <n v="21.26"/>
    <n v="20.149999999999999"/>
    <n v="23.52"/>
    <n v="20.04"/>
    <x v="0"/>
  </r>
  <r>
    <d v="2016-07-07T00:00:00"/>
    <x v="75"/>
    <n v="24.62"/>
    <n v="20.59"/>
    <n v="23.7"/>
    <n v="21.55"/>
    <n v="21.85"/>
    <n v="21.12"/>
    <n v="21.24"/>
    <n v="24.93"/>
    <n v="21.9"/>
    <n v="20.5"/>
    <x v="1"/>
  </r>
  <r>
    <d v="2016-07-07T00:00:00"/>
    <x v="3"/>
    <n v="23.53"/>
    <n v="22.47"/>
    <n v="24.91"/>
    <n v="22.53"/>
    <n v="20.56"/>
    <n v="23.64"/>
    <n v="21"/>
    <n v="20.55"/>
    <n v="24.08"/>
    <n v="20.49"/>
    <x v="1"/>
  </r>
  <r>
    <d v="2016-07-07T00:00:00"/>
    <x v="36"/>
    <n v="23.8"/>
    <n v="20.78"/>
    <n v="20.56"/>
    <n v="20.5"/>
    <n v="20.16"/>
    <n v="21.68"/>
    <n v="23.86"/>
    <n v="21.14"/>
    <n v="23.1"/>
    <n v="22.53"/>
    <x v="1"/>
  </r>
  <r>
    <d v="2016-07-07T00:00:00"/>
    <x v="0"/>
    <n v="21.04"/>
    <n v="22.45"/>
    <n v="21.06"/>
    <n v="20.149999999999999"/>
    <n v="24.31"/>
    <n v="22.72"/>
    <n v="24.67"/>
    <n v="21.12"/>
    <n v="23.35"/>
    <n v="22.54"/>
    <x v="0"/>
  </r>
  <r>
    <d v="2016-07-10T00:00:00"/>
    <x v="45"/>
    <n v="23.49"/>
    <n v="22.55"/>
    <n v="24.66"/>
    <n v="23.56"/>
    <n v="20.260000000000002"/>
    <n v="22.27"/>
    <n v="20.440000000000001"/>
    <n v="22.27"/>
    <n v="24.47"/>
    <n v="23.03"/>
    <x v="0"/>
  </r>
  <r>
    <d v="2016-07-14T00:00:00"/>
    <x v="76"/>
    <n v="20.99"/>
    <n v="21.37"/>
    <n v="22.15"/>
    <n v="22.76"/>
    <n v="20.25"/>
    <n v="23.8"/>
    <n v="23.38"/>
    <n v="20.5"/>
    <n v="21.65"/>
    <n v="24.8"/>
    <x v="1"/>
  </r>
  <r>
    <d v="2016-07-16T00:00:00"/>
    <x v="35"/>
    <n v="20.18"/>
    <n v="24.07"/>
    <n v="24.25"/>
    <n v="20.170000000000002"/>
    <n v="21.08"/>
    <n v="22.83"/>
    <n v="23.53"/>
    <n v="23.6"/>
    <n v="23.16"/>
    <n v="21.42"/>
    <x v="0"/>
  </r>
  <r>
    <d v="2016-07-17T00:00:00"/>
    <x v="77"/>
    <n v="24.46"/>
    <n v="23.9"/>
    <n v="24.19"/>
    <n v="20.14"/>
    <n v="23.6"/>
    <n v="23.67"/>
    <n v="24.85"/>
    <n v="24.77"/>
    <n v="24.75"/>
    <n v="22.32"/>
    <x v="1"/>
  </r>
  <r>
    <d v="2016-07-20T00:00:00"/>
    <x v="36"/>
    <n v="20.62"/>
    <n v="21.57"/>
    <n v="22.99"/>
    <n v="23.14"/>
    <n v="22.4"/>
    <n v="23.83"/>
    <n v="21.63"/>
    <n v="21.9"/>
    <n v="22.89"/>
    <n v="22.3"/>
    <x v="1"/>
  </r>
  <r>
    <d v="2016-07-20T00:00:00"/>
    <x v="77"/>
    <n v="24.97"/>
    <n v="23.55"/>
    <n v="24.91"/>
    <n v="21.77"/>
    <n v="23.58"/>
    <n v="23.03"/>
    <n v="22.25"/>
    <n v="22.37"/>
    <n v="22.57"/>
    <n v="22.02"/>
    <x v="1"/>
  </r>
  <r>
    <d v="2016-07-21T00:00:00"/>
    <x v="78"/>
    <n v="24.04"/>
    <n v="21.89"/>
    <n v="23.85"/>
    <n v="22.87"/>
    <n v="24.33"/>
    <n v="24.38"/>
    <n v="21.95"/>
    <n v="21.37"/>
    <n v="20.45"/>
    <n v="24.51"/>
    <x v="1"/>
  </r>
  <r>
    <d v="2016-07-22T00:00:00"/>
    <x v="28"/>
    <n v="20.96"/>
    <n v="22.03"/>
    <n v="20.89"/>
    <n v="24.62"/>
    <n v="22.22"/>
    <n v="24.32"/>
    <n v="22.24"/>
    <n v="20.079999999999998"/>
    <n v="20.18"/>
    <n v="21.9"/>
    <x v="0"/>
  </r>
  <r>
    <d v="2016-07-25T00:00:00"/>
    <x v="79"/>
    <n v="23.01"/>
    <n v="24.6"/>
    <n v="24.7"/>
    <n v="23.45"/>
    <n v="24.59"/>
    <n v="23.65"/>
    <n v="23.52"/>
    <n v="21.6"/>
    <n v="21.42"/>
    <n v="22.09"/>
    <x v="1"/>
  </r>
  <r>
    <d v="2016-07-30T00:00:00"/>
    <x v="39"/>
    <n v="22.46"/>
    <n v="24.11"/>
    <n v="22.12"/>
    <n v="24.08"/>
    <n v="23.14"/>
    <n v="24.56"/>
    <n v="22.95"/>
    <n v="21.53"/>
    <n v="21.19"/>
    <n v="21.66"/>
    <x v="1"/>
  </r>
  <r>
    <d v="2016-08-01T00:00:00"/>
    <x v="80"/>
    <n v="21.46"/>
    <n v="20.81"/>
    <n v="22.16"/>
    <n v="23.39"/>
    <n v="21.06"/>
    <n v="23.13"/>
    <n v="24.81"/>
    <n v="21.89"/>
    <n v="21.04"/>
    <n v="20.73"/>
    <x v="1"/>
  </r>
  <r>
    <d v="2016-08-03T00:00:00"/>
    <x v="14"/>
    <n v="24.3"/>
    <n v="21.17"/>
    <n v="20.45"/>
    <n v="21.07"/>
    <n v="23.27"/>
    <n v="21.82"/>
    <n v="21.32"/>
    <n v="21.89"/>
    <n v="23.96"/>
    <n v="21.93"/>
    <x v="1"/>
  </r>
  <r>
    <d v="2016-08-05T00:00:00"/>
    <x v="48"/>
    <n v="20.79"/>
    <n v="20.149999999999999"/>
    <n v="24.61"/>
    <n v="21.03"/>
    <n v="20.75"/>
    <n v="23.58"/>
    <n v="24.1"/>
    <n v="20.18"/>
    <n v="20.25"/>
    <n v="23.53"/>
    <x v="0"/>
  </r>
  <r>
    <d v="2016-08-06T00:00:00"/>
    <x v="81"/>
    <n v="24.53"/>
    <n v="20.23"/>
    <n v="23.44"/>
    <n v="21.79"/>
    <n v="22.16"/>
    <n v="23.23"/>
    <n v="24.25"/>
    <n v="22.23"/>
    <n v="23.64"/>
    <n v="23.21"/>
    <x v="0"/>
  </r>
  <r>
    <d v="2016-08-08T00:00:00"/>
    <x v="82"/>
    <n v="22.93"/>
    <n v="21.83"/>
    <n v="22.2"/>
    <n v="20.66"/>
    <n v="21.05"/>
    <n v="22.52"/>
    <n v="24.58"/>
    <n v="24.21"/>
    <n v="24.25"/>
    <n v="20.98"/>
    <x v="1"/>
  </r>
  <r>
    <d v="2016-08-09T00:00:00"/>
    <x v="83"/>
    <n v="23.61"/>
    <n v="22.31"/>
    <n v="22.54"/>
    <n v="23.68"/>
    <n v="24.34"/>
    <n v="23.6"/>
    <n v="20.260000000000002"/>
    <n v="20.29"/>
    <n v="24.84"/>
    <n v="24.53"/>
    <x v="0"/>
  </r>
  <r>
    <d v="2016-08-12T00:00:00"/>
    <x v="84"/>
    <n v="21.99"/>
    <n v="21.03"/>
    <n v="21.98"/>
    <n v="24.71"/>
    <n v="22.25"/>
    <n v="21.03"/>
    <n v="20.059999999999999"/>
    <n v="23.44"/>
    <n v="23.35"/>
    <n v="24.22"/>
    <x v="1"/>
  </r>
  <r>
    <d v="2016-08-12T00:00:00"/>
    <x v="85"/>
    <n v="21.25"/>
    <n v="22.63"/>
    <n v="22.5"/>
    <n v="22.53"/>
    <n v="22.55"/>
    <n v="23.75"/>
    <n v="22.37"/>
    <n v="20.83"/>
    <n v="22.24"/>
    <n v="22.78"/>
    <x v="1"/>
  </r>
  <r>
    <d v="2016-08-14T00:00:00"/>
    <x v="86"/>
    <n v="22.19"/>
    <n v="23.63"/>
    <n v="20.6"/>
    <n v="22.57"/>
    <n v="24.22"/>
    <n v="22.01"/>
    <n v="21.12"/>
    <n v="24.52"/>
    <n v="21.28"/>
    <n v="20.05"/>
    <x v="1"/>
  </r>
  <r>
    <d v="2016-08-17T00:00:00"/>
    <x v="87"/>
    <n v="22.74"/>
    <n v="20.72"/>
    <n v="24.74"/>
    <n v="23.94"/>
    <n v="22.07"/>
    <n v="24.33"/>
    <n v="20.62"/>
    <n v="24.62"/>
    <n v="20.96"/>
    <n v="24.76"/>
    <x v="0"/>
  </r>
  <r>
    <d v="2016-08-19T00:00:00"/>
    <x v="24"/>
    <n v="24.25"/>
    <n v="21.83"/>
    <n v="23.97"/>
    <n v="22.48"/>
    <n v="21.36"/>
    <n v="20.2"/>
    <n v="23.33"/>
    <n v="22.17"/>
    <n v="22.32"/>
    <n v="22.84"/>
    <x v="0"/>
  </r>
  <r>
    <d v="2016-08-19T00:00:00"/>
    <x v="33"/>
    <n v="22.33"/>
    <n v="20"/>
    <n v="24.04"/>
    <n v="24.76"/>
    <n v="23.02"/>
    <n v="23.75"/>
    <n v="20.46"/>
    <n v="22.05"/>
    <n v="21.31"/>
    <n v="23.02"/>
    <x v="0"/>
  </r>
  <r>
    <d v="2016-08-19T00:00:00"/>
    <x v="88"/>
    <n v="20.89"/>
    <n v="20.28"/>
    <n v="23.53"/>
    <n v="22.74"/>
    <n v="20.13"/>
    <n v="22.16"/>
    <n v="22.63"/>
    <n v="21.6"/>
    <n v="23"/>
    <n v="20.5"/>
    <x v="0"/>
  </r>
  <r>
    <d v="2016-08-21T00:00:00"/>
    <x v="89"/>
    <n v="21.25"/>
    <n v="22.01"/>
    <n v="20.190000000000001"/>
    <n v="24.36"/>
    <n v="24.61"/>
    <n v="24.99"/>
    <n v="22.55"/>
    <n v="24.32"/>
    <n v="20.89"/>
    <n v="20.36"/>
    <x v="1"/>
  </r>
  <r>
    <d v="2016-08-21T00:00:00"/>
    <x v="90"/>
    <n v="23.52"/>
    <n v="21.62"/>
    <n v="22.59"/>
    <n v="22.21"/>
    <n v="21.78"/>
    <n v="24.26"/>
    <n v="24.31"/>
    <n v="20.53"/>
    <n v="23.51"/>
    <n v="23.09"/>
    <x v="1"/>
  </r>
  <r>
    <d v="2016-08-23T00:00:00"/>
    <x v="0"/>
    <n v="20.11"/>
    <n v="23.11"/>
    <n v="24.5"/>
    <n v="20.38"/>
    <n v="22.23"/>
    <n v="23.96"/>
    <n v="21.22"/>
    <n v="24.89"/>
    <n v="20.12"/>
    <n v="24.1"/>
    <x v="0"/>
  </r>
  <r>
    <d v="2016-08-24T00:00:00"/>
    <x v="74"/>
    <n v="22.99"/>
    <n v="21.77"/>
    <n v="20.63"/>
    <n v="20.59"/>
    <n v="21.52"/>
    <n v="23.7"/>
    <n v="22.05"/>
    <n v="23.02"/>
    <n v="24.59"/>
    <n v="20.99"/>
    <x v="1"/>
  </r>
  <r>
    <d v="2016-08-24T00:00:00"/>
    <x v="91"/>
    <n v="22.09"/>
    <n v="22.11"/>
    <n v="23.82"/>
    <n v="21.8"/>
    <n v="23.42"/>
    <n v="23.48"/>
    <n v="23.86"/>
    <n v="21.65"/>
    <n v="24.9"/>
    <n v="20.260000000000002"/>
    <x v="0"/>
  </r>
  <r>
    <d v="2016-08-25T00:00:00"/>
    <x v="92"/>
    <n v="22.15"/>
    <n v="20.68"/>
    <n v="22.12"/>
    <n v="21.59"/>
    <n v="22.45"/>
    <n v="22.03"/>
    <n v="20.58"/>
    <n v="21.08"/>
    <n v="22.52"/>
    <n v="20.71"/>
    <x v="0"/>
  </r>
  <r>
    <d v="2016-08-27T00:00:00"/>
    <x v="93"/>
    <n v="20.149999999999999"/>
    <n v="21.69"/>
    <n v="22.88"/>
    <n v="23.7"/>
    <n v="22.32"/>
    <n v="20.55"/>
    <n v="24.02"/>
    <n v="23.15"/>
    <n v="21.8"/>
    <n v="23.78"/>
    <x v="1"/>
  </r>
  <r>
    <d v="2016-08-27T00:00:00"/>
    <x v="54"/>
    <n v="21.66"/>
    <n v="23.29"/>
    <n v="23.15"/>
    <n v="21.38"/>
    <n v="22.83"/>
    <n v="23.77"/>
    <n v="23.64"/>
    <n v="23.45"/>
    <n v="23.36"/>
    <n v="22.48"/>
    <x v="1"/>
  </r>
  <r>
    <d v="2016-08-28T00:00:00"/>
    <x v="88"/>
    <n v="20.57"/>
    <n v="21.99"/>
    <n v="23.24"/>
    <n v="20.5"/>
    <n v="23.35"/>
    <n v="21.21"/>
    <n v="24.55"/>
    <n v="20.53"/>
    <n v="22.69"/>
    <n v="21.43"/>
    <x v="0"/>
  </r>
  <r>
    <d v="2016-08-29T00:00:00"/>
    <x v="94"/>
    <n v="21.59"/>
    <n v="23.58"/>
    <n v="20.88"/>
    <n v="23.01"/>
    <n v="23"/>
    <n v="24.37"/>
    <n v="23.73"/>
    <n v="20.41"/>
    <n v="20.39"/>
    <n v="20.8"/>
    <x v="1"/>
  </r>
  <r>
    <d v="2016-08-29T00:00:00"/>
    <x v="95"/>
    <n v="20.93"/>
    <n v="20.239999999999998"/>
    <n v="22.85"/>
    <n v="21.54"/>
    <n v="23.07"/>
    <n v="20.65"/>
    <n v="24.44"/>
    <n v="20.95"/>
    <n v="21.69"/>
    <n v="22.41"/>
    <x v="0"/>
  </r>
  <r>
    <d v="2016-09-03T00:00:00"/>
    <x v="50"/>
    <n v="16.41"/>
    <n v="15.29"/>
    <n v="10.48"/>
    <n v="14.09"/>
    <n v="19.38"/>
    <n v="10.14"/>
    <n v="10.74"/>
    <n v="15.18"/>
    <n v="12.67"/>
    <n v="14.37"/>
    <x v="0"/>
  </r>
  <r>
    <d v="2016-09-03T00:00:00"/>
    <x v="96"/>
    <n v="16.52"/>
    <n v="12.24"/>
    <n v="15.91"/>
    <n v="15.35"/>
    <n v="17"/>
    <n v="16.29"/>
    <n v="10.94"/>
    <n v="17.579999999999998"/>
    <n v="14.73"/>
    <n v="15.82"/>
    <x v="0"/>
  </r>
  <r>
    <d v="2016-09-04T00:00:00"/>
    <x v="97"/>
    <n v="13.93"/>
    <n v="15.26"/>
    <n v="13.17"/>
    <n v="15.12"/>
    <n v="16.059999999999999"/>
    <n v="14.37"/>
    <n v="20"/>
    <n v="14.27"/>
    <n v="12.07"/>
    <n v="11.12"/>
    <x v="0"/>
  </r>
  <r>
    <d v="2016-09-06T00:00:00"/>
    <x v="98"/>
    <n v="10.24"/>
    <n v="18.010000000000002"/>
    <n v="15.2"/>
    <n v="14.43"/>
    <n v="10.85"/>
    <n v="16.73"/>
    <n v="19.93"/>
    <n v="17.36"/>
    <n v="16.77"/>
    <n v="17.64"/>
    <x v="0"/>
  </r>
  <r>
    <d v="2016-09-06T00:00:00"/>
    <x v="83"/>
    <n v="17.559999999999999"/>
    <n v="14.82"/>
    <n v="12.26"/>
    <n v="17.920000000000002"/>
    <n v="14.86"/>
    <n v="11.11"/>
    <n v="16.11"/>
    <n v="18.66"/>
    <n v="14.11"/>
    <n v="19.510000000000002"/>
    <x v="0"/>
  </r>
  <r>
    <d v="2016-09-13T00:00:00"/>
    <x v="88"/>
    <n v="13.59"/>
    <n v="11.82"/>
    <n v="11.56"/>
    <n v="19.809999999999999"/>
    <n v="16.45"/>
    <n v="13.39"/>
    <n v="17.64"/>
    <n v="13.05"/>
    <n v="13.95"/>
    <n v="16.04"/>
    <x v="0"/>
  </r>
  <r>
    <d v="2016-09-14T00:00:00"/>
    <x v="54"/>
    <n v="12.35"/>
    <n v="18.39"/>
    <n v="19.010000000000002"/>
    <n v="18.13"/>
    <n v="18.46"/>
    <n v="19.600000000000001"/>
    <n v="12.16"/>
    <n v="19.899999999999999"/>
    <n v="10.16"/>
    <n v="19.96"/>
    <x v="1"/>
  </r>
  <r>
    <d v="2016-09-15T00:00:00"/>
    <x v="11"/>
    <n v="14.18"/>
    <n v="18.43"/>
    <n v="14.71"/>
    <n v="13.45"/>
    <n v="11.14"/>
    <n v="17.7"/>
    <n v="16.39"/>
    <n v="13.4"/>
    <n v="15.05"/>
    <n v="10.44"/>
    <x v="0"/>
  </r>
  <r>
    <d v="2016-09-18T00:00:00"/>
    <x v="33"/>
    <n v="14.63"/>
    <n v="10.26"/>
    <n v="19.79"/>
    <n v="10.91"/>
    <n v="12.37"/>
    <n v="11.52"/>
    <n v="16.690000000000001"/>
    <n v="15.2"/>
    <n v="16.13"/>
    <n v="17.690000000000001"/>
    <x v="0"/>
  </r>
  <r>
    <d v="2016-09-21T00:00:00"/>
    <x v="49"/>
    <n v="19.21"/>
    <n v="19.71"/>
    <n v="17.29"/>
    <n v="12.07"/>
    <n v="18.739999999999998"/>
    <n v="18.8"/>
    <n v="17.55"/>
    <n v="13.23"/>
    <n v="16.34"/>
    <n v="16.95"/>
    <x v="1"/>
  </r>
  <r>
    <d v="2016-09-22T00:00:00"/>
    <x v="99"/>
    <n v="15.89"/>
    <n v="17.95"/>
    <n v="12.8"/>
    <n v="15"/>
    <n v="12.22"/>
    <n v="18.25"/>
    <n v="10.6"/>
    <n v="19.399999999999999"/>
    <n v="12.84"/>
    <n v="16.170000000000002"/>
    <x v="0"/>
  </r>
  <r>
    <d v="2016-09-22T00:00:00"/>
    <x v="48"/>
    <n v="18.32"/>
    <n v="19.73"/>
    <n v="15.21"/>
    <n v="17.899999999999999"/>
    <n v="18.29"/>
    <n v="14.78"/>
    <n v="16.59"/>
    <n v="18.350000000000001"/>
    <n v="12.69"/>
    <n v="18.489999999999998"/>
    <x v="0"/>
  </r>
  <r>
    <d v="2016-09-23T00:00:00"/>
    <x v="100"/>
    <n v="13.6"/>
    <n v="12.67"/>
    <n v="15.96"/>
    <n v="19.79"/>
    <n v="15"/>
    <n v="17.829999999999998"/>
    <n v="11.56"/>
    <n v="19.489999999999998"/>
    <n v="13.76"/>
    <n v="15.46"/>
    <x v="0"/>
  </r>
  <r>
    <d v="2016-09-26T00:00:00"/>
    <x v="6"/>
    <n v="10.199999999999999"/>
    <n v="14.87"/>
    <n v="17.510000000000002"/>
    <n v="17.190000000000001"/>
    <n v="12.5"/>
    <n v="15.71"/>
    <n v="12.15"/>
    <n v="13.01"/>
    <n v="17.21"/>
    <n v="15.46"/>
    <x v="1"/>
  </r>
  <r>
    <d v="2016-09-28T00:00:00"/>
    <x v="64"/>
    <n v="18.23"/>
    <n v="10.62"/>
    <n v="14.89"/>
    <n v="13.97"/>
    <n v="14.88"/>
    <n v="18.62"/>
    <n v="12.9"/>
    <n v="17.5"/>
    <n v="12.26"/>
    <n v="15.26"/>
    <x v="0"/>
  </r>
  <r>
    <d v="2016-10-02T00:00:00"/>
    <x v="30"/>
    <n v="10.99"/>
    <n v="19.11"/>
    <n v="18.8"/>
    <n v="12.14"/>
    <n v="11.19"/>
    <n v="11.97"/>
    <n v="19.8"/>
    <n v="19.72"/>
    <n v="15.04"/>
    <n v="12.42"/>
    <x v="0"/>
  </r>
  <r>
    <d v="2016-10-04T00:00:00"/>
    <x v="44"/>
    <n v="16.5"/>
    <n v="18.18"/>
    <n v="15.63"/>
    <n v="11.46"/>
    <n v="17.399999999999999"/>
    <n v="16.75"/>
    <n v="11.85"/>
    <n v="13.64"/>
    <n v="10.43"/>
    <n v="19.149999999999999"/>
    <x v="1"/>
  </r>
  <r>
    <d v="2016-10-04T00:00:00"/>
    <x v="57"/>
    <n v="14.76"/>
    <n v="10.74"/>
    <n v="16.3"/>
    <n v="10.39"/>
    <n v="11.24"/>
    <n v="18.98"/>
    <n v="15.79"/>
    <n v="12.57"/>
    <n v="19.2"/>
    <n v="10.17"/>
    <x v="0"/>
  </r>
  <r>
    <d v="2016-10-07T00:00:00"/>
    <x v="65"/>
    <n v="19.149999999999999"/>
    <n v="15.35"/>
    <n v="10.71"/>
    <n v="14.76"/>
    <n v="17.57"/>
    <n v="16.05"/>
    <n v="19.690000000000001"/>
    <n v="15.96"/>
    <n v="11.27"/>
    <n v="11.72"/>
    <x v="1"/>
  </r>
  <r>
    <d v="2016-10-10T00:00:00"/>
    <x v="101"/>
    <n v="14.52"/>
    <n v="15.36"/>
    <n v="10.01"/>
    <n v="19.440000000000001"/>
    <n v="11.62"/>
    <n v="17.75"/>
    <n v="14.63"/>
    <n v="11.83"/>
    <n v="15.26"/>
    <n v="11.75"/>
    <x v="0"/>
  </r>
  <r>
    <d v="2016-10-11T00:00:00"/>
    <x v="102"/>
    <n v="14.04"/>
    <n v="12.39"/>
    <n v="16.54"/>
    <n v="16.02"/>
    <n v="10.46"/>
    <n v="10.8"/>
    <n v="13.25"/>
    <n v="19.96"/>
    <n v="19.989999999999998"/>
    <n v="15.91"/>
    <x v="1"/>
  </r>
  <r>
    <d v="2016-10-11T00:00:00"/>
    <x v="44"/>
    <n v="15.75"/>
    <n v="18.39"/>
    <n v="13.61"/>
    <n v="10.15"/>
    <n v="19.989999999999998"/>
    <n v="14.87"/>
    <n v="14.72"/>
    <n v="14.66"/>
    <n v="19.100000000000001"/>
    <n v="17.760000000000002"/>
    <x v="1"/>
  </r>
  <r>
    <d v="2016-10-11T00:00:00"/>
    <x v="62"/>
    <n v="14.16"/>
    <n v="19.989999999999998"/>
    <n v="15.52"/>
    <n v="11.59"/>
    <n v="13.63"/>
    <n v="12.92"/>
    <n v="13.18"/>
    <n v="18.84"/>
    <n v="10.7"/>
    <n v="13.87"/>
    <x v="0"/>
  </r>
  <r>
    <d v="2016-10-12T00:00:00"/>
    <x v="54"/>
    <n v="17.32"/>
    <n v="10.029999999999999"/>
    <n v="15.19"/>
    <n v="17.38"/>
    <n v="12.08"/>
    <n v="19.09"/>
    <n v="12.83"/>
    <n v="18.420000000000002"/>
    <n v="14.05"/>
    <n v="13.27"/>
    <x v="1"/>
  </r>
  <r>
    <d v="2016-10-14T00:00:00"/>
    <x v="89"/>
    <n v="17.7"/>
    <n v="12.05"/>
    <n v="19.64"/>
    <n v="15.73"/>
    <n v="19.87"/>
    <n v="16.72"/>
    <n v="11.73"/>
    <n v="16.41"/>
    <n v="18.29"/>
    <n v="18.22"/>
    <x v="1"/>
  </r>
  <r>
    <d v="2016-10-17T00:00:00"/>
    <x v="51"/>
    <n v="11.01"/>
    <n v="14.84"/>
    <n v="11.29"/>
    <n v="17.72"/>
    <n v="12.61"/>
    <n v="16.55"/>
    <n v="11.63"/>
    <n v="12.88"/>
    <n v="14.01"/>
    <n v="12.67"/>
    <x v="0"/>
  </r>
  <r>
    <d v="2016-10-21T00:00:00"/>
    <x v="24"/>
    <n v="11.11"/>
    <n v="16.350000000000001"/>
    <n v="13.97"/>
    <n v="11.7"/>
    <n v="18.649999999999999"/>
    <n v="14.28"/>
    <n v="17.690000000000001"/>
    <n v="13.25"/>
    <n v="10.69"/>
    <n v="17.690000000000001"/>
    <x v="0"/>
  </r>
  <r>
    <d v="2016-10-23T00:00:00"/>
    <x v="65"/>
    <n v="13.09"/>
    <n v="15.83"/>
    <n v="18.55"/>
    <n v="17.37"/>
    <n v="18.489999999999998"/>
    <n v="14.59"/>
    <n v="19.329999999999998"/>
    <n v="13.54"/>
    <n v="11.35"/>
    <n v="18.43"/>
    <x v="1"/>
  </r>
  <r>
    <d v="2016-10-23T00:00:00"/>
    <x v="33"/>
    <n v="13.13"/>
    <n v="12.77"/>
    <n v="19"/>
    <n v="10.71"/>
    <n v="17.16"/>
    <n v="16.100000000000001"/>
    <n v="11.78"/>
    <n v="18.670000000000002"/>
    <n v="14.56"/>
    <n v="19.170000000000002"/>
    <x v="0"/>
  </r>
  <r>
    <d v="2016-10-24T00:00:00"/>
    <x v="103"/>
    <n v="12.13"/>
    <n v="13.07"/>
    <n v="15.72"/>
    <n v="12.27"/>
    <n v="13.41"/>
    <n v="13.75"/>
    <n v="12.79"/>
    <n v="17.98"/>
    <n v="18.2"/>
    <n v="13.87"/>
    <x v="0"/>
  </r>
  <r>
    <d v="2016-10-25T00:00:00"/>
    <x v="58"/>
    <n v="10.53"/>
    <n v="15.53"/>
    <n v="17.63"/>
    <n v="19.84"/>
    <n v="10.76"/>
    <n v="14.15"/>
    <n v="13.54"/>
    <n v="11.75"/>
    <n v="12.65"/>
    <n v="13.57"/>
    <x v="1"/>
  </r>
  <r>
    <d v="2016-10-25T00:00:00"/>
    <x v="104"/>
    <n v="11.99"/>
    <n v="13.44"/>
    <n v="19.18"/>
    <n v="11.19"/>
    <n v="19.05"/>
    <n v="15.07"/>
    <n v="17.510000000000002"/>
    <n v="18.72"/>
    <n v="11.62"/>
    <n v="11.08"/>
    <x v="0"/>
  </r>
  <r>
    <d v="2016-10-26T00:00:00"/>
    <x v="105"/>
    <n v="11.42"/>
    <n v="18.52"/>
    <n v="13.52"/>
    <n v="18.75"/>
    <n v="11.07"/>
    <n v="13.24"/>
    <n v="16.14"/>
    <n v="10.94"/>
    <n v="13.13"/>
    <n v="16.52"/>
    <x v="1"/>
  </r>
  <r>
    <d v="2016-10-26T00:00:00"/>
    <x v="106"/>
    <n v="13.11"/>
    <n v="11.09"/>
    <n v="13.22"/>
    <n v="17.07"/>
    <n v="16.09"/>
    <n v="18.420000000000002"/>
    <n v="12.03"/>
    <n v="19.899999999999999"/>
    <n v="13.54"/>
    <n v="18.37"/>
    <x v="0"/>
  </r>
  <r>
    <d v="2016-11-01T00:00:00"/>
    <x v="10"/>
    <n v="12.14"/>
    <n v="12.99"/>
    <n v="16.260000000000002"/>
    <n v="17.68"/>
    <n v="13.47"/>
    <n v="18.79"/>
    <n v="13.56"/>
    <n v="12.8"/>
    <n v="15.11"/>
    <n v="19.760000000000002"/>
    <x v="0"/>
  </r>
  <r>
    <d v="2016-11-01T00:00:00"/>
    <x v="69"/>
    <n v="16.190000000000001"/>
    <n v="12.36"/>
    <n v="10"/>
    <n v="12.27"/>
    <n v="18.2"/>
    <n v="13.68"/>
    <n v="19.16"/>
    <n v="19.39"/>
    <n v="11.01"/>
    <n v="13.18"/>
    <x v="0"/>
  </r>
  <r>
    <d v="2016-11-02T00:00:00"/>
    <x v="33"/>
    <n v="17.34"/>
    <n v="12.39"/>
    <n v="10.89"/>
    <n v="11.43"/>
    <n v="16.13"/>
    <n v="11.48"/>
    <n v="10.43"/>
    <n v="16.149999999999999"/>
    <n v="15.62"/>
    <n v="17.09"/>
    <x v="0"/>
  </r>
  <r>
    <d v="2016-11-05T00:00:00"/>
    <x v="12"/>
    <n v="19.46"/>
    <n v="14.85"/>
    <n v="15.99"/>
    <n v="18.440000000000001"/>
    <n v="10.42"/>
    <n v="18.78"/>
    <n v="11.05"/>
    <n v="18.7"/>
    <n v="10.35"/>
    <n v="14.51"/>
    <x v="0"/>
  </r>
  <r>
    <d v="2016-11-08T00:00:00"/>
    <x v="44"/>
    <n v="14.42"/>
    <n v="19.23"/>
    <n v="19.98"/>
    <n v="11.87"/>
    <n v="11.95"/>
    <n v="10.7"/>
    <n v="13.96"/>
    <n v="11.65"/>
    <n v="10.73"/>
    <n v="19.25"/>
    <x v="1"/>
  </r>
  <r>
    <d v="2016-11-11T00:00:00"/>
    <x v="71"/>
    <n v="12.2"/>
    <n v="14.35"/>
    <n v="11.37"/>
    <n v="12.07"/>
    <n v="14.32"/>
    <n v="13.34"/>
    <n v="18.739999999999998"/>
    <n v="15.82"/>
    <n v="13.79"/>
    <n v="19.36"/>
    <x v="0"/>
  </r>
  <r>
    <d v="2016-11-12T00:00:00"/>
    <x v="74"/>
    <n v="10.3"/>
    <n v="14.81"/>
    <n v="12.96"/>
    <n v="12.99"/>
    <n v="19"/>
    <n v="17.73"/>
    <n v="12.97"/>
    <n v="17.96"/>
    <n v="19.07"/>
    <n v="17.12"/>
    <x v="1"/>
  </r>
  <r>
    <d v="2016-11-13T00:00:00"/>
    <x v="107"/>
    <n v="10.029999999999999"/>
    <n v="14.28"/>
    <n v="11.97"/>
    <n v="17.7"/>
    <n v="18.2"/>
    <n v="19.2"/>
    <n v="17.43"/>
    <n v="14.46"/>
    <n v="16.48"/>
    <n v="15.66"/>
    <x v="1"/>
  </r>
  <r>
    <d v="2016-11-13T00:00:00"/>
    <x v="69"/>
    <n v="14"/>
    <n v="12.83"/>
    <n v="18.72"/>
    <n v="11.22"/>
    <n v="13.79"/>
    <n v="18.559999999999999"/>
    <n v="11.19"/>
    <n v="12.81"/>
    <n v="14.5"/>
    <n v="12.78"/>
    <x v="0"/>
  </r>
  <r>
    <d v="2016-11-17T00:00:00"/>
    <x v="108"/>
    <n v="15.42"/>
    <n v="10.37"/>
    <n v="18.739999999999998"/>
    <n v="18.670000000000002"/>
    <n v="15.22"/>
    <n v="12.83"/>
    <n v="13.11"/>
    <n v="11.77"/>
    <n v="18.57"/>
    <n v="10.33"/>
    <x v="0"/>
  </r>
  <r>
    <d v="2016-11-19T00:00:00"/>
    <x v="18"/>
    <n v="15.98"/>
    <n v="13.48"/>
    <n v="10.69"/>
    <n v="15.11"/>
    <n v="14.51"/>
    <n v="17.100000000000001"/>
    <n v="15.65"/>
    <n v="10.44"/>
    <n v="13.73"/>
    <n v="19.66"/>
    <x v="0"/>
  </r>
  <r>
    <d v="2016-11-21T00:00:00"/>
    <x v="24"/>
    <n v="10.8"/>
    <n v="16.079999999999998"/>
    <n v="16.47"/>
    <n v="12.88"/>
    <n v="18.579999999999998"/>
    <n v="13.96"/>
    <n v="12.92"/>
    <n v="10.74"/>
    <n v="10.5"/>
    <n v="10.62"/>
    <x v="0"/>
  </r>
  <r>
    <d v="2016-11-22T00:00:00"/>
    <x v="109"/>
    <n v="10.61"/>
    <n v="15.59"/>
    <n v="10.52"/>
    <n v="18.55"/>
    <n v="11.33"/>
    <n v="11.82"/>
    <n v="18.579999999999998"/>
    <n v="18.72"/>
    <n v="11.95"/>
    <n v="11.84"/>
    <x v="0"/>
  </r>
  <r>
    <d v="2016-11-24T00:00:00"/>
    <x v="110"/>
    <n v="17.66"/>
    <n v="15.83"/>
    <n v="16.350000000000001"/>
    <n v="13.72"/>
    <n v="19.440000000000001"/>
    <n v="18.989999999999998"/>
    <n v="10.94"/>
    <n v="10.47"/>
    <n v="17.46"/>
    <n v="17.690000000000001"/>
    <x v="1"/>
  </r>
  <r>
    <d v="2016-11-28T00:00:00"/>
    <x v="111"/>
    <n v="15.3"/>
    <n v="13.83"/>
    <n v="11.97"/>
    <n v="15.5"/>
    <n v="11.06"/>
    <n v="14.22"/>
    <n v="18.66"/>
    <n v="18.95"/>
    <n v="11.79"/>
    <n v="16.760000000000002"/>
    <x v="0"/>
  </r>
  <r>
    <d v="2016-11-29T00:00:00"/>
    <x v="23"/>
    <n v="10.77"/>
    <n v="18.07"/>
    <n v="17.87"/>
    <n v="16.760000000000002"/>
    <n v="19.04"/>
    <n v="18.55"/>
    <n v="15"/>
    <n v="16.649999999999999"/>
    <n v="11.24"/>
    <n v="10.19"/>
    <x v="1"/>
  </r>
  <r>
    <d v="2016-11-30T00:00:00"/>
    <x v="7"/>
    <n v="15.81"/>
    <n v="14.72"/>
    <n v="18.12"/>
    <n v="18.82"/>
    <n v="15.14"/>
    <n v="18.850000000000001"/>
    <n v="17.940000000000001"/>
    <n v="12.26"/>
    <n v="19.34"/>
    <n v="18.3"/>
    <x v="1"/>
  </r>
  <r>
    <d v="2016-12-09T00:00:00"/>
    <x v="7"/>
    <n v="-1.03"/>
    <n v="8.4"/>
    <n v="7.65"/>
    <n v="-1.5"/>
    <n v="-1.63"/>
    <n v="8.16"/>
    <n v="-4.8899999999999997"/>
    <n v="-2.09"/>
    <n v="-2.0299999999999998"/>
    <n v="-0.74"/>
    <x v="1"/>
  </r>
  <r>
    <d v="2016-12-11T00:00:00"/>
    <x v="25"/>
    <n v="-0.64"/>
    <n v="-3.46"/>
    <n v="-4.01"/>
    <n v="8.49"/>
    <n v="-1.87"/>
    <n v="-5.51"/>
    <n v="6.22"/>
    <n v="-5.76"/>
    <n v="-2.0499999999999998"/>
    <n v="-4.6100000000000003"/>
    <x v="1"/>
  </r>
  <r>
    <d v="2016-12-12T00:00:00"/>
    <x v="112"/>
    <n v="-4.66"/>
    <n v="7.8"/>
    <n v="-5.83"/>
    <n v="8.77"/>
    <n v="-1.64"/>
    <n v="2.81"/>
    <n v="5.64"/>
    <n v="7.27"/>
    <n v="0"/>
    <n v="-1.52"/>
    <x v="0"/>
  </r>
  <r>
    <d v="2016-12-16T00:00:00"/>
    <x v="76"/>
    <n v="5.58"/>
    <n v="-4.47"/>
    <n v="-4.4000000000000004"/>
    <n v="-0.05"/>
    <n v="6.51"/>
    <n v="4.99"/>
    <n v="-6.3"/>
    <n v="0.7"/>
    <n v="-6.74"/>
    <n v="4.71"/>
    <x v="1"/>
  </r>
  <r>
    <d v="2016-12-18T00:00:00"/>
    <x v="111"/>
    <n v="3.23"/>
    <n v="3.29"/>
    <n v="-2.15"/>
    <n v="-5.53"/>
    <n v="-0.68"/>
    <n v="-6.8"/>
    <n v="6.96"/>
    <n v="-3.33"/>
    <n v="-7.14"/>
    <n v="-5.82"/>
    <x v="0"/>
  </r>
  <r>
    <d v="2016-12-23T00:00:00"/>
    <x v="113"/>
    <n v="-1.46"/>
    <n v="-7.76"/>
    <n v="3.7"/>
    <n v="4.9800000000000004"/>
    <n v="-6.83"/>
    <n v="7.9"/>
    <n v="8.35"/>
    <n v="0.16"/>
    <n v="3.83"/>
    <n v="0.14000000000000001"/>
    <x v="1"/>
  </r>
  <r>
    <d v="2016-12-24T00:00:00"/>
    <x v="108"/>
    <n v="-7.3"/>
    <n v="-4.8600000000000003"/>
    <n v="6.95"/>
    <n v="-0.6"/>
    <n v="-3.3"/>
    <n v="-2.1"/>
    <n v="3.44"/>
    <n v="-6.38"/>
    <n v="8.1"/>
    <n v="8.58"/>
    <x v="0"/>
  </r>
  <r>
    <d v="2016-12-27T00:00:00"/>
    <x v="114"/>
    <n v="-2.37"/>
    <n v="4.95"/>
    <n v="2.2200000000000002"/>
    <n v="-5.27"/>
    <n v="1.52"/>
    <n v="-3.35"/>
    <n v="3.59"/>
    <n v="-7.17"/>
    <n v="2.2599999999999998"/>
    <n v="-0.95"/>
    <x v="1"/>
  </r>
  <r>
    <d v="2016-12-28T00:00:00"/>
    <x v="86"/>
    <n v="-6.44"/>
    <n v="6.45"/>
    <n v="-6.08"/>
    <n v="5.6"/>
    <n v="-3.18"/>
    <n v="-4.45"/>
    <n v="-0.27"/>
    <n v="3.14"/>
    <n v="-6.82"/>
    <n v="6.0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16-01-05T00:00:00"/>
    <d v="1899-12-30T11:11:00"/>
    <n v="0.61"/>
    <n v="-4.9800000000000004"/>
    <n v="-1.56"/>
    <n v="-5.59"/>
    <n v="-2.8"/>
    <n v="3.39"/>
    <n v="2.81"/>
    <n v="-1.6"/>
    <n v="1.71"/>
    <n v="4.53"/>
    <b v="1"/>
    <x v="0"/>
  </r>
  <r>
    <d v="2016-01-08T00:00:00"/>
    <d v="1899-12-30T07:00:00"/>
    <n v="-4.5"/>
    <n v="2.56"/>
    <n v="-5.28"/>
    <n v="-6.02"/>
    <n v="-5.78"/>
    <n v="-7.56"/>
    <n v="-2.48"/>
    <n v="3.31"/>
    <n v="-5.4"/>
    <n v="0.03"/>
    <b v="1"/>
    <x v="0"/>
  </r>
  <r>
    <d v="2016-01-18T00:00:00"/>
    <d v="1899-12-30T10:12:00"/>
    <n v="2.59"/>
    <n v="-7.29"/>
    <n v="1.55"/>
    <n v="6.79"/>
    <n v="3.87"/>
    <n v="-7.74"/>
    <n v="4.5199999999999996"/>
    <n v="-4.7699999999999996"/>
    <n v="-3.88"/>
    <n v="-4.25"/>
    <b v="1"/>
    <x v="0"/>
  </r>
  <r>
    <d v="2016-01-20T00:00:00"/>
    <d v="1899-12-30T00:08:00"/>
    <n v="7.76"/>
    <n v="-7.18"/>
    <n v="-0.49"/>
    <n v="-2.23"/>
    <n v="6.46"/>
    <n v="3.09"/>
    <n v="-0.48"/>
    <n v="-2.84"/>
    <n v="-1.31"/>
    <n v="-2.96"/>
    <b v="0"/>
    <x v="0"/>
  </r>
  <r>
    <d v="2016-01-21T00:00:00"/>
    <d v="1899-12-30T10:02:00"/>
    <n v="7.12"/>
    <n v="5.13"/>
    <n v="-3.67"/>
    <n v="-3.5"/>
    <n v="8.14"/>
    <n v="-5.31"/>
    <n v="-0.44"/>
    <n v="0.87"/>
    <n v="-5.21"/>
    <n v="-3.49"/>
    <b v="1"/>
    <x v="0"/>
  </r>
  <r>
    <d v="2016-01-22T00:00:00"/>
    <d v="1899-12-30T03:11:00"/>
    <n v="4.1100000000000003"/>
    <n v="0.85"/>
    <n v="-3.78"/>
    <n v="-7.4"/>
    <n v="3.55"/>
    <n v="-3.54"/>
    <n v="-3.92"/>
    <n v="1.5"/>
    <n v="-3.41"/>
    <n v="4.67"/>
    <b v="0"/>
    <x v="0"/>
  </r>
  <r>
    <d v="2016-01-30T00:00:00"/>
    <d v="1899-12-30T01:06:00"/>
    <n v="-5.38"/>
    <n v="5.93"/>
    <n v="-7.57"/>
    <n v="4.72"/>
    <n v="2.64"/>
    <n v="7.75"/>
    <n v="-4.3499999999999996"/>
    <n v="-6.59"/>
    <n v="-7.28"/>
    <n v="7.83"/>
    <b v="0"/>
    <x v="0"/>
  </r>
  <r>
    <d v="2016-02-05T00:00:00"/>
    <d v="1899-12-30T03:02:00"/>
    <n v="3.21"/>
    <n v="-7.03"/>
    <n v="-6.63"/>
    <n v="-2.59"/>
    <n v="6.44"/>
    <n v="1.67"/>
    <n v="7.34"/>
    <n v="7.78"/>
    <n v="2.48"/>
    <n v="-2.82"/>
    <b v="0"/>
    <x v="1"/>
  </r>
  <r>
    <d v="2016-02-06T00:00:00"/>
    <d v="1899-12-30T02:06:00"/>
    <n v="1.94"/>
    <n v="1.72"/>
    <n v="-1.91"/>
    <n v="-5.44"/>
    <n v="2.11"/>
    <n v="-2.93"/>
    <n v="-3.28"/>
    <n v="-7.12"/>
    <n v="2.12"/>
    <n v="7.35"/>
    <b v="0"/>
    <x v="1"/>
  </r>
  <r>
    <d v="2016-02-06T00:00:00"/>
    <d v="1899-12-30T05:04:00"/>
    <n v="8.81"/>
    <n v="-1.66"/>
    <n v="2.0099999999999998"/>
    <n v="1.63"/>
    <n v="8.82"/>
    <n v="4.05"/>
    <n v="-5.04"/>
    <n v="8.32"/>
    <n v="-6.62"/>
    <n v="-7.35"/>
    <b v="1"/>
    <x v="1"/>
  </r>
  <r>
    <d v="2016-02-09T00:00:00"/>
    <d v="1899-12-30T08:03:00"/>
    <n v="4"/>
    <n v="-6.72"/>
    <n v="2.4300000000000002"/>
    <n v="-2.0299999999999998"/>
    <n v="-3.87"/>
    <n v="-3.7"/>
    <n v="-7.09"/>
    <n v="2.88"/>
    <n v="2.58"/>
    <n v="-6.66"/>
    <b v="1"/>
    <x v="1"/>
  </r>
  <r>
    <d v="2016-02-10T00:00:00"/>
    <d v="1899-12-30T06:07:00"/>
    <n v="-4.59"/>
    <n v="5.74"/>
    <n v="-6.21"/>
    <n v="-3.63"/>
    <n v="7.35"/>
    <n v="-7.64"/>
    <n v="-5.73"/>
    <n v="-6.54"/>
    <n v="-2.4300000000000002"/>
    <n v="-1.43"/>
    <b v="1"/>
    <x v="1"/>
  </r>
  <r>
    <d v="2016-02-10T00:00:00"/>
    <d v="1899-12-30T08:07:00"/>
    <n v="-5.82"/>
    <n v="5.44"/>
    <n v="-2.4700000000000002"/>
    <n v="-5.69"/>
    <n v="8.43"/>
    <n v="-6.41"/>
    <n v="-7.59"/>
    <n v="4.29"/>
    <n v="-7.29"/>
    <n v="8.5299999999999994"/>
    <b v="1"/>
    <x v="1"/>
  </r>
  <r>
    <d v="2016-02-13T00:00:00"/>
    <d v="1899-12-30T00:02:00"/>
    <n v="8.26"/>
    <n v="8.5"/>
    <n v="-7.75"/>
    <n v="-2.67"/>
    <n v="6.6"/>
    <n v="1.58"/>
    <n v="-3.2"/>
    <n v="5.46"/>
    <n v="-4.66"/>
    <n v="0.5"/>
    <b v="0"/>
    <x v="1"/>
  </r>
  <r>
    <d v="2016-02-15T00:00:00"/>
    <d v="1899-12-30T04:06:00"/>
    <n v="7.43"/>
    <n v="7.88"/>
    <n v="-0.11"/>
    <n v="-2.4700000000000002"/>
    <n v="-7.25"/>
    <n v="7.27"/>
    <n v="-5.15"/>
    <n v="-4.8499999999999996"/>
    <n v="-4.21"/>
    <n v="-5.55"/>
    <b v="0"/>
    <x v="1"/>
  </r>
  <r>
    <d v="2016-02-15T00:00:00"/>
    <d v="1899-12-30T07:02:00"/>
    <n v="-7.37"/>
    <n v="2.31"/>
    <n v="-0.37"/>
    <n v="-4.1900000000000004"/>
    <n v="-6.75"/>
    <n v="0.15"/>
    <n v="0.08"/>
    <n v="-4.58"/>
    <n v="-6.18"/>
    <n v="3.43"/>
    <b v="1"/>
    <x v="1"/>
  </r>
  <r>
    <d v="2016-02-18T00:00:00"/>
    <d v="1899-12-30T04:06:00"/>
    <n v="7.78"/>
    <n v="1.59"/>
    <n v="-5.23"/>
    <n v="-2.54"/>
    <n v="3.66"/>
    <n v="-0.8"/>
    <n v="-2.56"/>
    <n v="-6.56"/>
    <n v="-6.35"/>
    <n v="3.21"/>
    <b v="0"/>
    <x v="1"/>
  </r>
  <r>
    <d v="2016-02-18T00:00:00"/>
    <d v="1899-12-30T07:00:00"/>
    <n v="-5.59"/>
    <n v="1.44"/>
    <n v="-6.2"/>
    <n v="-5.44"/>
    <n v="1.63"/>
    <n v="1.55"/>
    <n v="8.8000000000000007"/>
    <n v="0.74"/>
    <n v="1.7"/>
    <n v="-3.25"/>
    <b v="1"/>
    <x v="1"/>
  </r>
  <r>
    <d v="2016-02-18T00:00:00"/>
    <d v="1899-12-30T11:05:00"/>
    <n v="-5.61"/>
    <n v="-2.42"/>
    <n v="0.12"/>
    <n v="3.36"/>
    <n v="5.61"/>
    <n v="-1.1399999999999999"/>
    <n v="4.45"/>
    <n v="2.27"/>
    <n v="1.38"/>
    <n v="8.69"/>
    <b v="1"/>
    <x v="1"/>
  </r>
  <r>
    <d v="2016-02-20T00:00:00"/>
    <d v="1899-12-30T05:03:00"/>
    <n v="8.91"/>
    <n v="-0.83"/>
    <n v="6.24"/>
    <n v="4.74"/>
    <n v="1.06"/>
    <n v="-0.73"/>
    <n v="4.0199999999999996"/>
    <n v="2.9"/>
    <n v="-2.0099999999999998"/>
    <n v="-2.02"/>
    <b v="1"/>
    <x v="1"/>
  </r>
  <r>
    <d v="2016-02-21T00:00:00"/>
    <d v="1899-12-30T11:07:00"/>
    <n v="6.18"/>
    <n v="6.14"/>
    <n v="4.24"/>
    <n v="-4"/>
    <n v="-2.92"/>
    <n v="5.0599999999999996"/>
    <n v="-1.26"/>
    <n v="4.6399999999999997"/>
    <n v="-2.96"/>
    <n v="2.82"/>
    <b v="1"/>
    <x v="1"/>
  </r>
  <r>
    <d v="2016-02-24T00:00:00"/>
    <d v="1899-12-30T04:06:00"/>
    <n v="-3.2"/>
    <n v="-4.18"/>
    <n v="2.99"/>
    <n v="0.22"/>
    <n v="-3.48"/>
    <n v="-2.68"/>
    <n v="0.11"/>
    <n v="-3.65"/>
    <n v="-4.0999999999999996"/>
    <n v="-3.09"/>
    <b v="0"/>
    <x v="1"/>
  </r>
  <r>
    <d v="2016-03-01T00:00:00"/>
    <d v="1899-12-30T00:00:00"/>
    <n v="6.8"/>
    <n v="-2.64"/>
    <n v="5.9"/>
    <n v="-2.1"/>
    <n v="1.89"/>
    <n v="6.73"/>
    <n v="-7.96"/>
    <n v="7.18"/>
    <n v="7.33"/>
    <n v="-6.44"/>
    <b v="0"/>
    <x v="2"/>
  </r>
  <r>
    <d v="2016-03-02T00:00:00"/>
    <d v="1899-12-30T04:03:00"/>
    <n v="-3.15"/>
    <n v="-1.58"/>
    <n v="-7.5"/>
    <n v="6.68"/>
    <n v="-4.1900000000000004"/>
    <n v="-7.39"/>
    <n v="3.37"/>
    <n v="-2.67"/>
    <n v="6.36"/>
    <n v="-2.61"/>
    <b v="0"/>
    <x v="2"/>
  </r>
  <r>
    <d v="2016-03-04T00:00:00"/>
    <d v="1899-12-30T07:00:00"/>
    <n v="-4.3899999999999997"/>
    <n v="-3.86"/>
    <n v="-0.97"/>
    <n v="-4.82"/>
    <n v="-1.0900000000000001"/>
    <n v="1.4"/>
    <n v="6.56"/>
    <n v="-2.7"/>
    <n v="5.24"/>
    <n v="8.8699999999999992"/>
    <b v="1"/>
    <x v="2"/>
  </r>
  <r>
    <d v="2016-03-06T00:00:00"/>
    <d v="1899-12-30T08:09:00"/>
    <n v="1.07"/>
    <n v="4.49"/>
    <n v="4.04"/>
    <n v="7.86"/>
    <n v="-1.99"/>
    <n v="-0.56999999999999995"/>
    <n v="8.09"/>
    <n v="-0.82"/>
    <n v="1.63"/>
    <n v="-1.1200000000000001"/>
    <b v="1"/>
    <x v="2"/>
  </r>
  <r>
    <d v="2016-03-07T00:00:00"/>
    <d v="1899-12-30T11:03:00"/>
    <n v="-4.32"/>
    <n v="-4.3"/>
    <n v="-6.06"/>
    <n v="0.23"/>
    <n v="-3.83"/>
    <n v="-6.11"/>
    <n v="-7.52"/>
    <n v="1.75"/>
    <n v="2.57"/>
    <n v="7.82"/>
    <b v="1"/>
    <x v="2"/>
  </r>
  <r>
    <d v="2016-03-10T00:00:00"/>
    <d v="1899-12-30T12:04:00"/>
    <n v="8.94"/>
    <n v="-7.98"/>
    <n v="7.41"/>
    <n v="4.46"/>
    <n v="-3.8"/>
    <n v="-7.71"/>
    <n v="3.58"/>
    <n v="-3.33"/>
    <n v="3.39"/>
    <n v="6.28"/>
    <b v="0"/>
    <x v="2"/>
  </r>
  <r>
    <d v="2016-03-12T00:00:00"/>
    <d v="1899-12-30T05:08:00"/>
    <n v="-2.84"/>
    <n v="-3.79"/>
    <n v="4.34"/>
    <n v="6.3"/>
    <n v="-7.58"/>
    <n v="8.26"/>
    <n v="-6.5"/>
    <n v="-5.8"/>
    <n v="-7.56"/>
    <n v="-2.5099999999999998"/>
    <b v="1"/>
    <x v="2"/>
  </r>
  <r>
    <d v="2016-03-15T00:00:00"/>
    <d v="1899-12-30T03:02:00"/>
    <n v="-2.0099999999999998"/>
    <n v="0.62"/>
    <n v="4.95"/>
    <n v="6.62"/>
    <n v="-2.5"/>
    <n v="7.05"/>
    <n v="-7.33"/>
    <n v="7.96"/>
    <n v="4.51"/>
    <n v="8.17"/>
    <b v="0"/>
    <x v="2"/>
  </r>
  <r>
    <d v="2016-03-18T00:00:00"/>
    <d v="1899-12-30T00:12:00"/>
    <n v="1.44"/>
    <n v="-7.21"/>
    <n v="-6.65"/>
    <n v="2.21"/>
    <n v="4.62"/>
    <n v="1.66"/>
    <n v="5.0999999999999996"/>
    <n v="-6.89"/>
    <n v="-3.19"/>
    <n v="-7.39"/>
    <b v="0"/>
    <x v="2"/>
  </r>
  <r>
    <d v="2016-03-21T00:00:00"/>
    <d v="1899-12-30T03:01:00"/>
    <n v="0.98"/>
    <n v="7.64"/>
    <n v="6.1"/>
    <n v="6.46"/>
    <n v="-7.0000000000000007E-2"/>
    <n v="-2.93"/>
    <n v="-5.81"/>
    <n v="5.65"/>
    <n v="5.0999999999999996"/>
    <n v="8.25"/>
    <b v="0"/>
    <x v="2"/>
  </r>
  <r>
    <d v="2016-03-22T00:00:00"/>
    <d v="1899-12-30T12:10:00"/>
    <n v="5.83"/>
    <n v="7.18"/>
    <n v="-0.19"/>
    <n v="-2.12"/>
    <n v="4.26"/>
    <n v="-7.55"/>
    <n v="-6.66"/>
    <n v="-4.8"/>
    <n v="2.92"/>
    <n v="2.69"/>
    <b v="0"/>
    <x v="2"/>
  </r>
  <r>
    <d v="2016-03-23T00:00:00"/>
    <d v="1899-12-30T04:03:00"/>
    <n v="-5.39"/>
    <n v="-7.41"/>
    <n v="-3.6"/>
    <n v="0.98"/>
    <n v="-0.56000000000000005"/>
    <n v="-2.33"/>
    <n v="3.28"/>
    <n v="-2.19"/>
    <n v="4.6100000000000003"/>
    <n v="-5.94"/>
    <b v="0"/>
    <x v="2"/>
  </r>
  <r>
    <d v="2016-03-23T00:00:00"/>
    <d v="1899-12-30T06:02:00"/>
    <n v="7.98"/>
    <n v="4.6100000000000003"/>
    <n v="7.87"/>
    <n v="-1.44"/>
    <n v="4.1500000000000004"/>
    <n v="-2.5299999999999998"/>
    <n v="-5.96"/>
    <n v="3.23"/>
    <n v="-7.13"/>
    <n v="7.75"/>
    <b v="1"/>
    <x v="2"/>
  </r>
  <r>
    <d v="2016-03-25T00:00:00"/>
    <d v="1899-12-30T03:07:00"/>
    <n v="2.92"/>
    <n v="0.43"/>
    <n v="-7.83"/>
    <n v="-7.67"/>
    <n v="1.19"/>
    <n v="5.35"/>
    <n v="-4.1500000000000004"/>
    <n v="6.34"/>
    <n v="-5.17"/>
    <n v="1.39"/>
    <b v="0"/>
    <x v="2"/>
  </r>
  <r>
    <d v="2016-03-26T00:00:00"/>
    <d v="1899-12-30T08:08:00"/>
    <n v="5.68"/>
    <n v="-5.18"/>
    <n v="8.6199999999999992"/>
    <n v="3.66"/>
    <n v="7.27"/>
    <n v="-0.88"/>
    <n v="8.69"/>
    <n v="-6.24"/>
    <n v="-5.52"/>
    <n v="-4.67"/>
    <b v="1"/>
    <x v="2"/>
  </r>
  <r>
    <d v="2016-03-26T00:00:00"/>
    <d v="1899-12-30T09:05:00"/>
    <n v="-3.88"/>
    <n v="-5.21"/>
    <n v="8.26"/>
    <n v="-0.96"/>
    <n v="4.05"/>
    <n v="-4.3099999999999996"/>
    <n v="7.8"/>
    <n v="6.75"/>
    <n v="-0.73"/>
    <n v="7.28"/>
    <b v="1"/>
    <x v="2"/>
  </r>
  <r>
    <d v="2016-03-27T00:00:00"/>
    <d v="1899-12-30T05:08:00"/>
    <n v="-4.4800000000000004"/>
    <n v="-2.0499999999999998"/>
    <n v="-7.14"/>
    <n v="5.1100000000000003"/>
    <n v="6.37"/>
    <n v="7.34"/>
    <n v="-4.9000000000000004"/>
    <n v="-2.2599999999999998"/>
    <n v="0.23"/>
    <n v="7.99"/>
    <b v="1"/>
    <x v="2"/>
  </r>
  <r>
    <d v="2016-03-28T00:00:00"/>
    <d v="1899-12-30T04:08:00"/>
    <n v="-3.04"/>
    <n v="-1.24"/>
    <n v="2.62"/>
    <n v="4.42"/>
    <n v="7.46"/>
    <n v="0.77"/>
    <n v="-0.67"/>
    <n v="5.8"/>
    <n v="-7.14"/>
    <n v="6.48"/>
    <b v="0"/>
    <x v="2"/>
  </r>
  <r>
    <d v="2016-03-29T00:00:00"/>
    <d v="1899-12-30T07:09:00"/>
    <n v="-2.12"/>
    <n v="-6.19"/>
    <n v="4.76"/>
    <n v="4.5599999999999996"/>
    <n v="3.19"/>
    <n v="-2.29"/>
    <n v="5.0999999999999996"/>
    <n v="-5.75"/>
    <n v="3.63"/>
    <n v="1.36"/>
    <b v="1"/>
    <x v="2"/>
  </r>
  <r>
    <d v="2016-04-08T00:00:00"/>
    <d v="1899-12-30T05:05:00"/>
    <n v="10.07"/>
    <n v="12.84"/>
    <n v="10.24"/>
    <n v="13.91"/>
    <n v="10.67"/>
    <n v="14.11"/>
    <n v="15.18"/>
    <n v="13.07"/>
    <n v="14.39"/>
    <n v="13.78"/>
    <b v="1"/>
    <x v="3"/>
  </r>
  <r>
    <d v="2016-04-10T00:00:00"/>
    <d v="1899-12-30T09:08:00"/>
    <n v="14.14"/>
    <n v="15.33"/>
    <n v="13.07"/>
    <n v="12.04"/>
    <n v="13.18"/>
    <n v="12.65"/>
    <n v="10.72"/>
    <n v="11.66"/>
    <n v="13"/>
    <n v="14.21"/>
    <b v="1"/>
    <x v="3"/>
  </r>
  <r>
    <d v="2016-04-12T00:00:00"/>
    <d v="1899-12-30T01:05:00"/>
    <n v="11.6"/>
    <n v="13.95"/>
    <n v="15.13"/>
    <n v="10.73"/>
    <n v="15.09"/>
    <n v="15.98"/>
    <n v="11.74"/>
    <n v="15.38"/>
    <n v="15.98"/>
    <n v="12.9"/>
    <b v="0"/>
    <x v="3"/>
  </r>
  <r>
    <d v="2016-04-15T00:00:00"/>
    <d v="1899-12-30T10:04:00"/>
    <n v="14.13"/>
    <n v="13.61"/>
    <n v="14.61"/>
    <n v="13.88"/>
    <n v="15.76"/>
    <n v="10.85"/>
    <n v="12.11"/>
    <n v="12.05"/>
    <n v="11.87"/>
    <n v="12.1"/>
    <b v="1"/>
    <x v="3"/>
  </r>
  <r>
    <d v="2016-04-18T00:00:00"/>
    <d v="1899-12-30T07:05:00"/>
    <n v="10.88"/>
    <n v="12.02"/>
    <n v="10.26"/>
    <n v="15.41"/>
    <n v="15.57"/>
    <n v="13.27"/>
    <n v="12.18"/>
    <n v="13.91"/>
    <n v="13.86"/>
    <n v="10.08"/>
    <b v="1"/>
    <x v="3"/>
  </r>
  <r>
    <d v="2016-04-19T00:00:00"/>
    <d v="1899-12-30T00:03:00"/>
    <n v="15.28"/>
    <n v="13.58"/>
    <n v="12.71"/>
    <n v="14.72"/>
    <n v="12.47"/>
    <n v="12.44"/>
    <n v="14.64"/>
    <n v="14.58"/>
    <n v="13.66"/>
    <n v="13.6"/>
    <b v="0"/>
    <x v="3"/>
  </r>
  <r>
    <d v="2016-04-20T00:00:00"/>
    <d v="1899-12-30T09:09:00"/>
    <n v="11.09"/>
    <n v="15.36"/>
    <n v="11.14"/>
    <n v="13.51"/>
    <n v="10.08"/>
    <n v="15.95"/>
    <n v="14.45"/>
    <n v="13.94"/>
    <n v="15.76"/>
    <n v="13.03"/>
    <b v="1"/>
    <x v="3"/>
  </r>
  <r>
    <d v="2016-04-20T00:00:00"/>
    <d v="1899-12-30T11:01:00"/>
    <n v="10.38"/>
    <n v="13.04"/>
    <n v="11.9"/>
    <n v="10.14"/>
    <n v="12.18"/>
    <n v="14.79"/>
    <n v="13.13"/>
    <n v="13.52"/>
    <n v="15.54"/>
    <n v="13.14"/>
    <b v="1"/>
    <x v="3"/>
  </r>
  <r>
    <d v="2016-04-24T00:00:00"/>
    <d v="1899-12-30T06:06:00"/>
    <n v="15.66"/>
    <n v="10.97"/>
    <n v="10.1"/>
    <n v="12.99"/>
    <n v="11.07"/>
    <n v="11.1"/>
    <n v="10.64"/>
    <n v="12.18"/>
    <n v="12.63"/>
    <n v="12.33"/>
    <b v="1"/>
    <x v="3"/>
  </r>
  <r>
    <d v="2016-04-25T00:00:00"/>
    <d v="1899-12-30T02:01:00"/>
    <n v="11.94"/>
    <n v="13.57"/>
    <n v="10.050000000000001"/>
    <n v="11.85"/>
    <n v="10.59"/>
    <n v="14.12"/>
    <n v="14.27"/>
    <n v="15.81"/>
    <n v="14"/>
    <n v="14.16"/>
    <b v="0"/>
    <x v="3"/>
  </r>
  <r>
    <d v="2016-04-25T00:00:00"/>
    <d v="1899-12-30T02:02:00"/>
    <n v="14.53"/>
    <n v="13.21"/>
    <n v="10.84"/>
    <n v="10.95"/>
    <n v="11.65"/>
    <n v="11.34"/>
    <n v="13.76"/>
    <n v="12.75"/>
    <n v="10.43"/>
    <n v="12.8"/>
    <b v="0"/>
    <x v="3"/>
  </r>
  <r>
    <d v="2016-04-27T00:00:00"/>
    <d v="1899-12-30T10:07:00"/>
    <n v="10.98"/>
    <n v="10.53"/>
    <n v="14.64"/>
    <n v="15.37"/>
    <n v="13.4"/>
    <n v="14.22"/>
    <n v="11.15"/>
    <n v="12.45"/>
    <n v="12.96"/>
    <n v="11.15"/>
    <b v="1"/>
    <x v="3"/>
  </r>
  <r>
    <d v="2016-04-29T00:00:00"/>
    <d v="1899-12-30T08:00:00"/>
    <n v="12.88"/>
    <n v="11.25"/>
    <n v="12.97"/>
    <n v="11.16"/>
    <n v="10.89"/>
    <n v="10.210000000000001"/>
    <n v="11.49"/>
    <n v="15.32"/>
    <n v="12.4"/>
    <n v="13.67"/>
    <b v="1"/>
    <x v="3"/>
  </r>
  <r>
    <d v="2016-05-02T00:00:00"/>
    <d v="1899-12-30T10:04:00"/>
    <n v="11.74"/>
    <n v="12.79"/>
    <n v="11.07"/>
    <n v="15.77"/>
    <n v="14.3"/>
    <n v="11.61"/>
    <n v="12.88"/>
    <n v="12.58"/>
    <n v="13.63"/>
    <n v="15.37"/>
    <b v="1"/>
    <x v="4"/>
  </r>
  <r>
    <d v="2016-05-03T00:00:00"/>
    <d v="1899-12-30T08:03:00"/>
    <n v="13.25"/>
    <n v="14.97"/>
    <n v="14.88"/>
    <n v="14.41"/>
    <n v="10.82"/>
    <n v="14.32"/>
    <n v="13.72"/>
    <n v="10.88"/>
    <n v="12.95"/>
    <n v="12.52"/>
    <b v="1"/>
    <x v="4"/>
  </r>
  <r>
    <d v="2016-05-05T00:00:00"/>
    <d v="1899-12-30T07:05:00"/>
    <n v="10.66"/>
    <n v="10.59"/>
    <n v="15.14"/>
    <n v="12.6"/>
    <n v="11.47"/>
    <n v="14.91"/>
    <n v="14.33"/>
    <n v="14.52"/>
    <n v="11.65"/>
    <n v="15.58"/>
    <b v="1"/>
    <x v="4"/>
  </r>
  <r>
    <d v="2016-05-05T00:00:00"/>
    <d v="1899-12-30T10:07:00"/>
    <n v="12.4"/>
    <n v="11.85"/>
    <n v="12.06"/>
    <n v="14.95"/>
    <n v="15.02"/>
    <n v="15.09"/>
    <n v="12.53"/>
    <n v="11.35"/>
    <n v="13.64"/>
    <n v="10.47"/>
    <b v="1"/>
    <x v="4"/>
  </r>
  <r>
    <d v="2016-05-05T00:00:00"/>
    <d v="1899-12-30T11:10:00"/>
    <n v="14.22"/>
    <n v="11.25"/>
    <n v="14.05"/>
    <n v="12.08"/>
    <n v="10.1"/>
    <n v="15.84"/>
    <n v="12.87"/>
    <n v="15.35"/>
    <n v="12.14"/>
    <n v="11.93"/>
    <b v="1"/>
    <x v="4"/>
  </r>
  <r>
    <d v="2016-05-06T00:00:00"/>
    <d v="1899-12-30T10:06:00"/>
    <n v="14.83"/>
    <n v="10.01"/>
    <n v="15.51"/>
    <n v="11"/>
    <n v="11.29"/>
    <n v="13.42"/>
    <n v="15.92"/>
    <n v="15.81"/>
    <n v="11.2"/>
    <n v="15.53"/>
    <b v="1"/>
    <x v="4"/>
  </r>
  <r>
    <d v="2016-05-08T00:00:00"/>
    <d v="1899-12-30T03:06:00"/>
    <n v="13.62"/>
    <n v="13.57"/>
    <n v="12.68"/>
    <n v="15.88"/>
    <n v="13.23"/>
    <n v="14.1"/>
    <n v="15.41"/>
    <n v="11.12"/>
    <n v="10.81"/>
    <n v="13.61"/>
    <b v="0"/>
    <x v="4"/>
  </r>
  <r>
    <d v="2016-05-08T00:00:00"/>
    <d v="1899-12-30T05:05:00"/>
    <n v="12.25"/>
    <n v="14.89"/>
    <n v="13.86"/>
    <n v="13.98"/>
    <n v="11.99"/>
    <n v="15.06"/>
    <n v="11.13"/>
    <n v="13.91"/>
    <n v="15.56"/>
    <n v="10.97"/>
    <b v="1"/>
    <x v="4"/>
  </r>
  <r>
    <d v="2016-05-09T00:00:00"/>
    <d v="1899-12-30T05:05:00"/>
    <n v="15.82"/>
    <n v="14.33"/>
    <n v="10.41"/>
    <n v="11.75"/>
    <n v="15.72"/>
    <n v="11.51"/>
    <n v="11.37"/>
    <n v="15.73"/>
    <n v="15.44"/>
    <n v="11.55"/>
    <b v="1"/>
    <x v="4"/>
  </r>
  <r>
    <d v="2016-05-10T00:00:00"/>
    <d v="1899-12-30T08:04:00"/>
    <n v="12.47"/>
    <n v="14.01"/>
    <n v="15.38"/>
    <n v="12.72"/>
    <n v="12.33"/>
    <n v="14.07"/>
    <n v="11.91"/>
    <n v="14.59"/>
    <n v="10.58"/>
    <n v="13.95"/>
    <b v="1"/>
    <x v="4"/>
  </r>
  <r>
    <d v="2016-05-11T00:00:00"/>
    <d v="1899-12-30T07:00:00"/>
    <n v="15.8"/>
    <n v="13.11"/>
    <n v="13.43"/>
    <n v="10.32"/>
    <n v="14.2"/>
    <n v="11.41"/>
    <n v="10.69"/>
    <n v="15.02"/>
    <n v="12.21"/>
    <n v="10.54"/>
    <b v="1"/>
    <x v="4"/>
  </r>
  <r>
    <d v="2016-05-12T00:00:00"/>
    <d v="1899-12-30T05:06:00"/>
    <n v="11.1"/>
    <n v="10.71"/>
    <n v="10.75"/>
    <n v="13.22"/>
    <n v="14.26"/>
    <n v="12.59"/>
    <n v="12.93"/>
    <n v="15.27"/>
    <n v="13"/>
    <n v="13.55"/>
    <b v="1"/>
    <x v="4"/>
  </r>
  <r>
    <d v="2016-05-14T00:00:00"/>
    <d v="1899-12-30T06:04:00"/>
    <n v="11.68"/>
    <n v="11.47"/>
    <n v="13.02"/>
    <n v="15.91"/>
    <n v="15.06"/>
    <n v="12.81"/>
    <n v="13.48"/>
    <n v="15.31"/>
    <n v="12.15"/>
    <n v="15.42"/>
    <b v="1"/>
    <x v="4"/>
  </r>
  <r>
    <d v="2016-05-15T00:00:00"/>
    <d v="1899-12-30T05:12:00"/>
    <n v="10.51"/>
    <n v="14.98"/>
    <n v="11.3"/>
    <n v="13.92"/>
    <n v="11.65"/>
    <n v="11.59"/>
    <n v="12.63"/>
    <n v="11.94"/>
    <n v="15.32"/>
    <n v="15.34"/>
    <b v="1"/>
    <x v="4"/>
  </r>
  <r>
    <d v="2016-05-18T00:00:00"/>
    <d v="1899-12-30T10:07:00"/>
    <n v="15.87"/>
    <n v="13.65"/>
    <n v="11.34"/>
    <n v="11.16"/>
    <n v="13.12"/>
    <n v="15.5"/>
    <n v="15.84"/>
    <n v="12.26"/>
    <n v="10.69"/>
    <n v="15.72"/>
    <b v="1"/>
    <x v="4"/>
  </r>
  <r>
    <d v="2016-05-21T00:00:00"/>
    <d v="1899-12-30T04:01:00"/>
    <n v="10.07"/>
    <n v="14.53"/>
    <n v="10.54"/>
    <n v="13.02"/>
    <n v="10.56"/>
    <n v="15.58"/>
    <n v="14.05"/>
    <n v="13.12"/>
    <n v="14.65"/>
    <n v="14.15"/>
    <b v="0"/>
    <x v="4"/>
  </r>
  <r>
    <d v="2016-05-22T00:00:00"/>
    <d v="1899-12-30T07:08:00"/>
    <n v="13.92"/>
    <n v="10.86"/>
    <n v="11.05"/>
    <n v="14.16"/>
    <n v="11.48"/>
    <n v="10.45"/>
    <n v="14.61"/>
    <n v="12.83"/>
    <n v="12.25"/>
    <n v="14.67"/>
    <b v="1"/>
    <x v="4"/>
  </r>
  <r>
    <d v="2016-05-27T00:00:00"/>
    <d v="1899-12-30T09:08:00"/>
    <n v="15.58"/>
    <n v="13.33"/>
    <n v="15.53"/>
    <n v="12.12"/>
    <n v="10.78"/>
    <n v="15.67"/>
    <n v="12.74"/>
    <n v="12.88"/>
    <n v="11.93"/>
    <n v="11.17"/>
    <b v="1"/>
    <x v="4"/>
  </r>
  <r>
    <d v="2016-05-28T00:00:00"/>
    <d v="1899-12-30T02:09:00"/>
    <n v="14.66"/>
    <n v="12.46"/>
    <n v="12.31"/>
    <n v="10.050000000000001"/>
    <n v="15.48"/>
    <n v="15.29"/>
    <n v="15.23"/>
    <n v="15.32"/>
    <n v="13.62"/>
    <n v="15.68"/>
    <b v="0"/>
    <x v="4"/>
  </r>
  <r>
    <d v="2016-06-02T00:00:00"/>
    <d v="1899-12-30T10:05:00"/>
    <n v="19.510000000000002"/>
    <n v="12.69"/>
    <n v="11.38"/>
    <n v="15.99"/>
    <n v="15.35"/>
    <n v="17.239999999999998"/>
    <n v="12.54"/>
    <n v="12.24"/>
    <n v="13.03"/>
    <n v="19.329999999999998"/>
    <b v="1"/>
    <x v="5"/>
  </r>
  <r>
    <d v="2016-06-05T00:00:00"/>
    <d v="1899-12-30T02:03:00"/>
    <n v="10.039999999999999"/>
    <n v="10.19"/>
    <n v="19.75"/>
    <n v="15.2"/>
    <n v="18.100000000000001"/>
    <n v="14.37"/>
    <n v="15.28"/>
    <n v="11.85"/>
    <n v="12.32"/>
    <n v="12.94"/>
    <b v="0"/>
    <x v="5"/>
  </r>
  <r>
    <d v="2016-06-08T00:00:00"/>
    <d v="1899-12-30T03:02:00"/>
    <n v="11.12"/>
    <n v="15.77"/>
    <n v="19.170000000000002"/>
    <n v="10.32"/>
    <n v="10.9"/>
    <n v="10.58"/>
    <n v="16.86"/>
    <n v="17.149999999999999"/>
    <n v="19.41"/>
    <n v="12.24"/>
    <b v="0"/>
    <x v="5"/>
  </r>
  <r>
    <d v="2016-06-09T00:00:00"/>
    <d v="1899-12-30T01:05:00"/>
    <n v="14.55"/>
    <n v="15.16"/>
    <n v="11.74"/>
    <n v="18.350000000000001"/>
    <n v="10.87"/>
    <n v="14.03"/>
    <n v="14.75"/>
    <n v="18.78"/>
    <n v="15.52"/>
    <n v="18.690000000000001"/>
    <b v="0"/>
    <x v="5"/>
  </r>
  <r>
    <d v="2016-06-11T00:00:00"/>
    <d v="1899-12-30T04:08:00"/>
    <n v="17.7"/>
    <n v="15.76"/>
    <n v="11.34"/>
    <n v="15.04"/>
    <n v="16.18"/>
    <n v="12.14"/>
    <n v="13.44"/>
    <n v="14.12"/>
    <n v="15.27"/>
    <n v="13.19"/>
    <b v="0"/>
    <x v="5"/>
  </r>
  <r>
    <d v="2016-06-11T00:00:00"/>
    <d v="1899-12-30T10:03:00"/>
    <n v="13.13"/>
    <n v="12.12"/>
    <n v="11.6"/>
    <n v="11.76"/>
    <n v="16.309999999999999"/>
    <n v="19.27"/>
    <n v="17.64"/>
    <n v="14.87"/>
    <n v="11.94"/>
    <n v="15.91"/>
    <b v="1"/>
    <x v="5"/>
  </r>
  <r>
    <d v="2016-06-13T00:00:00"/>
    <d v="1899-12-30T04:09:00"/>
    <n v="10.39"/>
    <n v="13.61"/>
    <n v="11.2"/>
    <n v="14.79"/>
    <n v="12.21"/>
    <n v="16.760000000000002"/>
    <n v="13.09"/>
    <n v="14.26"/>
    <n v="10.45"/>
    <n v="11.46"/>
    <b v="0"/>
    <x v="5"/>
  </r>
  <r>
    <d v="2016-06-13T00:00:00"/>
    <d v="1899-12-30T11:00:00"/>
    <n v="13.07"/>
    <n v="17.61"/>
    <n v="13.36"/>
    <n v="19.489999999999998"/>
    <n v="17.190000000000001"/>
    <n v="12.99"/>
    <n v="17.79"/>
    <n v="18.54"/>
    <n v="11.92"/>
    <n v="16.47"/>
    <b v="1"/>
    <x v="5"/>
  </r>
  <r>
    <d v="2016-06-15T00:00:00"/>
    <d v="1899-12-30T06:09:00"/>
    <n v="17.18"/>
    <n v="18.510000000000002"/>
    <n v="18.23"/>
    <n v="18.190000000000001"/>
    <n v="17.61"/>
    <n v="16.04"/>
    <n v="14.39"/>
    <n v="18.010000000000002"/>
    <n v="14.9"/>
    <n v="10.26"/>
    <b v="1"/>
    <x v="5"/>
  </r>
  <r>
    <d v="2016-06-15T00:00:00"/>
    <d v="1899-12-30T11:04:00"/>
    <n v="11.02"/>
    <n v="16.95"/>
    <n v="12.02"/>
    <n v="10.31"/>
    <n v="17.45"/>
    <n v="18"/>
    <n v="10.19"/>
    <n v="13.26"/>
    <n v="12.17"/>
    <n v="14.58"/>
    <b v="1"/>
    <x v="5"/>
  </r>
  <r>
    <d v="2016-06-16T00:00:00"/>
    <d v="1899-12-30T02:09:00"/>
    <n v="12.05"/>
    <n v="13.7"/>
    <n v="12.71"/>
    <n v="15.73"/>
    <n v="19.93"/>
    <n v="19.27"/>
    <n v="11.13"/>
    <n v="14.74"/>
    <n v="15.42"/>
    <n v="12.66"/>
    <b v="0"/>
    <x v="5"/>
  </r>
  <r>
    <d v="2016-06-19T00:00:00"/>
    <d v="1899-12-30T09:03:00"/>
    <n v="13.82"/>
    <n v="17.8"/>
    <n v="19.18"/>
    <n v="10.64"/>
    <n v="11.3"/>
    <n v="11.15"/>
    <n v="14.03"/>
    <n v="17.32"/>
    <n v="18.63"/>
    <n v="15.76"/>
    <b v="1"/>
    <x v="5"/>
  </r>
  <r>
    <d v="2016-06-19T00:00:00"/>
    <d v="1899-12-30T11:10:00"/>
    <n v="19.010000000000002"/>
    <n v="13.1"/>
    <n v="14.77"/>
    <n v="11"/>
    <n v="19.510000000000002"/>
    <n v="15.48"/>
    <n v="11.75"/>
    <n v="17.54"/>
    <n v="11.08"/>
    <n v="14.23"/>
    <b v="1"/>
    <x v="5"/>
  </r>
  <r>
    <d v="2016-06-20T00:00:00"/>
    <d v="1899-12-30T00:03:00"/>
    <n v="17.27"/>
    <n v="13.06"/>
    <n v="16.12"/>
    <n v="19.010000000000002"/>
    <n v="13.96"/>
    <n v="10.029999999999999"/>
    <n v="14.22"/>
    <n v="14.88"/>
    <n v="15.12"/>
    <n v="19.73"/>
    <b v="0"/>
    <x v="5"/>
  </r>
  <r>
    <d v="2016-06-21T00:00:00"/>
    <d v="1899-12-30T04:05:00"/>
    <n v="14.93"/>
    <n v="18.36"/>
    <n v="18.34"/>
    <n v="10.06"/>
    <n v="16.440000000000001"/>
    <n v="16.829999999999998"/>
    <n v="18.079999999999998"/>
    <n v="11.2"/>
    <n v="10.56"/>
    <n v="17.22"/>
    <b v="0"/>
    <x v="5"/>
  </r>
  <r>
    <d v="2016-06-24T00:00:00"/>
    <d v="1899-12-30T07:10:00"/>
    <n v="15.51"/>
    <n v="16.440000000000001"/>
    <n v="10.02"/>
    <n v="13.71"/>
    <n v="10.98"/>
    <n v="17.39"/>
    <n v="13.73"/>
    <n v="17.8"/>
    <n v="14.59"/>
    <n v="12.5"/>
    <b v="1"/>
    <x v="5"/>
  </r>
  <r>
    <d v="2016-06-24T00:00:00"/>
    <d v="1899-12-30T09:04:00"/>
    <n v="12.83"/>
    <n v="14.61"/>
    <n v="19.86"/>
    <n v="19.43"/>
    <n v="12.83"/>
    <n v="14"/>
    <n v="17.329999999999998"/>
    <n v="12.58"/>
    <n v="12.47"/>
    <n v="12.04"/>
    <b v="1"/>
    <x v="5"/>
  </r>
  <r>
    <d v="2016-06-25T00:00:00"/>
    <d v="1899-12-30T06:05:00"/>
    <n v="16.3"/>
    <n v="10.32"/>
    <n v="17.690000000000001"/>
    <n v="19"/>
    <n v="17.54"/>
    <n v="16.2"/>
    <n v="15.17"/>
    <n v="10.66"/>
    <n v="10.1"/>
    <n v="12.04"/>
    <b v="1"/>
    <x v="5"/>
  </r>
  <r>
    <d v="2016-06-26T00:00:00"/>
    <d v="1899-12-30T02:02:00"/>
    <n v="16.03"/>
    <n v="12.49"/>
    <n v="18.23"/>
    <n v="11.56"/>
    <n v="15.34"/>
    <n v="18.190000000000001"/>
    <n v="12.2"/>
    <n v="18.04"/>
    <n v="14.52"/>
    <n v="15.9"/>
    <b v="0"/>
    <x v="5"/>
  </r>
  <r>
    <d v="2016-06-26T00:00:00"/>
    <d v="1899-12-30T04:03:00"/>
    <n v="19.47"/>
    <n v="19.760000000000002"/>
    <n v="11.95"/>
    <n v="16.28"/>
    <n v="13.33"/>
    <n v="19.91"/>
    <n v="19.73"/>
    <n v="15.06"/>
    <n v="15.39"/>
    <n v="13.54"/>
    <b v="0"/>
    <x v="5"/>
  </r>
  <r>
    <d v="2016-06-26T00:00:00"/>
    <d v="1899-12-30T08:12:00"/>
    <n v="14.55"/>
    <n v="11.62"/>
    <n v="12.91"/>
    <n v="18.72"/>
    <n v="18.2"/>
    <n v="12.03"/>
    <n v="16.760000000000002"/>
    <n v="10.38"/>
    <n v="18.149999999999999"/>
    <n v="14.5"/>
    <b v="1"/>
    <x v="5"/>
  </r>
  <r>
    <d v="2016-06-27T00:00:00"/>
    <d v="1899-12-30T08:03:00"/>
    <n v="11.26"/>
    <n v="11.81"/>
    <n v="12.66"/>
    <n v="16"/>
    <n v="11.63"/>
    <n v="19.61"/>
    <n v="12.55"/>
    <n v="11.68"/>
    <n v="14.08"/>
    <n v="13.96"/>
    <b v="1"/>
    <x v="5"/>
  </r>
  <r>
    <d v="2016-06-28T00:00:00"/>
    <d v="1899-12-30T12:09:00"/>
    <n v="10.77"/>
    <n v="10.91"/>
    <n v="17.600000000000001"/>
    <n v="13.5"/>
    <n v="16.27"/>
    <n v="12.44"/>
    <n v="11.01"/>
    <n v="16.079999999999998"/>
    <n v="12.3"/>
    <n v="11.35"/>
    <b v="0"/>
    <x v="5"/>
  </r>
  <r>
    <d v="2016-06-30T00:00:00"/>
    <d v="1899-12-30T01:06:00"/>
    <n v="15.43"/>
    <n v="17.52"/>
    <n v="12.01"/>
    <n v="10.31"/>
    <n v="13.52"/>
    <n v="13.39"/>
    <n v="11.34"/>
    <n v="10.31"/>
    <n v="11.07"/>
    <n v="18.52"/>
    <b v="0"/>
    <x v="5"/>
  </r>
  <r>
    <d v="2016-07-02T00:00:00"/>
    <d v="1899-12-30T05:11:00"/>
    <n v="22.57"/>
    <n v="24.93"/>
    <n v="23.16"/>
    <n v="21.19"/>
    <n v="22.95"/>
    <n v="20.79"/>
    <n v="23.65"/>
    <n v="24.3"/>
    <n v="22.91"/>
    <n v="21.31"/>
    <b v="1"/>
    <x v="6"/>
  </r>
  <r>
    <d v="2016-07-03T00:00:00"/>
    <d v="1899-12-30T00:06:00"/>
    <n v="21.12"/>
    <n v="24.03"/>
    <n v="20.46"/>
    <n v="20.329999999999998"/>
    <n v="24.18"/>
    <n v="23.01"/>
    <n v="24.57"/>
    <n v="22.83"/>
    <n v="21.55"/>
    <n v="23.87"/>
    <b v="0"/>
    <x v="6"/>
  </r>
  <r>
    <d v="2016-07-05T00:00:00"/>
    <d v="1899-12-30T02:05:00"/>
    <n v="22.29"/>
    <n v="22.16"/>
    <n v="22.9"/>
    <n v="20.04"/>
    <n v="21.27"/>
    <n v="21.55"/>
    <n v="21.51"/>
    <n v="23.98"/>
    <n v="24.01"/>
    <n v="23.77"/>
    <b v="0"/>
    <x v="6"/>
  </r>
  <r>
    <d v="2016-07-06T00:00:00"/>
    <d v="1899-12-30T01:08:00"/>
    <n v="20.5"/>
    <n v="21.83"/>
    <n v="21.96"/>
    <n v="20.58"/>
    <n v="23.33"/>
    <n v="23.73"/>
    <n v="23.65"/>
    <n v="20.9"/>
    <n v="24.06"/>
    <n v="21.13"/>
    <b v="0"/>
    <x v="6"/>
  </r>
  <r>
    <d v="2016-07-06T00:00:00"/>
    <d v="1899-12-30T11:03:00"/>
    <n v="20.62"/>
    <n v="20.23"/>
    <n v="22.96"/>
    <n v="22.48"/>
    <n v="23.59"/>
    <n v="24.99"/>
    <n v="21.26"/>
    <n v="20.149999999999999"/>
    <n v="23.52"/>
    <n v="20.04"/>
    <b v="1"/>
    <x v="6"/>
  </r>
  <r>
    <d v="2016-07-07T00:00:00"/>
    <d v="1899-12-30T00:04:00"/>
    <n v="24.62"/>
    <n v="20.59"/>
    <n v="23.7"/>
    <n v="21.55"/>
    <n v="21.85"/>
    <n v="21.12"/>
    <n v="21.24"/>
    <n v="24.93"/>
    <n v="21.9"/>
    <n v="20.5"/>
    <b v="0"/>
    <x v="6"/>
  </r>
  <r>
    <d v="2016-07-07T00:00:00"/>
    <d v="1899-12-30T00:08:00"/>
    <n v="23.53"/>
    <n v="22.47"/>
    <n v="24.91"/>
    <n v="22.53"/>
    <n v="20.56"/>
    <n v="23.64"/>
    <n v="21"/>
    <n v="20.55"/>
    <n v="24.08"/>
    <n v="20.49"/>
    <b v="0"/>
    <x v="6"/>
  </r>
  <r>
    <d v="2016-07-07T00:00:00"/>
    <d v="1899-12-30T01:05:00"/>
    <n v="23.8"/>
    <n v="20.78"/>
    <n v="20.56"/>
    <n v="20.5"/>
    <n v="20.16"/>
    <n v="21.68"/>
    <n v="23.86"/>
    <n v="21.14"/>
    <n v="23.1"/>
    <n v="22.53"/>
    <b v="0"/>
    <x v="6"/>
  </r>
  <r>
    <d v="2016-07-07T00:00:00"/>
    <d v="1899-12-30T11:11:00"/>
    <n v="21.04"/>
    <n v="22.45"/>
    <n v="21.06"/>
    <n v="20.149999999999999"/>
    <n v="24.31"/>
    <n v="22.72"/>
    <n v="24.67"/>
    <n v="21.12"/>
    <n v="23.35"/>
    <n v="22.54"/>
    <b v="1"/>
    <x v="6"/>
  </r>
  <r>
    <d v="2016-07-10T00:00:00"/>
    <d v="1899-12-30T10:07:00"/>
    <n v="23.49"/>
    <n v="22.55"/>
    <n v="24.66"/>
    <n v="23.56"/>
    <n v="20.260000000000002"/>
    <n v="22.27"/>
    <n v="20.440000000000001"/>
    <n v="22.27"/>
    <n v="24.47"/>
    <n v="23.03"/>
    <b v="1"/>
    <x v="6"/>
  </r>
  <r>
    <d v="2016-07-14T00:00:00"/>
    <d v="1899-12-30T01:00:00"/>
    <n v="20.99"/>
    <n v="21.37"/>
    <n v="22.15"/>
    <n v="22.76"/>
    <n v="20.25"/>
    <n v="23.8"/>
    <n v="23.38"/>
    <n v="20.5"/>
    <n v="21.65"/>
    <n v="24.8"/>
    <b v="0"/>
    <x v="6"/>
  </r>
  <r>
    <d v="2016-07-16T00:00:00"/>
    <d v="1899-12-30T09:08:00"/>
    <n v="20.18"/>
    <n v="24.07"/>
    <n v="24.25"/>
    <n v="20.170000000000002"/>
    <n v="21.08"/>
    <n v="22.83"/>
    <n v="23.53"/>
    <n v="23.6"/>
    <n v="23.16"/>
    <n v="21.42"/>
    <b v="1"/>
    <x v="6"/>
  </r>
  <r>
    <d v="2016-07-17T00:00:00"/>
    <d v="1899-12-30T01:07:00"/>
    <n v="24.46"/>
    <n v="23.9"/>
    <n v="24.19"/>
    <n v="20.14"/>
    <n v="23.6"/>
    <n v="23.67"/>
    <n v="24.85"/>
    <n v="24.77"/>
    <n v="24.75"/>
    <n v="22.32"/>
    <b v="0"/>
    <x v="6"/>
  </r>
  <r>
    <d v="2016-07-20T00:00:00"/>
    <d v="1899-12-30T01:05:00"/>
    <n v="20.62"/>
    <n v="21.57"/>
    <n v="22.99"/>
    <n v="23.14"/>
    <n v="22.4"/>
    <n v="23.83"/>
    <n v="21.63"/>
    <n v="21.9"/>
    <n v="22.89"/>
    <n v="22.3"/>
    <b v="0"/>
    <x v="6"/>
  </r>
  <r>
    <d v="2016-07-20T00:00:00"/>
    <d v="1899-12-30T01:07:00"/>
    <n v="24.97"/>
    <n v="23.55"/>
    <n v="24.91"/>
    <n v="21.77"/>
    <n v="23.58"/>
    <n v="23.03"/>
    <n v="22.25"/>
    <n v="22.37"/>
    <n v="22.57"/>
    <n v="22.02"/>
    <b v="0"/>
    <x v="6"/>
  </r>
  <r>
    <d v="2016-07-21T00:00:00"/>
    <d v="1899-12-30T04:02:00"/>
    <n v="24.04"/>
    <n v="21.89"/>
    <n v="23.85"/>
    <n v="22.87"/>
    <n v="24.33"/>
    <n v="24.38"/>
    <n v="21.95"/>
    <n v="21.37"/>
    <n v="20.45"/>
    <n v="24.51"/>
    <b v="0"/>
    <x v="6"/>
  </r>
  <r>
    <d v="2016-07-22T00:00:00"/>
    <d v="1899-12-30T06:02:00"/>
    <n v="20.96"/>
    <n v="22.03"/>
    <n v="20.89"/>
    <n v="24.62"/>
    <n v="22.22"/>
    <n v="24.32"/>
    <n v="22.24"/>
    <n v="20.079999999999998"/>
    <n v="20.18"/>
    <n v="21.9"/>
    <b v="1"/>
    <x v="6"/>
  </r>
  <r>
    <d v="2016-07-25T00:00:00"/>
    <d v="1899-12-30T04:11:00"/>
    <n v="23.01"/>
    <n v="24.6"/>
    <n v="24.7"/>
    <n v="23.45"/>
    <n v="24.59"/>
    <n v="23.65"/>
    <n v="23.52"/>
    <n v="21.6"/>
    <n v="21.42"/>
    <n v="22.09"/>
    <b v="0"/>
    <x v="6"/>
  </r>
  <r>
    <d v="2016-07-30T00:00:00"/>
    <d v="1899-12-30T00:03:00"/>
    <n v="22.46"/>
    <n v="24.11"/>
    <n v="22.12"/>
    <n v="24.08"/>
    <n v="23.14"/>
    <n v="24.56"/>
    <n v="22.95"/>
    <n v="21.53"/>
    <n v="21.19"/>
    <n v="21.66"/>
    <b v="0"/>
    <x v="6"/>
  </r>
  <r>
    <d v="2016-08-01T00:00:00"/>
    <d v="1899-12-30T02:12:00"/>
    <n v="21.46"/>
    <n v="20.81"/>
    <n v="22.16"/>
    <n v="23.39"/>
    <n v="21.06"/>
    <n v="23.13"/>
    <n v="24.81"/>
    <n v="21.89"/>
    <n v="21.04"/>
    <n v="20.73"/>
    <b v="0"/>
    <x v="7"/>
  </r>
  <r>
    <d v="2016-08-03T00:00:00"/>
    <d v="1899-12-30T04:06:00"/>
    <n v="24.3"/>
    <n v="21.17"/>
    <n v="20.45"/>
    <n v="21.07"/>
    <n v="23.27"/>
    <n v="21.82"/>
    <n v="21.32"/>
    <n v="21.89"/>
    <n v="23.96"/>
    <n v="21.93"/>
    <b v="0"/>
    <x v="7"/>
  </r>
  <r>
    <d v="2016-08-05T00:00:00"/>
    <d v="1899-12-30T10:06:00"/>
    <n v="20.79"/>
    <n v="20.149999999999999"/>
    <n v="24.61"/>
    <n v="21.03"/>
    <n v="20.75"/>
    <n v="23.58"/>
    <n v="24.1"/>
    <n v="20.18"/>
    <n v="20.25"/>
    <n v="23.53"/>
    <b v="1"/>
    <x v="7"/>
  </r>
  <r>
    <d v="2016-08-06T00:00:00"/>
    <d v="1899-12-30T09:11:00"/>
    <n v="24.53"/>
    <n v="20.23"/>
    <n v="23.44"/>
    <n v="21.79"/>
    <n v="22.16"/>
    <n v="23.23"/>
    <n v="24.25"/>
    <n v="22.23"/>
    <n v="23.64"/>
    <n v="23.21"/>
    <b v="1"/>
    <x v="7"/>
  </r>
  <r>
    <d v="2016-08-08T00:00:00"/>
    <d v="1899-12-30T02:08:00"/>
    <n v="22.93"/>
    <n v="21.83"/>
    <n v="22.2"/>
    <n v="20.66"/>
    <n v="21.05"/>
    <n v="22.52"/>
    <n v="24.58"/>
    <n v="24.21"/>
    <n v="24.25"/>
    <n v="20.98"/>
    <b v="0"/>
    <x v="7"/>
  </r>
  <r>
    <d v="2016-08-09T00:00:00"/>
    <d v="1899-12-30T10:08:00"/>
    <n v="23.61"/>
    <n v="22.31"/>
    <n v="22.54"/>
    <n v="23.68"/>
    <n v="24.34"/>
    <n v="23.6"/>
    <n v="20.260000000000002"/>
    <n v="20.29"/>
    <n v="24.84"/>
    <n v="24.53"/>
    <b v="1"/>
    <x v="7"/>
  </r>
  <r>
    <d v="2016-08-12T00:00:00"/>
    <d v="1899-12-30T02:04:00"/>
    <n v="21.99"/>
    <n v="21.03"/>
    <n v="21.98"/>
    <n v="24.71"/>
    <n v="22.25"/>
    <n v="21.03"/>
    <n v="20.059999999999999"/>
    <n v="23.44"/>
    <n v="23.35"/>
    <n v="24.22"/>
    <b v="0"/>
    <x v="7"/>
  </r>
  <r>
    <d v="2016-08-12T00:00:00"/>
    <d v="1899-12-30T03:03:00"/>
    <n v="21.25"/>
    <n v="22.63"/>
    <n v="22.5"/>
    <n v="22.53"/>
    <n v="22.55"/>
    <n v="23.75"/>
    <n v="22.37"/>
    <n v="20.83"/>
    <n v="22.24"/>
    <n v="22.78"/>
    <b v="0"/>
    <x v="7"/>
  </r>
  <r>
    <d v="2016-08-14T00:00:00"/>
    <d v="1899-12-30T01:03:00"/>
    <n v="22.19"/>
    <n v="23.63"/>
    <n v="20.6"/>
    <n v="22.57"/>
    <n v="24.22"/>
    <n v="22.01"/>
    <n v="21.12"/>
    <n v="24.52"/>
    <n v="21.28"/>
    <n v="20.05"/>
    <b v="0"/>
    <x v="7"/>
  </r>
  <r>
    <d v="2016-08-17T00:00:00"/>
    <d v="1899-12-30T10:01:00"/>
    <n v="22.74"/>
    <n v="20.72"/>
    <n v="24.74"/>
    <n v="23.94"/>
    <n v="22.07"/>
    <n v="24.33"/>
    <n v="20.62"/>
    <n v="24.62"/>
    <n v="20.96"/>
    <n v="24.76"/>
    <b v="1"/>
    <x v="7"/>
  </r>
  <r>
    <d v="2016-08-19T00:00:00"/>
    <d v="1899-12-30T05:08:00"/>
    <n v="24.25"/>
    <n v="21.83"/>
    <n v="23.97"/>
    <n v="22.48"/>
    <n v="21.36"/>
    <n v="20.2"/>
    <n v="23.33"/>
    <n v="22.17"/>
    <n v="22.32"/>
    <n v="22.84"/>
    <b v="1"/>
    <x v="7"/>
  </r>
  <r>
    <d v="2016-08-19T00:00:00"/>
    <d v="1899-12-30T07:09:00"/>
    <n v="22.33"/>
    <n v="20"/>
    <n v="24.04"/>
    <n v="24.76"/>
    <n v="23.02"/>
    <n v="23.75"/>
    <n v="20.46"/>
    <n v="22.05"/>
    <n v="21.31"/>
    <n v="23.02"/>
    <b v="1"/>
    <x v="7"/>
  </r>
  <r>
    <d v="2016-08-19T00:00:00"/>
    <d v="1899-12-30T10:09:00"/>
    <n v="20.89"/>
    <n v="20.28"/>
    <n v="23.53"/>
    <n v="22.74"/>
    <n v="20.13"/>
    <n v="22.16"/>
    <n v="22.63"/>
    <n v="21.6"/>
    <n v="23"/>
    <n v="20.5"/>
    <b v="1"/>
    <x v="7"/>
  </r>
  <r>
    <d v="2016-08-21T00:00:00"/>
    <d v="1899-12-30T00:05:00"/>
    <n v="21.25"/>
    <n v="22.01"/>
    <n v="20.190000000000001"/>
    <n v="24.36"/>
    <n v="24.61"/>
    <n v="24.99"/>
    <n v="22.55"/>
    <n v="24.32"/>
    <n v="20.89"/>
    <n v="20.36"/>
    <b v="0"/>
    <x v="7"/>
  </r>
  <r>
    <d v="2016-08-21T00:00:00"/>
    <d v="1899-12-30T03:05:00"/>
    <n v="23.52"/>
    <n v="21.62"/>
    <n v="22.59"/>
    <n v="22.21"/>
    <n v="21.78"/>
    <n v="24.26"/>
    <n v="24.31"/>
    <n v="20.53"/>
    <n v="23.51"/>
    <n v="23.09"/>
    <b v="0"/>
    <x v="7"/>
  </r>
  <r>
    <d v="2016-08-23T00:00:00"/>
    <d v="1899-12-30T11:11:00"/>
    <n v="20.11"/>
    <n v="23.11"/>
    <n v="24.5"/>
    <n v="20.38"/>
    <n v="22.23"/>
    <n v="23.96"/>
    <n v="21.22"/>
    <n v="24.89"/>
    <n v="20.12"/>
    <n v="24.1"/>
    <b v="1"/>
    <x v="7"/>
  </r>
  <r>
    <d v="2016-08-24T00:00:00"/>
    <d v="1899-12-30T01:08:00"/>
    <n v="22.99"/>
    <n v="21.77"/>
    <n v="20.63"/>
    <n v="20.59"/>
    <n v="21.52"/>
    <n v="23.7"/>
    <n v="22.05"/>
    <n v="23.02"/>
    <n v="24.59"/>
    <n v="20.99"/>
    <b v="0"/>
    <x v="7"/>
  </r>
  <r>
    <d v="2016-08-24T00:00:00"/>
    <d v="1899-12-30T06:03:00"/>
    <n v="22.09"/>
    <n v="22.11"/>
    <n v="23.82"/>
    <n v="21.8"/>
    <n v="23.42"/>
    <n v="23.48"/>
    <n v="23.86"/>
    <n v="21.65"/>
    <n v="24.9"/>
    <n v="20.260000000000002"/>
    <b v="1"/>
    <x v="7"/>
  </r>
  <r>
    <d v="2016-08-25T00:00:00"/>
    <d v="1899-12-30T11:06:00"/>
    <n v="22.15"/>
    <n v="20.68"/>
    <n v="22.12"/>
    <n v="21.59"/>
    <n v="22.45"/>
    <n v="22.03"/>
    <n v="20.58"/>
    <n v="21.08"/>
    <n v="22.52"/>
    <n v="20.71"/>
    <b v="1"/>
    <x v="7"/>
  </r>
  <r>
    <d v="2016-08-27T00:00:00"/>
    <d v="1899-12-30T00:09:00"/>
    <n v="20.149999999999999"/>
    <n v="21.69"/>
    <n v="22.88"/>
    <n v="23.7"/>
    <n v="22.32"/>
    <n v="20.55"/>
    <n v="24.02"/>
    <n v="23.15"/>
    <n v="21.8"/>
    <n v="23.78"/>
    <b v="0"/>
    <x v="7"/>
  </r>
  <r>
    <d v="2016-08-27T00:00:00"/>
    <d v="1899-12-30T04:01:00"/>
    <n v="21.66"/>
    <n v="23.29"/>
    <n v="23.15"/>
    <n v="21.38"/>
    <n v="22.83"/>
    <n v="23.77"/>
    <n v="23.64"/>
    <n v="23.45"/>
    <n v="23.36"/>
    <n v="22.48"/>
    <b v="0"/>
    <x v="7"/>
  </r>
  <r>
    <d v="2016-08-28T00:00:00"/>
    <d v="1899-12-30T10:09:00"/>
    <n v="20.57"/>
    <n v="21.99"/>
    <n v="23.24"/>
    <n v="20.5"/>
    <n v="23.35"/>
    <n v="21.21"/>
    <n v="24.55"/>
    <n v="20.53"/>
    <n v="22.69"/>
    <n v="21.43"/>
    <b v="1"/>
    <x v="7"/>
  </r>
  <r>
    <d v="2016-08-29T00:00:00"/>
    <d v="1899-12-30T00:11:00"/>
    <n v="21.59"/>
    <n v="23.58"/>
    <n v="20.88"/>
    <n v="23.01"/>
    <n v="23"/>
    <n v="24.37"/>
    <n v="23.73"/>
    <n v="20.41"/>
    <n v="20.39"/>
    <n v="20.8"/>
    <b v="0"/>
    <x v="7"/>
  </r>
  <r>
    <d v="2016-08-29T00:00:00"/>
    <d v="1899-12-30T05:10:00"/>
    <n v="20.93"/>
    <n v="20.239999999999998"/>
    <n v="22.85"/>
    <n v="21.54"/>
    <n v="23.07"/>
    <n v="20.65"/>
    <n v="24.44"/>
    <n v="20.95"/>
    <n v="21.69"/>
    <n v="22.41"/>
    <b v="1"/>
    <x v="7"/>
  </r>
  <r>
    <d v="2016-09-03T00:00:00"/>
    <d v="1899-12-30T08:04:00"/>
    <n v="16.41"/>
    <n v="15.29"/>
    <n v="10.48"/>
    <n v="14.09"/>
    <n v="19.38"/>
    <n v="10.14"/>
    <n v="10.74"/>
    <n v="15.18"/>
    <n v="12.67"/>
    <n v="14.37"/>
    <b v="1"/>
    <x v="8"/>
  </r>
  <r>
    <d v="2016-09-03T00:00:00"/>
    <d v="1899-12-30T08:10:00"/>
    <n v="16.52"/>
    <n v="12.24"/>
    <n v="15.91"/>
    <n v="15.35"/>
    <n v="17"/>
    <n v="16.29"/>
    <n v="10.94"/>
    <n v="17.579999999999998"/>
    <n v="14.73"/>
    <n v="15.82"/>
    <b v="1"/>
    <x v="8"/>
  </r>
  <r>
    <d v="2016-09-04T00:00:00"/>
    <d v="1899-12-30T11:09:00"/>
    <n v="13.93"/>
    <n v="15.26"/>
    <n v="13.17"/>
    <n v="15.12"/>
    <n v="16.059999999999999"/>
    <n v="14.37"/>
    <n v="20"/>
    <n v="14.27"/>
    <n v="12.07"/>
    <n v="11.12"/>
    <b v="1"/>
    <x v="8"/>
  </r>
  <r>
    <d v="2016-09-06T00:00:00"/>
    <d v="1899-12-30T08:02:00"/>
    <n v="10.24"/>
    <n v="18.010000000000002"/>
    <n v="15.2"/>
    <n v="14.43"/>
    <n v="10.85"/>
    <n v="16.73"/>
    <n v="19.93"/>
    <n v="17.36"/>
    <n v="16.77"/>
    <n v="17.64"/>
    <b v="1"/>
    <x v="8"/>
  </r>
  <r>
    <d v="2016-09-06T00:00:00"/>
    <d v="1899-12-30T10:08:00"/>
    <n v="17.559999999999999"/>
    <n v="14.82"/>
    <n v="12.26"/>
    <n v="17.920000000000002"/>
    <n v="14.86"/>
    <n v="11.11"/>
    <n v="16.11"/>
    <n v="18.66"/>
    <n v="14.11"/>
    <n v="19.510000000000002"/>
    <b v="1"/>
    <x v="8"/>
  </r>
  <r>
    <d v="2016-09-13T00:00:00"/>
    <d v="1899-12-30T10:09:00"/>
    <n v="13.59"/>
    <n v="11.82"/>
    <n v="11.56"/>
    <n v="19.809999999999999"/>
    <n v="16.45"/>
    <n v="13.39"/>
    <n v="17.64"/>
    <n v="13.05"/>
    <n v="13.95"/>
    <n v="16.04"/>
    <b v="1"/>
    <x v="8"/>
  </r>
  <r>
    <d v="2016-09-14T00:00:00"/>
    <d v="1899-12-30T04:01:00"/>
    <n v="12.35"/>
    <n v="18.39"/>
    <n v="19.010000000000002"/>
    <n v="18.13"/>
    <n v="18.46"/>
    <n v="19.600000000000001"/>
    <n v="12.16"/>
    <n v="19.899999999999999"/>
    <n v="10.16"/>
    <n v="19.96"/>
    <b v="0"/>
    <x v="8"/>
  </r>
  <r>
    <d v="2016-09-15T00:00:00"/>
    <d v="1899-12-30T06:07:00"/>
    <n v="14.18"/>
    <n v="18.43"/>
    <n v="14.71"/>
    <n v="13.45"/>
    <n v="11.14"/>
    <n v="17.7"/>
    <n v="16.39"/>
    <n v="13.4"/>
    <n v="15.05"/>
    <n v="10.44"/>
    <b v="1"/>
    <x v="8"/>
  </r>
  <r>
    <d v="2016-09-18T00:00:00"/>
    <d v="1899-12-30T07:09:00"/>
    <n v="14.63"/>
    <n v="10.26"/>
    <n v="19.79"/>
    <n v="10.91"/>
    <n v="12.37"/>
    <n v="11.52"/>
    <n v="16.690000000000001"/>
    <n v="15.2"/>
    <n v="16.13"/>
    <n v="17.690000000000001"/>
    <b v="1"/>
    <x v="8"/>
  </r>
  <r>
    <d v="2016-09-21T00:00:00"/>
    <d v="1899-12-30T03:06:00"/>
    <n v="19.21"/>
    <n v="19.71"/>
    <n v="17.29"/>
    <n v="12.07"/>
    <n v="18.739999999999998"/>
    <n v="18.8"/>
    <n v="17.55"/>
    <n v="13.23"/>
    <n v="16.34"/>
    <n v="16.95"/>
    <b v="0"/>
    <x v="8"/>
  </r>
  <r>
    <d v="2016-09-22T00:00:00"/>
    <d v="1899-12-30T08:06:00"/>
    <n v="15.89"/>
    <n v="17.95"/>
    <n v="12.8"/>
    <n v="15"/>
    <n v="12.22"/>
    <n v="18.25"/>
    <n v="10.6"/>
    <n v="19.399999999999999"/>
    <n v="12.84"/>
    <n v="16.170000000000002"/>
    <b v="1"/>
    <x v="8"/>
  </r>
  <r>
    <d v="2016-09-22T00:00:00"/>
    <d v="1899-12-30T10:06:00"/>
    <n v="18.32"/>
    <n v="19.73"/>
    <n v="15.21"/>
    <n v="17.899999999999999"/>
    <n v="18.29"/>
    <n v="14.78"/>
    <n v="16.59"/>
    <n v="18.350000000000001"/>
    <n v="12.69"/>
    <n v="18.489999999999998"/>
    <b v="1"/>
    <x v="8"/>
  </r>
  <r>
    <d v="2016-09-23T00:00:00"/>
    <d v="1899-12-30T10:10:00"/>
    <n v="13.6"/>
    <n v="12.67"/>
    <n v="15.96"/>
    <n v="19.79"/>
    <n v="15"/>
    <n v="17.829999999999998"/>
    <n v="11.56"/>
    <n v="19.489999999999998"/>
    <n v="13.76"/>
    <n v="15.46"/>
    <b v="1"/>
    <x v="8"/>
  </r>
  <r>
    <d v="2016-09-26T00:00:00"/>
    <d v="1899-12-30T01:06:00"/>
    <n v="10.199999999999999"/>
    <n v="14.87"/>
    <n v="17.510000000000002"/>
    <n v="17.190000000000001"/>
    <n v="12.5"/>
    <n v="15.71"/>
    <n v="12.15"/>
    <n v="13.01"/>
    <n v="17.21"/>
    <n v="15.46"/>
    <b v="0"/>
    <x v="8"/>
  </r>
  <r>
    <d v="2016-09-28T00:00:00"/>
    <d v="1899-12-30T09:03:00"/>
    <n v="18.23"/>
    <n v="10.62"/>
    <n v="14.89"/>
    <n v="13.97"/>
    <n v="14.88"/>
    <n v="18.62"/>
    <n v="12.9"/>
    <n v="17.5"/>
    <n v="12.26"/>
    <n v="15.26"/>
    <b v="1"/>
    <x v="8"/>
  </r>
  <r>
    <d v="2016-10-02T00:00:00"/>
    <d v="1899-12-30T08:08:00"/>
    <n v="10.99"/>
    <n v="19.11"/>
    <n v="18.8"/>
    <n v="12.14"/>
    <n v="11.19"/>
    <n v="11.97"/>
    <n v="19.8"/>
    <n v="19.72"/>
    <n v="15.04"/>
    <n v="12.42"/>
    <b v="1"/>
    <x v="9"/>
  </r>
  <r>
    <d v="2016-10-04T00:00:00"/>
    <d v="1899-12-30T02:02:00"/>
    <n v="16.5"/>
    <n v="18.18"/>
    <n v="15.63"/>
    <n v="11.46"/>
    <n v="17.399999999999999"/>
    <n v="16.75"/>
    <n v="11.85"/>
    <n v="13.64"/>
    <n v="10.43"/>
    <n v="19.149999999999999"/>
    <b v="0"/>
    <x v="9"/>
  </r>
  <r>
    <d v="2016-10-04T00:00:00"/>
    <d v="1899-12-30T10:05:00"/>
    <n v="14.76"/>
    <n v="10.74"/>
    <n v="16.3"/>
    <n v="10.39"/>
    <n v="11.24"/>
    <n v="18.98"/>
    <n v="15.79"/>
    <n v="12.57"/>
    <n v="19.2"/>
    <n v="10.17"/>
    <b v="1"/>
    <x v="9"/>
  </r>
  <r>
    <d v="2016-10-07T00:00:00"/>
    <d v="1899-12-30T04:05:00"/>
    <n v="19.149999999999999"/>
    <n v="15.35"/>
    <n v="10.71"/>
    <n v="14.76"/>
    <n v="17.57"/>
    <n v="16.05"/>
    <n v="19.690000000000001"/>
    <n v="15.96"/>
    <n v="11.27"/>
    <n v="11.72"/>
    <b v="0"/>
    <x v="9"/>
  </r>
  <r>
    <d v="2016-10-10T00:00:00"/>
    <d v="1899-12-30T07:01:00"/>
    <n v="14.52"/>
    <n v="15.36"/>
    <n v="10.01"/>
    <n v="19.440000000000001"/>
    <n v="11.62"/>
    <n v="17.75"/>
    <n v="14.63"/>
    <n v="11.83"/>
    <n v="15.26"/>
    <n v="11.75"/>
    <b v="1"/>
    <x v="9"/>
  </r>
  <r>
    <d v="2016-10-11T00:00:00"/>
    <d v="1899-12-30T01:11:00"/>
    <n v="14.04"/>
    <n v="12.39"/>
    <n v="16.54"/>
    <n v="16.02"/>
    <n v="10.46"/>
    <n v="10.8"/>
    <n v="13.25"/>
    <n v="19.96"/>
    <n v="19.989999999999998"/>
    <n v="15.91"/>
    <b v="0"/>
    <x v="9"/>
  </r>
  <r>
    <d v="2016-10-11T00:00:00"/>
    <d v="1899-12-30T02:02:00"/>
    <n v="15.75"/>
    <n v="18.39"/>
    <n v="13.61"/>
    <n v="10.15"/>
    <n v="19.989999999999998"/>
    <n v="14.87"/>
    <n v="14.72"/>
    <n v="14.66"/>
    <n v="19.100000000000001"/>
    <n v="17.760000000000002"/>
    <b v="0"/>
    <x v="9"/>
  </r>
  <r>
    <d v="2016-10-11T00:00:00"/>
    <d v="1899-12-30T06:09:00"/>
    <n v="14.16"/>
    <n v="19.989999999999998"/>
    <n v="15.52"/>
    <n v="11.59"/>
    <n v="13.63"/>
    <n v="12.92"/>
    <n v="13.18"/>
    <n v="18.84"/>
    <n v="10.7"/>
    <n v="13.87"/>
    <b v="1"/>
    <x v="9"/>
  </r>
  <r>
    <d v="2016-10-12T00:00:00"/>
    <d v="1899-12-30T04:01:00"/>
    <n v="17.32"/>
    <n v="10.029999999999999"/>
    <n v="15.19"/>
    <n v="17.38"/>
    <n v="12.08"/>
    <n v="19.09"/>
    <n v="12.83"/>
    <n v="18.420000000000002"/>
    <n v="14.05"/>
    <n v="13.27"/>
    <b v="0"/>
    <x v="9"/>
  </r>
  <r>
    <d v="2016-10-14T00:00:00"/>
    <d v="1899-12-30T00:05:00"/>
    <n v="17.7"/>
    <n v="12.05"/>
    <n v="19.64"/>
    <n v="15.73"/>
    <n v="19.87"/>
    <n v="16.72"/>
    <n v="11.73"/>
    <n v="16.41"/>
    <n v="18.29"/>
    <n v="18.22"/>
    <b v="0"/>
    <x v="9"/>
  </r>
  <r>
    <d v="2016-10-17T00:00:00"/>
    <d v="1899-12-30T05:06:00"/>
    <n v="11.01"/>
    <n v="14.84"/>
    <n v="11.29"/>
    <n v="17.72"/>
    <n v="12.61"/>
    <n v="16.55"/>
    <n v="11.63"/>
    <n v="12.88"/>
    <n v="14.01"/>
    <n v="12.67"/>
    <b v="1"/>
    <x v="9"/>
  </r>
  <r>
    <d v="2016-10-21T00:00:00"/>
    <d v="1899-12-30T05:08:00"/>
    <n v="11.11"/>
    <n v="16.350000000000001"/>
    <n v="13.97"/>
    <n v="11.7"/>
    <n v="18.649999999999999"/>
    <n v="14.28"/>
    <n v="17.690000000000001"/>
    <n v="13.25"/>
    <n v="10.69"/>
    <n v="17.690000000000001"/>
    <b v="1"/>
    <x v="9"/>
  </r>
  <r>
    <d v="2016-10-23T00:00:00"/>
    <d v="1899-12-30T04:05:00"/>
    <n v="13.09"/>
    <n v="15.83"/>
    <n v="18.55"/>
    <n v="17.37"/>
    <n v="18.489999999999998"/>
    <n v="14.59"/>
    <n v="19.329999999999998"/>
    <n v="13.54"/>
    <n v="11.35"/>
    <n v="18.43"/>
    <b v="0"/>
    <x v="9"/>
  </r>
  <r>
    <d v="2016-10-23T00:00:00"/>
    <d v="1899-12-30T07:09:00"/>
    <n v="13.13"/>
    <n v="12.77"/>
    <n v="19"/>
    <n v="10.71"/>
    <n v="17.16"/>
    <n v="16.100000000000001"/>
    <n v="11.78"/>
    <n v="18.670000000000002"/>
    <n v="14.56"/>
    <n v="19.170000000000002"/>
    <b v="1"/>
    <x v="9"/>
  </r>
  <r>
    <d v="2016-10-24T00:00:00"/>
    <d v="1899-12-30T05:07:00"/>
    <n v="12.13"/>
    <n v="13.07"/>
    <n v="15.72"/>
    <n v="12.27"/>
    <n v="13.41"/>
    <n v="13.75"/>
    <n v="12.79"/>
    <n v="17.98"/>
    <n v="18.2"/>
    <n v="13.87"/>
    <b v="1"/>
    <x v="9"/>
  </r>
  <r>
    <d v="2016-10-25T00:00:00"/>
    <d v="1899-12-30T02:03:00"/>
    <n v="10.53"/>
    <n v="15.53"/>
    <n v="17.63"/>
    <n v="19.84"/>
    <n v="10.76"/>
    <n v="14.15"/>
    <n v="13.54"/>
    <n v="11.75"/>
    <n v="12.65"/>
    <n v="13.57"/>
    <b v="0"/>
    <x v="9"/>
  </r>
  <r>
    <d v="2016-10-25T00:00:00"/>
    <d v="1899-12-30T06:01:00"/>
    <n v="11.99"/>
    <n v="13.44"/>
    <n v="19.18"/>
    <n v="11.19"/>
    <n v="19.05"/>
    <n v="15.07"/>
    <n v="17.510000000000002"/>
    <n v="18.72"/>
    <n v="11.62"/>
    <n v="11.08"/>
    <b v="1"/>
    <x v="9"/>
  </r>
  <r>
    <d v="2016-10-26T00:00:00"/>
    <d v="1899-12-30T01:09:00"/>
    <n v="11.42"/>
    <n v="18.52"/>
    <n v="13.52"/>
    <n v="18.75"/>
    <n v="11.07"/>
    <n v="13.24"/>
    <n v="16.14"/>
    <n v="10.94"/>
    <n v="13.13"/>
    <n v="16.52"/>
    <b v="0"/>
    <x v="9"/>
  </r>
  <r>
    <d v="2016-10-26T00:00:00"/>
    <d v="1899-12-30T09:00:00"/>
    <n v="13.11"/>
    <n v="11.09"/>
    <n v="13.22"/>
    <n v="17.07"/>
    <n v="16.09"/>
    <n v="18.420000000000002"/>
    <n v="12.03"/>
    <n v="19.899999999999999"/>
    <n v="13.54"/>
    <n v="18.37"/>
    <b v="1"/>
    <x v="9"/>
  </r>
  <r>
    <d v="2016-11-01T00:00:00"/>
    <d v="1899-12-30T08:03:00"/>
    <n v="12.14"/>
    <n v="12.99"/>
    <n v="16.260000000000002"/>
    <n v="17.68"/>
    <n v="13.47"/>
    <n v="18.79"/>
    <n v="13.56"/>
    <n v="12.8"/>
    <n v="15.11"/>
    <n v="19.760000000000002"/>
    <b v="1"/>
    <x v="10"/>
  </r>
  <r>
    <d v="2016-11-01T00:00:00"/>
    <d v="1899-12-30T08:12:00"/>
    <n v="16.190000000000001"/>
    <n v="12.36"/>
    <n v="10"/>
    <n v="12.27"/>
    <n v="18.2"/>
    <n v="13.68"/>
    <n v="19.16"/>
    <n v="19.39"/>
    <n v="11.01"/>
    <n v="13.18"/>
    <b v="1"/>
    <x v="10"/>
  </r>
  <r>
    <d v="2016-11-02T00:00:00"/>
    <d v="1899-12-30T07:09:00"/>
    <n v="17.34"/>
    <n v="12.39"/>
    <n v="10.89"/>
    <n v="11.43"/>
    <n v="16.13"/>
    <n v="11.48"/>
    <n v="10.43"/>
    <n v="16.149999999999999"/>
    <n v="15.62"/>
    <n v="17.09"/>
    <b v="1"/>
    <x v="10"/>
  </r>
  <r>
    <d v="2016-11-05T00:00:00"/>
    <d v="1899-12-30T08:07:00"/>
    <n v="19.46"/>
    <n v="14.85"/>
    <n v="15.99"/>
    <n v="18.440000000000001"/>
    <n v="10.42"/>
    <n v="18.78"/>
    <n v="11.05"/>
    <n v="18.7"/>
    <n v="10.35"/>
    <n v="14.51"/>
    <b v="1"/>
    <x v="10"/>
  </r>
  <r>
    <d v="2016-11-08T00:00:00"/>
    <d v="1899-12-30T02:02:00"/>
    <n v="14.42"/>
    <n v="19.23"/>
    <n v="19.98"/>
    <n v="11.87"/>
    <n v="11.95"/>
    <n v="10.7"/>
    <n v="13.96"/>
    <n v="11.65"/>
    <n v="10.73"/>
    <n v="19.25"/>
    <b v="0"/>
    <x v="10"/>
  </r>
  <r>
    <d v="2016-11-11T00:00:00"/>
    <d v="1899-12-30T05:11:00"/>
    <n v="12.2"/>
    <n v="14.35"/>
    <n v="11.37"/>
    <n v="12.07"/>
    <n v="14.32"/>
    <n v="13.34"/>
    <n v="18.739999999999998"/>
    <n v="15.82"/>
    <n v="13.79"/>
    <n v="19.36"/>
    <b v="1"/>
    <x v="10"/>
  </r>
  <r>
    <d v="2016-11-12T00:00:00"/>
    <d v="1899-12-30T01:08:00"/>
    <n v="10.3"/>
    <n v="14.81"/>
    <n v="12.96"/>
    <n v="12.99"/>
    <n v="19"/>
    <n v="17.73"/>
    <n v="12.97"/>
    <n v="17.96"/>
    <n v="19.07"/>
    <n v="17.12"/>
    <b v="0"/>
    <x v="10"/>
  </r>
  <r>
    <d v="2016-11-13T00:00:00"/>
    <d v="1899-12-30T03:10:00"/>
    <n v="10.029999999999999"/>
    <n v="14.28"/>
    <n v="11.97"/>
    <n v="17.7"/>
    <n v="18.2"/>
    <n v="19.2"/>
    <n v="17.43"/>
    <n v="14.46"/>
    <n v="16.48"/>
    <n v="15.66"/>
    <b v="0"/>
    <x v="10"/>
  </r>
  <r>
    <d v="2016-11-13T00:00:00"/>
    <d v="1899-12-30T08:12:00"/>
    <n v="14"/>
    <n v="12.83"/>
    <n v="18.72"/>
    <n v="11.22"/>
    <n v="13.79"/>
    <n v="18.559999999999999"/>
    <n v="11.19"/>
    <n v="12.81"/>
    <n v="14.5"/>
    <n v="12.78"/>
    <b v="1"/>
    <x v="10"/>
  </r>
  <r>
    <d v="2016-11-17T00:00:00"/>
    <d v="1899-12-30T07:06:00"/>
    <n v="15.42"/>
    <n v="10.37"/>
    <n v="18.739999999999998"/>
    <n v="18.670000000000002"/>
    <n v="15.22"/>
    <n v="12.83"/>
    <n v="13.11"/>
    <n v="11.77"/>
    <n v="18.57"/>
    <n v="10.33"/>
    <b v="1"/>
    <x v="10"/>
  </r>
  <r>
    <d v="2016-11-19T00:00:00"/>
    <d v="1899-12-30T11:07:00"/>
    <n v="15.98"/>
    <n v="13.48"/>
    <n v="10.69"/>
    <n v="15.11"/>
    <n v="14.51"/>
    <n v="17.100000000000001"/>
    <n v="15.65"/>
    <n v="10.44"/>
    <n v="13.73"/>
    <n v="19.66"/>
    <b v="1"/>
    <x v="10"/>
  </r>
  <r>
    <d v="2016-11-21T00:00:00"/>
    <d v="1899-12-30T05:08:00"/>
    <n v="10.8"/>
    <n v="16.079999999999998"/>
    <n v="16.47"/>
    <n v="12.88"/>
    <n v="18.579999999999998"/>
    <n v="13.96"/>
    <n v="12.92"/>
    <n v="10.74"/>
    <n v="10.5"/>
    <n v="10.62"/>
    <b v="1"/>
    <x v="10"/>
  </r>
  <r>
    <d v="2016-11-22T00:00:00"/>
    <d v="1899-12-30T11:02:00"/>
    <n v="10.61"/>
    <n v="15.59"/>
    <n v="10.52"/>
    <n v="18.55"/>
    <n v="11.33"/>
    <n v="11.82"/>
    <n v="18.579999999999998"/>
    <n v="18.72"/>
    <n v="11.95"/>
    <n v="11.84"/>
    <b v="1"/>
    <x v="10"/>
  </r>
  <r>
    <d v="2016-11-24T00:00:00"/>
    <d v="1899-12-30T01:02:00"/>
    <n v="17.66"/>
    <n v="15.83"/>
    <n v="16.350000000000001"/>
    <n v="13.72"/>
    <n v="19.440000000000001"/>
    <n v="18.989999999999998"/>
    <n v="10.94"/>
    <n v="10.47"/>
    <n v="17.46"/>
    <n v="17.690000000000001"/>
    <b v="0"/>
    <x v="10"/>
  </r>
  <r>
    <d v="2016-11-28T00:00:00"/>
    <d v="1899-12-30T09:02:00"/>
    <n v="15.3"/>
    <n v="13.83"/>
    <n v="11.97"/>
    <n v="15.5"/>
    <n v="11.06"/>
    <n v="14.22"/>
    <n v="18.66"/>
    <n v="18.95"/>
    <n v="11.79"/>
    <n v="16.760000000000002"/>
    <b v="1"/>
    <x v="10"/>
  </r>
  <r>
    <d v="2016-11-29T00:00:00"/>
    <d v="1899-12-30T12:04:00"/>
    <n v="10.77"/>
    <n v="18.07"/>
    <n v="17.87"/>
    <n v="16.760000000000002"/>
    <n v="19.04"/>
    <n v="18.55"/>
    <n v="15"/>
    <n v="16.649999999999999"/>
    <n v="11.24"/>
    <n v="10.19"/>
    <b v="0"/>
    <x v="10"/>
  </r>
  <r>
    <d v="2016-11-30T00:00:00"/>
    <d v="1899-12-30T03:02:00"/>
    <n v="15.81"/>
    <n v="14.72"/>
    <n v="18.12"/>
    <n v="18.82"/>
    <n v="15.14"/>
    <n v="18.850000000000001"/>
    <n v="17.940000000000001"/>
    <n v="12.26"/>
    <n v="19.34"/>
    <n v="18.3"/>
    <b v="0"/>
    <x v="10"/>
  </r>
  <r>
    <d v="2016-12-09T00:00:00"/>
    <d v="1899-12-30T03:02:00"/>
    <n v="-1.03"/>
    <n v="8.4"/>
    <n v="7.65"/>
    <n v="-1.5"/>
    <n v="-1.63"/>
    <n v="8.16"/>
    <n v="-4.8899999999999997"/>
    <n v="-2.09"/>
    <n v="-2.0299999999999998"/>
    <n v="-0.74"/>
    <b v="0"/>
    <x v="11"/>
  </r>
  <r>
    <d v="2016-12-11T00:00:00"/>
    <d v="1899-12-30T00:12:00"/>
    <n v="-0.64"/>
    <n v="-3.46"/>
    <n v="-4.01"/>
    <n v="8.49"/>
    <n v="-1.87"/>
    <n v="-5.51"/>
    <n v="6.22"/>
    <n v="-5.76"/>
    <n v="-2.0499999999999998"/>
    <n v="-4.6100000000000003"/>
    <b v="0"/>
    <x v="11"/>
  </r>
  <r>
    <d v="2016-12-12T00:00:00"/>
    <d v="1899-12-30T07:11:00"/>
    <n v="-4.66"/>
    <n v="7.8"/>
    <n v="-5.83"/>
    <n v="8.77"/>
    <n v="-1.64"/>
    <n v="2.81"/>
    <n v="5.64"/>
    <n v="7.27"/>
    <n v="0"/>
    <n v="-1.52"/>
    <b v="1"/>
    <x v="11"/>
  </r>
  <r>
    <d v="2016-12-16T00:00:00"/>
    <d v="1899-12-30T01:00:00"/>
    <n v="5.58"/>
    <n v="-4.47"/>
    <n v="-4.4000000000000004"/>
    <n v="-0.05"/>
    <n v="6.51"/>
    <n v="4.99"/>
    <n v="-6.3"/>
    <n v="0.7"/>
    <n v="-6.74"/>
    <n v="4.71"/>
    <b v="0"/>
    <x v="11"/>
  </r>
  <r>
    <d v="2016-12-18T00:00:00"/>
    <d v="1899-12-30T09:02:00"/>
    <n v="3.23"/>
    <n v="3.29"/>
    <n v="-2.15"/>
    <n v="-5.53"/>
    <n v="-0.68"/>
    <n v="-6.8"/>
    <n v="6.96"/>
    <n v="-3.33"/>
    <n v="-7.14"/>
    <n v="-5.82"/>
    <b v="1"/>
    <x v="11"/>
  </r>
  <r>
    <d v="2016-12-23T00:00:00"/>
    <d v="1899-12-30T04:04:00"/>
    <n v="-1.46"/>
    <n v="-7.76"/>
    <n v="3.7"/>
    <n v="4.9800000000000004"/>
    <n v="-6.83"/>
    <n v="7.9"/>
    <n v="8.35"/>
    <n v="0.16"/>
    <n v="3.83"/>
    <n v="0.14000000000000001"/>
    <b v="0"/>
    <x v="11"/>
  </r>
  <r>
    <d v="2016-12-24T00:00:00"/>
    <d v="1899-12-30T07:06:00"/>
    <n v="-7.3"/>
    <n v="-4.8600000000000003"/>
    <n v="6.95"/>
    <n v="-0.6"/>
    <n v="-3.3"/>
    <n v="-2.1"/>
    <n v="3.44"/>
    <n v="-6.38"/>
    <n v="8.1"/>
    <n v="8.58"/>
    <b v="1"/>
    <x v="11"/>
  </r>
  <r>
    <d v="2016-12-27T00:00:00"/>
    <d v="1899-12-30T01:04:00"/>
    <n v="-2.37"/>
    <n v="4.95"/>
    <n v="2.2200000000000002"/>
    <n v="-5.27"/>
    <n v="1.52"/>
    <n v="-3.35"/>
    <n v="3.59"/>
    <n v="-7.17"/>
    <n v="2.2599999999999998"/>
    <n v="-0.95"/>
    <b v="0"/>
    <x v="11"/>
  </r>
  <r>
    <d v="2016-12-28T00:00:00"/>
    <d v="1899-12-30T01:03:00"/>
    <n v="-6.44"/>
    <n v="6.45"/>
    <n v="-6.08"/>
    <n v="5.6"/>
    <n v="-3.18"/>
    <n v="-4.45"/>
    <n v="-0.27"/>
    <n v="3.14"/>
    <n v="-6.82"/>
    <n v="6.04"/>
    <b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780D6-A627-4AE8-A74A-680DFC19E20A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P8:Q21" firstHeaderRow="1" firstDataRow="1" firstDataCol="1"/>
  <pivotFields count="14"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" fld="11" subtotal="average" baseField="13" baseItem="0" numFmtId="4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C656E-16BE-4309-8427-0F2B6FD09567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P4:P5" firstHeaderRow="1" firstDataRow="1" firstDataCol="0" rowPageCount="1" colPageCount="1"/>
  <pivotFields count="13">
    <pivotField numFmtId="14" showAll="0"/>
    <pivotField numFmtId="20" showAll="0">
      <items count="116">
        <item x="19"/>
        <item x="13"/>
        <item x="39"/>
        <item x="75"/>
        <item x="89"/>
        <item x="72"/>
        <item x="3"/>
        <item x="93"/>
        <item x="94"/>
        <item x="25"/>
        <item x="76"/>
        <item x="110"/>
        <item x="86"/>
        <item x="114"/>
        <item x="36"/>
        <item x="6"/>
        <item x="77"/>
        <item x="74"/>
        <item x="105"/>
        <item x="102"/>
        <item x="43"/>
        <item x="44"/>
        <item x="58"/>
        <item x="84"/>
        <item x="73"/>
        <item x="8"/>
        <item x="82"/>
        <item x="56"/>
        <item x="80"/>
        <item x="26"/>
        <item x="7"/>
        <item x="85"/>
        <item x="90"/>
        <item x="49"/>
        <item x="29"/>
        <item x="107"/>
        <item x="5"/>
        <item x="54"/>
        <item x="78"/>
        <item x="20"/>
        <item x="113"/>
        <item x="65"/>
        <item x="14"/>
        <item x="32"/>
        <item x="60"/>
        <item x="79"/>
        <item x="17"/>
        <item x="9"/>
        <item x="34"/>
        <item x="51"/>
        <item x="103"/>
        <item x="24"/>
        <item x="95"/>
        <item x="71"/>
        <item x="53"/>
        <item x="104"/>
        <item x="28"/>
        <item x="91"/>
        <item x="52"/>
        <item x="68"/>
        <item x="42"/>
        <item x="11"/>
        <item x="62"/>
        <item x="1"/>
        <item x="101"/>
        <item x="15"/>
        <item x="38"/>
        <item x="108"/>
        <item x="55"/>
        <item x="33"/>
        <item x="66"/>
        <item x="112"/>
        <item x="46"/>
        <item x="98"/>
        <item x="10"/>
        <item x="50"/>
        <item x="99"/>
        <item x="12"/>
        <item x="30"/>
        <item x="21"/>
        <item x="96"/>
        <item x="69"/>
        <item x="106"/>
        <item x="111"/>
        <item x="64"/>
        <item x="67"/>
        <item x="31"/>
        <item x="35"/>
        <item x="40"/>
        <item x="81"/>
        <item x="87"/>
        <item x="4"/>
        <item x="59"/>
        <item x="37"/>
        <item x="57"/>
        <item x="48"/>
        <item x="45"/>
        <item x="83"/>
        <item x="88"/>
        <item x="100"/>
        <item x="2"/>
        <item x="61"/>
        <item x="41"/>
        <item x="109"/>
        <item x="22"/>
        <item x="63"/>
        <item x="16"/>
        <item x="92"/>
        <item x="18"/>
        <item x="97"/>
        <item x="47"/>
        <item x="0"/>
        <item x="23"/>
        <item x="70"/>
        <item x="2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Items count="1">
    <i/>
  </rowItems>
  <colItems count="1">
    <i/>
  </colItems>
  <pageFields count="1">
    <pageField fld="12" item="1" hier="-1"/>
  </pageFields>
  <dataFields count="1">
    <dataField name="Średnia z czujnik5" fld="6" subtotal="average" baseField="0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1" xr16:uid="{148FDBF8-EE59-4CF4-A877-149029C11E3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2" xr16:uid="{0C94F75C-1584-4C49-BBB2-DCE35C7642A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3" xr16:uid="{871C838E-6ECE-4BC1-AFF4-87F29E09A43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tabSelected="1" workbookViewId="0">
      <selection activeCell="T2" sqref="T2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  <col min="13" max="14" width="13.42578125" customWidth="1"/>
    <col min="16" max="16" width="17.7109375" bestFit="1" customWidth="1"/>
    <col min="17" max="17" width="7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P1" s="5" t="s">
        <v>16</v>
      </c>
      <c r="T1" t="s">
        <v>40</v>
      </c>
    </row>
    <row r="2" spans="1:20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 s="2" t="b">
        <f>AND(B2&lt;=TIME(12,0,0), B2&gt;=TIME(5,0,0))</f>
        <v>1</v>
      </c>
      <c r="N2" t="str">
        <f>TEXT(A2,"mmmm")</f>
        <v>styczeń</v>
      </c>
      <c r="P2" s="3" t="s">
        <v>14</v>
      </c>
      <c r="Q2" t="s">
        <v>15</v>
      </c>
      <c r="T2" s="10">
        <v>1.7819444444444446</v>
      </c>
    </row>
    <row r="3" spans="1:20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 s="2" t="b">
        <f t="shared" ref="M3:M66" si="0">AND(B3&lt;=TIME(12,0,0), B3&gt;=TIME(5,0,0))</f>
        <v>1</v>
      </c>
      <c r="N3" t="str">
        <f t="shared" ref="N3:N66" si="1">TEXT(A3,"mmmm")</f>
        <v>styczeń</v>
      </c>
    </row>
    <row r="4" spans="1:20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 s="2" t="b">
        <f t="shared" si="0"/>
        <v>1</v>
      </c>
      <c r="N4" t="str">
        <f t="shared" si="1"/>
        <v>styczeń</v>
      </c>
      <c r="P4" t="s">
        <v>13</v>
      </c>
    </row>
    <row r="5" spans="1:20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 s="2" t="b">
        <f t="shared" si="0"/>
        <v>0</v>
      </c>
      <c r="N5" t="str">
        <f t="shared" si="1"/>
        <v>styczeń</v>
      </c>
      <c r="P5" s="4">
        <v>12.503893805309735</v>
      </c>
    </row>
    <row r="6" spans="1:20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 s="2" t="b">
        <f t="shared" si="0"/>
        <v>1</v>
      </c>
      <c r="N6" t="str">
        <f t="shared" si="1"/>
        <v>styczeń</v>
      </c>
    </row>
    <row r="7" spans="1:20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 s="2" t="b">
        <f t="shared" si="0"/>
        <v>0</v>
      </c>
      <c r="N7" t="str">
        <f t="shared" si="1"/>
        <v>styczeń</v>
      </c>
      <c r="P7" t="s">
        <v>19</v>
      </c>
    </row>
    <row r="8" spans="1:20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 s="2" t="b">
        <f t="shared" si="0"/>
        <v>0</v>
      </c>
      <c r="N8" t="str">
        <f t="shared" si="1"/>
        <v>styczeń</v>
      </c>
      <c r="P8" s="3" t="s">
        <v>20</v>
      </c>
      <c r="Q8" t="s">
        <v>33</v>
      </c>
    </row>
    <row r="9" spans="1:20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 s="2" t="b">
        <f t="shared" si="0"/>
        <v>0</v>
      </c>
      <c r="N9" t="str">
        <f t="shared" si="1"/>
        <v>luty</v>
      </c>
      <c r="P9" s="6" t="s">
        <v>32</v>
      </c>
      <c r="Q9" s="4">
        <v>0.64777777777777756</v>
      </c>
    </row>
    <row r="10" spans="1:20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 s="2" t="b">
        <f t="shared" si="0"/>
        <v>0</v>
      </c>
      <c r="N10" t="str">
        <f t="shared" si="1"/>
        <v>luty</v>
      </c>
      <c r="P10" s="6" t="s">
        <v>31</v>
      </c>
      <c r="Q10" s="4">
        <v>15.53529411764706</v>
      </c>
    </row>
    <row r="11" spans="1:20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 s="2" t="b">
        <f t="shared" si="0"/>
        <v>1</v>
      </c>
      <c r="N11" t="str">
        <f t="shared" si="1"/>
        <v>luty</v>
      </c>
      <c r="P11" s="6" t="s">
        <v>30</v>
      </c>
      <c r="Q11" s="4">
        <v>15.032105263157895</v>
      </c>
    </row>
    <row r="12" spans="1:20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 s="2" t="b">
        <f t="shared" si="0"/>
        <v>1</v>
      </c>
      <c r="N12" t="str">
        <f t="shared" si="1"/>
        <v>luty</v>
      </c>
      <c r="P12" s="6" t="s">
        <v>29</v>
      </c>
      <c r="Q12" s="4">
        <v>16.025333333333332</v>
      </c>
    </row>
    <row r="13" spans="1:20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 s="2" t="b">
        <f t="shared" si="0"/>
        <v>1</v>
      </c>
      <c r="N13" t="str">
        <f t="shared" si="1"/>
        <v>luty</v>
      </c>
      <c r="P13" s="6" t="s">
        <v>28</v>
      </c>
      <c r="Q13" s="4">
        <v>22.228750000000002</v>
      </c>
    </row>
    <row r="14" spans="1:20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 s="2" t="b">
        <f t="shared" si="0"/>
        <v>1</v>
      </c>
      <c r="N14" t="str">
        <f t="shared" si="1"/>
        <v>luty</v>
      </c>
      <c r="P14" s="6" t="s">
        <v>27</v>
      </c>
      <c r="Q14" s="4">
        <v>22.222631578947368</v>
      </c>
    </row>
    <row r="15" spans="1:20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 s="2" t="b">
        <f t="shared" si="0"/>
        <v>0</v>
      </c>
      <c r="N15" t="str">
        <f t="shared" si="1"/>
        <v>luty</v>
      </c>
      <c r="P15" s="6" t="s">
        <v>26</v>
      </c>
      <c r="Q15" s="4">
        <v>14.542499999999997</v>
      </c>
    </row>
    <row r="16" spans="1:20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 s="2" t="b">
        <f t="shared" si="0"/>
        <v>0</v>
      </c>
      <c r="N16" t="str">
        <f t="shared" si="1"/>
        <v>luty</v>
      </c>
      <c r="P16" s="6" t="s">
        <v>25</v>
      </c>
      <c r="Q16" s="4">
        <v>13.564210526315788</v>
      </c>
    </row>
    <row r="17" spans="1:17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 s="2" t="b">
        <f t="shared" si="0"/>
        <v>1</v>
      </c>
      <c r="N17" t="str">
        <f t="shared" si="1"/>
        <v>luty</v>
      </c>
      <c r="P17" s="6" t="s">
        <v>24</v>
      </c>
      <c r="Q17" s="4">
        <v>12.842307692307694</v>
      </c>
    </row>
    <row r="18" spans="1:17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 s="2" t="b">
        <f t="shared" si="0"/>
        <v>0</v>
      </c>
      <c r="N18" t="str">
        <f t="shared" si="1"/>
        <v>luty</v>
      </c>
      <c r="P18" s="6" t="s">
        <v>23</v>
      </c>
      <c r="Q18" s="4">
        <v>2.2973684210526319</v>
      </c>
    </row>
    <row r="19" spans="1:17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 s="2" t="b">
        <f t="shared" si="0"/>
        <v>1</v>
      </c>
      <c r="N19" t="str">
        <f t="shared" si="1"/>
        <v>luty</v>
      </c>
      <c r="P19" s="6" t="s">
        <v>22</v>
      </c>
      <c r="Q19" s="4">
        <v>0.1573333333333333</v>
      </c>
    </row>
    <row r="20" spans="1:17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 s="2" t="b">
        <f t="shared" si="0"/>
        <v>1</v>
      </c>
      <c r="N20" t="str">
        <f t="shared" si="1"/>
        <v>luty</v>
      </c>
      <c r="P20" s="6" t="s">
        <v>21</v>
      </c>
      <c r="Q20" s="4">
        <v>0.90857142857142859</v>
      </c>
    </row>
    <row r="21" spans="1:17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 s="2" t="b">
        <f t="shared" si="0"/>
        <v>1</v>
      </c>
      <c r="N21" t="str">
        <f t="shared" si="1"/>
        <v>luty</v>
      </c>
      <c r="P21" s="6" t="s">
        <v>17</v>
      </c>
      <c r="Q21" s="4">
        <v>12.888500000000004</v>
      </c>
    </row>
    <row r="22" spans="1:17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 s="2" t="b">
        <f t="shared" si="0"/>
        <v>1</v>
      </c>
      <c r="N22" t="str">
        <f t="shared" si="1"/>
        <v>luty</v>
      </c>
    </row>
    <row r="23" spans="1:17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 s="2" t="b">
        <f t="shared" si="0"/>
        <v>0</v>
      </c>
      <c r="N23" t="str">
        <f t="shared" si="1"/>
        <v>luty</v>
      </c>
    </row>
    <row r="24" spans="1:17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 s="2" t="b">
        <f t="shared" si="0"/>
        <v>0</v>
      </c>
      <c r="N24" t="str">
        <f t="shared" si="1"/>
        <v>marzec</v>
      </c>
      <c r="P24" s="6" t="s">
        <v>34</v>
      </c>
    </row>
    <row r="25" spans="1:17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 s="2" t="b">
        <f t="shared" si="0"/>
        <v>0</v>
      </c>
      <c r="N25" t="str">
        <f t="shared" si="1"/>
        <v>marzec</v>
      </c>
      <c r="P25" s="8" t="s">
        <v>35</v>
      </c>
      <c r="Q25" s="9">
        <f>COUNTIF(C2:L201, "&gt;-10")-COUNTIF(C2:L201, "&gt;15")</f>
        <v>1150</v>
      </c>
    </row>
    <row r="26" spans="1:17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 s="2" t="b">
        <f t="shared" si="0"/>
        <v>1</v>
      </c>
      <c r="N26" t="str">
        <f t="shared" si="1"/>
        <v>marzec</v>
      </c>
      <c r="P26" s="6" t="s">
        <v>36</v>
      </c>
      <c r="Q26">
        <f>COUNTIF(C2:L201, "&gt;15")-COUNTIF(C2:L201, "&gt;20")</f>
        <v>421</v>
      </c>
    </row>
    <row r="27" spans="1:17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 s="2" t="b">
        <f t="shared" si="0"/>
        <v>1</v>
      </c>
      <c r="N27" t="str">
        <f t="shared" si="1"/>
        <v>marzec</v>
      </c>
    </row>
    <row r="28" spans="1:17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 s="2" t="b">
        <f t="shared" si="0"/>
        <v>1</v>
      </c>
      <c r="N28" t="str">
        <f t="shared" si="1"/>
        <v>marzec</v>
      </c>
      <c r="P28" s="6"/>
    </row>
    <row r="29" spans="1:17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 s="2" t="b">
        <f t="shared" si="0"/>
        <v>0</v>
      </c>
      <c r="N29" t="str">
        <f t="shared" si="1"/>
        <v>marzec</v>
      </c>
    </row>
    <row r="30" spans="1:17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 s="2" t="b">
        <f t="shared" si="0"/>
        <v>1</v>
      </c>
      <c r="N30" t="str">
        <f t="shared" si="1"/>
        <v>marzec</v>
      </c>
    </row>
    <row r="31" spans="1:17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 s="2" t="b">
        <f t="shared" si="0"/>
        <v>0</v>
      </c>
      <c r="N31" t="str">
        <f t="shared" si="1"/>
        <v>marzec</v>
      </c>
    </row>
    <row r="32" spans="1:17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 s="2" t="b">
        <f t="shared" si="0"/>
        <v>0</v>
      </c>
      <c r="N32" t="str">
        <f t="shared" si="1"/>
        <v>marzec</v>
      </c>
    </row>
    <row r="33" spans="1:14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 s="2" t="b">
        <f t="shared" si="0"/>
        <v>0</v>
      </c>
      <c r="N33" t="str">
        <f t="shared" si="1"/>
        <v>marzec</v>
      </c>
    </row>
    <row r="34" spans="1:14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 s="2" t="b">
        <f t="shared" si="0"/>
        <v>0</v>
      </c>
      <c r="N34" t="str">
        <f t="shared" si="1"/>
        <v>marzec</v>
      </c>
    </row>
    <row r="35" spans="1:14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 s="2" t="b">
        <f t="shared" si="0"/>
        <v>0</v>
      </c>
      <c r="N35" t="str">
        <f t="shared" si="1"/>
        <v>marzec</v>
      </c>
    </row>
    <row r="36" spans="1:14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 s="2" t="b">
        <f t="shared" si="0"/>
        <v>1</v>
      </c>
      <c r="N36" t="str">
        <f t="shared" si="1"/>
        <v>marzec</v>
      </c>
    </row>
    <row r="37" spans="1:14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 s="2" t="b">
        <f t="shared" si="0"/>
        <v>0</v>
      </c>
      <c r="N37" t="str">
        <f t="shared" si="1"/>
        <v>marzec</v>
      </c>
    </row>
    <row r="38" spans="1:14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 s="2" t="b">
        <f t="shared" si="0"/>
        <v>1</v>
      </c>
      <c r="N38" t="str">
        <f t="shared" si="1"/>
        <v>marzec</v>
      </c>
    </row>
    <row r="39" spans="1:14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 s="2" t="b">
        <f t="shared" si="0"/>
        <v>1</v>
      </c>
      <c r="N39" t="str">
        <f t="shared" si="1"/>
        <v>marzec</v>
      </c>
    </row>
    <row r="40" spans="1:14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 s="2" t="b">
        <f t="shared" si="0"/>
        <v>1</v>
      </c>
      <c r="N40" t="str">
        <f t="shared" si="1"/>
        <v>marzec</v>
      </c>
    </row>
    <row r="41" spans="1:14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 s="2" t="b">
        <f t="shared" si="0"/>
        <v>0</v>
      </c>
      <c r="N41" t="str">
        <f t="shared" si="1"/>
        <v>marzec</v>
      </c>
    </row>
    <row r="42" spans="1:14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 s="2" t="b">
        <f t="shared" si="0"/>
        <v>1</v>
      </c>
      <c r="N42" t="str">
        <f t="shared" si="1"/>
        <v>marzec</v>
      </c>
    </row>
    <row r="43" spans="1:14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 s="2" t="b">
        <f t="shared" si="0"/>
        <v>1</v>
      </c>
      <c r="N43" t="str">
        <f t="shared" si="1"/>
        <v>kwiecień</v>
      </c>
    </row>
    <row r="44" spans="1:14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 s="2" t="b">
        <f t="shared" si="0"/>
        <v>1</v>
      </c>
      <c r="N44" t="str">
        <f t="shared" si="1"/>
        <v>kwiecień</v>
      </c>
    </row>
    <row r="45" spans="1:14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 s="2" t="b">
        <f t="shared" si="0"/>
        <v>0</v>
      </c>
      <c r="N45" t="str">
        <f t="shared" si="1"/>
        <v>kwiecień</v>
      </c>
    </row>
    <row r="46" spans="1:14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 s="2" t="b">
        <f t="shared" si="0"/>
        <v>1</v>
      </c>
      <c r="N46" t="str">
        <f t="shared" si="1"/>
        <v>kwiecień</v>
      </c>
    </row>
    <row r="47" spans="1:14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 s="2" t="b">
        <f t="shared" si="0"/>
        <v>1</v>
      </c>
      <c r="N47" t="str">
        <f t="shared" si="1"/>
        <v>kwiecień</v>
      </c>
    </row>
    <row r="48" spans="1:14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 s="2" t="b">
        <f t="shared" si="0"/>
        <v>0</v>
      </c>
      <c r="N48" t="str">
        <f t="shared" si="1"/>
        <v>kwiecień</v>
      </c>
    </row>
    <row r="49" spans="1:14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 s="2" t="b">
        <f t="shared" si="0"/>
        <v>1</v>
      </c>
      <c r="N49" t="str">
        <f t="shared" si="1"/>
        <v>kwiecień</v>
      </c>
    </row>
    <row r="50" spans="1:14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 s="2" t="b">
        <f t="shared" si="0"/>
        <v>1</v>
      </c>
      <c r="N50" t="str">
        <f t="shared" si="1"/>
        <v>kwiecień</v>
      </c>
    </row>
    <row r="51" spans="1:14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 s="2" t="b">
        <f t="shared" si="0"/>
        <v>1</v>
      </c>
      <c r="N51" t="str">
        <f t="shared" si="1"/>
        <v>kwiecień</v>
      </c>
    </row>
    <row r="52" spans="1:14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 s="2" t="b">
        <f t="shared" si="0"/>
        <v>0</v>
      </c>
      <c r="N52" t="str">
        <f t="shared" si="1"/>
        <v>kwiecień</v>
      </c>
    </row>
    <row r="53" spans="1:14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 s="2" t="b">
        <f t="shared" si="0"/>
        <v>0</v>
      </c>
      <c r="N53" t="str">
        <f t="shared" si="1"/>
        <v>kwiecień</v>
      </c>
    </row>
    <row r="54" spans="1:14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 s="2" t="b">
        <f t="shared" si="0"/>
        <v>1</v>
      </c>
      <c r="N54" t="str">
        <f t="shared" si="1"/>
        <v>kwiecień</v>
      </c>
    </row>
    <row r="55" spans="1:14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 s="2" t="b">
        <f t="shared" si="0"/>
        <v>1</v>
      </c>
      <c r="N55" t="str">
        <f t="shared" si="1"/>
        <v>kwiecień</v>
      </c>
    </row>
    <row r="56" spans="1:14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 s="2" t="b">
        <f t="shared" si="0"/>
        <v>1</v>
      </c>
      <c r="N56" t="str">
        <f t="shared" si="1"/>
        <v>maj</v>
      </c>
    </row>
    <row r="57" spans="1:14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 s="2" t="b">
        <f t="shared" si="0"/>
        <v>1</v>
      </c>
      <c r="N57" t="str">
        <f t="shared" si="1"/>
        <v>maj</v>
      </c>
    </row>
    <row r="58" spans="1:14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 s="2" t="b">
        <f t="shared" si="0"/>
        <v>1</v>
      </c>
      <c r="N58" t="str">
        <f t="shared" si="1"/>
        <v>maj</v>
      </c>
    </row>
    <row r="59" spans="1:14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 s="2" t="b">
        <f t="shared" si="0"/>
        <v>1</v>
      </c>
      <c r="N59" t="str">
        <f t="shared" si="1"/>
        <v>maj</v>
      </c>
    </row>
    <row r="60" spans="1:14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 s="2" t="b">
        <f t="shared" si="0"/>
        <v>1</v>
      </c>
      <c r="N60" t="str">
        <f t="shared" si="1"/>
        <v>maj</v>
      </c>
    </row>
    <row r="61" spans="1:14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 s="2" t="b">
        <f t="shared" si="0"/>
        <v>1</v>
      </c>
      <c r="N61" t="str">
        <f t="shared" si="1"/>
        <v>maj</v>
      </c>
    </row>
    <row r="62" spans="1:14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 s="2" t="b">
        <f t="shared" si="0"/>
        <v>0</v>
      </c>
      <c r="N62" t="str">
        <f t="shared" si="1"/>
        <v>maj</v>
      </c>
    </row>
    <row r="63" spans="1:14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 s="2" t="b">
        <f t="shared" si="0"/>
        <v>1</v>
      </c>
      <c r="N63" t="str">
        <f t="shared" si="1"/>
        <v>maj</v>
      </c>
    </row>
    <row r="64" spans="1:14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 s="2" t="b">
        <f t="shared" si="0"/>
        <v>1</v>
      </c>
      <c r="N64" t="str">
        <f t="shared" si="1"/>
        <v>maj</v>
      </c>
    </row>
    <row r="65" spans="1:14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 s="2" t="b">
        <f t="shared" si="0"/>
        <v>1</v>
      </c>
      <c r="N65" t="str">
        <f t="shared" si="1"/>
        <v>maj</v>
      </c>
    </row>
    <row r="66" spans="1:14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 s="2" t="b">
        <f t="shared" si="0"/>
        <v>1</v>
      </c>
      <c r="N66" t="str">
        <f t="shared" si="1"/>
        <v>maj</v>
      </c>
    </row>
    <row r="67" spans="1:14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 s="2" t="b">
        <f t="shared" ref="M67:M130" si="2">AND(B67&lt;=TIME(12,0,0), B67&gt;=TIME(5,0,0))</f>
        <v>1</v>
      </c>
      <c r="N67" t="str">
        <f t="shared" ref="N67:N130" si="3">TEXT(A67,"mmmm")</f>
        <v>maj</v>
      </c>
    </row>
    <row r="68" spans="1:14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 s="2" t="b">
        <f t="shared" si="2"/>
        <v>1</v>
      </c>
      <c r="N68" t="str">
        <f t="shared" si="3"/>
        <v>maj</v>
      </c>
    </row>
    <row r="69" spans="1:14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 s="2" t="b">
        <f t="shared" si="2"/>
        <v>1</v>
      </c>
      <c r="N69" t="str">
        <f t="shared" si="3"/>
        <v>maj</v>
      </c>
    </row>
    <row r="70" spans="1:14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 s="2" t="b">
        <f t="shared" si="2"/>
        <v>1</v>
      </c>
      <c r="N70" t="str">
        <f t="shared" si="3"/>
        <v>maj</v>
      </c>
    </row>
    <row r="71" spans="1:14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 s="2" t="b">
        <f t="shared" si="2"/>
        <v>0</v>
      </c>
      <c r="N71" t="str">
        <f t="shared" si="3"/>
        <v>maj</v>
      </c>
    </row>
    <row r="72" spans="1:14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 s="2" t="b">
        <f t="shared" si="2"/>
        <v>1</v>
      </c>
      <c r="N72" t="str">
        <f t="shared" si="3"/>
        <v>maj</v>
      </c>
    </row>
    <row r="73" spans="1:14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 s="2" t="b">
        <f t="shared" si="2"/>
        <v>1</v>
      </c>
      <c r="N73" t="str">
        <f t="shared" si="3"/>
        <v>maj</v>
      </c>
    </row>
    <row r="74" spans="1:14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 s="2" t="b">
        <f t="shared" si="2"/>
        <v>0</v>
      </c>
      <c r="N74" t="str">
        <f t="shared" si="3"/>
        <v>maj</v>
      </c>
    </row>
    <row r="75" spans="1:14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 s="2" t="b">
        <f t="shared" si="2"/>
        <v>1</v>
      </c>
      <c r="N75" t="str">
        <f t="shared" si="3"/>
        <v>czerwiec</v>
      </c>
    </row>
    <row r="76" spans="1:14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 s="2" t="b">
        <f t="shared" si="2"/>
        <v>0</v>
      </c>
      <c r="N76" t="str">
        <f t="shared" si="3"/>
        <v>czerwiec</v>
      </c>
    </row>
    <row r="77" spans="1:14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 s="2" t="b">
        <f t="shared" si="2"/>
        <v>0</v>
      </c>
      <c r="N77" t="str">
        <f t="shared" si="3"/>
        <v>czerwiec</v>
      </c>
    </row>
    <row r="78" spans="1:14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 s="2" t="b">
        <f t="shared" si="2"/>
        <v>0</v>
      </c>
      <c r="N78" t="str">
        <f t="shared" si="3"/>
        <v>czerwiec</v>
      </c>
    </row>
    <row r="79" spans="1:14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 s="2" t="b">
        <f t="shared" si="2"/>
        <v>0</v>
      </c>
      <c r="N79" t="str">
        <f t="shared" si="3"/>
        <v>czerwiec</v>
      </c>
    </row>
    <row r="80" spans="1:14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 s="2" t="b">
        <f t="shared" si="2"/>
        <v>1</v>
      </c>
      <c r="N80" t="str">
        <f t="shared" si="3"/>
        <v>czerwiec</v>
      </c>
    </row>
    <row r="81" spans="1:14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 s="2" t="b">
        <f t="shared" si="2"/>
        <v>0</v>
      </c>
      <c r="N81" t="str">
        <f t="shared" si="3"/>
        <v>czerwiec</v>
      </c>
    </row>
    <row r="82" spans="1:14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 s="2" t="b">
        <f t="shared" si="2"/>
        <v>1</v>
      </c>
      <c r="N82" t="str">
        <f t="shared" si="3"/>
        <v>czerwiec</v>
      </c>
    </row>
    <row r="83" spans="1:14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 s="2" t="b">
        <f t="shared" si="2"/>
        <v>1</v>
      </c>
      <c r="N83" t="str">
        <f t="shared" si="3"/>
        <v>czerwiec</v>
      </c>
    </row>
    <row r="84" spans="1:14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 s="2" t="b">
        <f t="shared" si="2"/>
        <v>1</v>
      </c>
      <c r="N84" t="str">
        <f t="shared" si="3"/>
        <v>czerwiec</v>
      </c>
    </row>
    <row r="85" spans="1:14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 s="2" t="b">
        <f t="shared" si="2"/>
        <v>0</v>
      </c>
      <c r="N85" t="str">
        <f t="shared" si="3"/>
        <v>czerwiec</v>
      </c>
    </row>
    <row r="86" spans="1:14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 s="2" t="b">
        <f t="shared" si="2"/>
        <v>1</v>
      </c>
      <c r="N86" t="str">
        <f t="shared" si="3"/>
        <v>czerwiec</v>
      </c>
    </row>
    <row r="87" spans="1:14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 s="2" t="b">
        <f t="shared" si="2"/>
        <v>1</v>
      </c>
      <c r="N87" t="str">
        <f t="shared" si="3"/>
        <v>czerwiec</v>
      </c>
    </row>
    <row r="88" spans="1:14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 s="2" t="b">
        <f t="shared" si="2"/>
        <v>0</v>
      </c>
      <c r="N88" t="str">
        <f t="shared" si="3"/>
        <v>czerwiec</v>
      </c>
    </row>
    <row r="89" spans="1:14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 s="2" t="b">
        <f t="shared" si="2"/>
        <v>0</v>
      </c>
      <c r="N89" t="str">
        <f t="shared" si="3"/>
        <v>czerwiec</v>
      </c>
    </row>
    <row r="90" spans="1:14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 s="2" t="b">
        <f t="shared" si="2"/>
        <v>1</v>
      </c>
      <c r="N90" t="str">
        <f t="shared" si="3"/>
        <v>czerwiec</v>
      </c>
    </row>
    <row r="91" spans="1:14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 s="2" t="b">
        <f t="shared" si="2"/>
        <v>1</v>
      </c>
      <c r="N91" t="str">
        <f t="shared" si="3"/>
        <v>czerwiec</v>
      </c>
    </row>
    <row r="92" spans="1:14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 s="2" t="b">
        <f t="shared" si="2"/>
        <v>1</v>
      </c>
      <c r="N92" t="str">
        <f t="shared" si="3"/>
        <v>czerwiec</v>
      </c>
    </row>
    <row r="93" spans="1:14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 s="2" t="b">
        <f t="shared" si="2"/>
        <v>0</v>
      </c>
      <c r="N93" t="str">
        <f t="shared" si="3"/>
        <v>czerwiec</v>
      </c>
    </row>
    <row r="94" spans="1:14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 s="2" t="b">
        <f t="shared" si="2"/>
        <v>0</v>
      </c>
      <c r="N94" t="str">
        <f t="shared" si="3"/>
        <v>czerwiec</v>
      </c>
    </row>
    <row r="95" spans="1:14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 s="2" t="b">
        <f t="shared" si="2"/>
        <v>1</v>
      </c>
      <c r="N95" t="str">
        <f t="shared" si="3"/>
        <v>czerwiec</v>
      </c>
    </row>
    <row r="96" spans="1:14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 s="2" t="b">
        <f t="shared" si="2"/>
        <v>1</v>
      </c>
      <c r="N96" t="str">
        <f t="shared" si="3"/>
        <v>czerwiec</v>
      </c>
    </row>
    <row r="97" spans="1:14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 s="2" t="b">
        <f t="shared" si="2"/>
        <v>0</v>
      </c>
      <c r="N97" t="str">
        <f t="shared" si="3"/>
        <v>czerwiec</v>
      </c>
    </row>
    <row r="98" spans="1:14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 s="2" t="b">
        <f t="shared" si="2"/>
        <v>0</v>
      </c>
      <c r="N98" t="str">
        <f t="shared" si="3"/>
        <v>czerwiec</v>
      </c>
    </row>
    <row r="99" spans="1:14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 s="2" t="b">
        <f t="shared" si="2"/>
        <v>1</v>
      </c>
      <c r="N99" t="str">
        <f t="shared" si="3"/>
        <v>lipiec</v>
      </c>
    </row>
    <row r="100" spans="1:14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 s="2" t="b">
        <f t="shared" si="2"/>
        <v>0</v>
      </c>
      <c r="N100" t="str">
        <f t="shared" si="3"/>
        <v>lipiec</v>
      </c>
    </row>
    <row r="101" spans="1:14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 s="2" t="b">
        <f t="shared" si="2"/>
        <v>0</v>
      </c>
      <c r="N101" t="str">
        <f t="shared" si="3"/>
        <v>lipiec</v>
      </c>
    </row>
    <row r="102" spans="1:14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 s="2" t="b">
        <f t="shared" si="2"/>
        <v>0</v>
      </c>
      <c r="N102" t="str">
        <f t="shared" si="3"/>
        <v>lipiec</v>
      </c>
    </row>
    <row r="103" spans="1:14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 s="2" t="b">
        <f t="shared" si="2"/>
        <v>1</v>
      </c>
      <c r="N103" t="str">
        <f t="shared" si="3"/>
        <v>lipiec</v>
      </c>
    </row>
    <row r="104" spans="1:14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 s="2" t="b">
        <f t="shared" si="2"/>
        <v>0</v>
      </c>
      <c r="N104" t="str">
        <f t="shared" si="3"/>
        <v>lipiec</v>
      </c>
    </row>
    <row r="105" spans="1:14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 s="2" t="b">
        <f t="shared" si="2"/>
        <v>0</v>
      </c>
      <c r="N105" t="str">
        <f t="shared" si="3"/>
        <v>lipiec</v>
      </c>
    </row>
    <row r="106" spans="1:14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 s="2" t="b">
        <f t="shared" si="2"/>
        <v>0</v>
      </c>
      <c r="N106" t="str">
        <f t="shared" si="3"/>
        <v>lipiec</v>
      </c>
    </row>
    <row r="107" spans="1:14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 s="2" t="b">
        <f t="shared" si="2"/>
        <v>1</v>
      </c>
      <c r="N107" t="str">
        <f t="shared" si="3"/>
        <v>lipiec</v>
      </c>
    </row>
    <row r="108" spans="1:14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 s="2" t="b">
        <f t="shared" si="2"/>
        <v>1</v>
      </c>
      <c r="N108" t="str">
        <f t="shared" si="3"/>
        <v>lipiec</v>
      </c>
    </row>
    <row r="109" spans="1:14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 s="2" t="b">
        <f t="shared" si="2"/>
        <v>0</v>
      </c>
      <c r="N109" t="str">
        <f t="shared" si="3"/>
        <v>lipiec</v>
      </c>
    </row>
    <row r="110" spans="1:14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 s="2" t="b">
        <f t="shared" si="2"/>
        <v>1</v>
      </c>
      <c r="N110" t="str">
        <f t="shared" si="3"/>
        <v>lipiec</v>
      </c>
    </row>
    <row r="111" spans="1:14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 s="2" t="b">
        <f t="shared" si="2"/>
        <v>0</v>
      </c>
      <c r="N111" t="str">
        <f t="shared" si="3"/>
        <v>lipiec</v>
      </c>
    </row>
    <row r="112" spans="1:14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 s="2" t="b">
        <f t="shared" si="2"/>
        <v>0</v>
      </c>
      <c r="N112" t="str">
        <f t="shared" si="3"/>
        <v>lipiec</v>
      </c>
    </row>
    <row r="113" spans="1:14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 s="2" t="b">
        <f t="shared" si="2"/>
        <v>0</v>
      </c>
      <c r="N113" t="str">
        <f t="shared" si="3"/>
        <v>lipiec</v>
      </c>
    </row>
    <row r="114" spans="1:14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 s="2" t="b">
        <f t="shared" si="2"/>
        <v>0</v>
      </c>
      <c r="N114" t="str">
        <f t="shared" si="3"/>
        <v>lipiec</v>
      </c>
    </row>
    <row r="115" spans="1:14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 s="2" t="b">
        <f t="shared" si="2"/>
        <v>1</v>
      </c>
      <c r="N115" t="str">
        <f t="shared" si="3"/>
        <v>lipiec</v>
      </c>
    </row>
    <row r="116" spans="1:14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 s="2" t="b">
        <f t="shared" si="2"/>
        <v>0</v>
      </c>
      <c r="N116" t="str">
        <f t="shared" si="3"/>
        <v>lipiec</v>
      </c>
    </row>
    <row r="117" spans="1:14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 s="2" t="b">
        <f t="shared" si="2"/>
        <v>0</v>
      </c>
      <c r="N117" t="str">
        <f t="shared" si="3"/>
        <v>lipiec</v>
      </c>
    </row>
    <row r="118" spans="1:14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 s="2" t="b">
        <f t="shared" si="2"/>
        <v>0</v>
      </c>
      <c r="N118" t="str">
        <f t="shared" si="3"/>
        <v>sierpień</v>
      </c>
    </row>
    <row r="119" spans="1:14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 s="2" t="b">
        <f t="shared" si="2"/>
        <v>0</v>
      </c>
      <c r="N119" t="str">
        <f t="shared" si="3"/>
        <v>sierpień</v>
      </c>
    </row>
    <row r="120" spans="1:14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 s="2" t="b">
        <f t="shared" si="2"/>
        <v>1</v>
      </c>
      <c r="N120" t="str">
        <f t="shared" si="3"/>
        <v>sierpień</v>
      </c>
    </row>
    <row r="121" spans="1:14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 s="2" t="b">
        <f t="shared" si="2"/>
        <v>1</v>
      </c>
      <c r="N121" t="str">
        <f t="shared" si="3"/>
        <v>sierpień</v>
      </c>
    </row>
    <row r="122" spans="1:14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 s="2" t="b">
        <f t="shared" si="2"/>
        <v>0</v>
      </c>
      <c r="N122" t="str">
        <f t="shared" si="3"/>
        <v>sierpień</v>
      </c>
    </row>
    <row r="123" spans="1:14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 s="2" t="b">
        <f t="shared" si="2"/>
        <v>1</v>
      </c>
      <c r="N123" t="str">
        <f t="shared" si="3"/>
        <v>sierpień</v>
      </c>
    </row>
    <row r="124" spans="1:14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 s="2" t="b">
        <f t="shared" si="2"/>
        <v>0</v>
      </c>
      <c r="N124" t="str">
        <f t="shared" si="3"/>
        <v>sierpień</v>
      </c>
    </row>
    <row r="125" spans="1:14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 s="2" t="b">
        <f t="shared" si="2"/>
        <v>0</v>
      </c>
      <c r="N125" t="str">
        <f t="shared" si="3"/>
        <v>sierpień</v>
      </c>
    </row>
    <row r="126" spans="1:14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 s="2" t="b">
        <f t="shared" si="2"/>
        <v>0</v>
      </c>
      <c r="N126" t="str">
        <f t="shared" si="3"/>
        <v>sierpień</v>
      </c>
    </row>
    <row r="127" spans="1:14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 s="2" t="b">
        <f t="shared" si="2"/>
        <v>1</v>
      </c>
      <c r="N127" t="str">
        <f t="shared" si="3"/>
        <v>sierpień</v>
      </c>
    </row>
    <row r="128" spans="1:14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 s="2" t="b">
        <f t="shared" si="2"/>
        <v>1</v>
      </c>
      <c r="N128" t="str">
        <f t="shared" si="3"/>
        <v>sierpień</v>
      </c>
    </row>
    <row r="129" spans="1:14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 s="2" t="b">
        <f t="shared" si="2"/>
        <v>1</v>
      </c>
      <c r="N129" t="str">
        <f t="shared" si="3"/>
        <v>sierpień</v>
      </c>
    </row>
    <row r="130" spans="1:14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 s="2" t="b">
        <f t="shared" si="2"/>
        <v>1</v>
      </c>
      <c r="N130" t="str">
        <f t="shared" si="3"/>
        <v>sierpień</v>
      </c>
    </row>
    <row r="131" spans="1:14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 s="2" t="b">
        <f t="shared" ref="M131:M194" si="4">AND(B131&lt;=TIME(12,0,0), B131&gt;=TIME(5,0,0))</f>
        <v>0</v>
      </c>
      <c r="N131" t="str">
        <f t="shared" ref="N131:N194" si="5">TEXT(A131,"mmmm")</f>
        <v>sierpień</v>
      </c>
    </row>
    <row r="132" spans="1:14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 s="2" t="b">
        <f t="shared" si="4"/>
        <v>0</v>
      </c>
      <c r="N132" t="str">
        <f t="shared" si="5"/>
        <v>sierpień</v>
      </c>
    </row>
    <row r="133" spans="1:14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 s="2" t="b">
        <f t="shared" si="4"/>
        <v>1</v>
      </c>
      <c r="N133" t="str">
        <f t="shared" si="5"/>
        <v>sierpień</v>
      </c>
    </row>
    <row r="134" spans="1:14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 s="2" t="b">
        <f t="shared" si="4"/>
        <v>0</v>
      </c>
      <c r="N134" t="str">
        <f t="shared" si="5"/>
        <v>sierpień</v>
      </c>
    </row>
    <row r="135" spans="1:14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 s="2" t="b">
        <f t="shared" si="4"/>
        <v>1</v>
      </c>
      <c r="N135" t="str">
        <f t="shared" si="5"/>
        <v>sierpień</v>
      </c>
    </row>
    <row r="136" spans="1:14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 s="2" t="b">
        <f t="shared" si="4"/>
        <v>1</v>
      </c>
      <c r="N136" t="str">
        <f t="shared" si="5"/>
        <v>sierpień</v>
      </c>
    </row>
    <row r="137" spans="1:14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 s="2" t="b">
        <f t="shared" si="4"/>
        <v>0</v>
      </c>
      <c r="N137" t="str">
        <f t="shared" si="5"/>
        <v>sierpień</v>
      </c>
    </row>
    <row r="138" spans="1:14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 s="2" t="b">
        <f t="shared" si="4"/>
        <v>0</v>
      </c>
      <c r="N138" t="str">
        <f t="shared" si="5"/>
        <v>sierpień</v>
      </c>
    </row>
    <row r="139" spans="1:14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 s="2" t="b">
        <f t="shared" si="4"/>
        <v>1</v>
      </c>
      <c r="N139" t="str">
        <f t="shared" si="5"/>
        <v>sierpień</v>
      </c>
    </row>
    <row r="140" spans="1:14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 s="2" t="b">
        <f t="shared" si="4"/>
        <v>0</v>
      </c>
      <c r="N140" t="str">
        <f t="shared" si="5"/>
        <v>sierpień</v>
      </c>
    </row>
    <row r="141" spans="1:14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 s="2" t="b">
        <f t="shared" si="4"/>
        <v>1</v>
      </c>
      <c r="N141" t="str">
        <f t="shared" si="5"/>
        <v>sierpień</v>
      </c>
    </row>
    <row r="142" spans="1:14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 s="2" t="b">
        <f t="shared" si="4"/>
        <v>1</v>
      </c>
      <c r="N142" t="str">
        <f t="shared" si="5"/>
        <v>wrzesień</v>
      </c>
    </row>
    <row r="143" spans="1:14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 s="2" t="b">
        <f t="shared" si="4"/>
        <v>1</v>
      </c>
      <c r="N143" t="str">
        <f t="shared" si="5"/>
        <v>wrzesień</v>
      </c>
    </row>
    <row r="144" spans="1:14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 s="2" t="b">
        <f t="shared" si="4"/>
        <v>1</v>
      </c>
      <c r="N144" t="str">
        <f t="shared" si="5"/>
        <v>wrzesień</v>
      </c>
    </row>
    <row r="145" spans="1:14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 s="2" t="b">
        <f t="shared" si="4"/>
        <v>1</v>
      </c>
      <c r="N145" t="str">
        <f t="shared" si="5"/>
        <v>wrzesień</v>
      </c>
    </row>
    <row r="146" spans="1:14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 s="2" t="b">
        <f t="shared" si="4"/>
        <v>1</v>
      </c>
      <c r="N146" t="str">
        <f t="shared" si="5"/>
        <v>wrzesień</v>
      </c>
    </row>
    <row r="147" spans="1:14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 s="2" t="b">
        <f t="shared" si="4"/>
        <v>1</v>
      </c>
      <c r="N147" t="str">
        <f t="shared" si="5"/>
        <v>wrzesień</v>
      </c>
    </row>
    <row r="148" spans="1:14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 s="2" t="b">
        <f t="shared" si="4"/>
        <v>0</v>
      </c>
      <c r="N148" t="str">
        <f t="shared" si="5"/>
        <v>wrzesień</v>
      </c>
    </row>
    <row r="149" spans="1:14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 s="2" t="b">
        <f t="shared" si="4"/>
        <v>1</v>
      </c>
      <c r="N149" t="str">
        <f t="shared" si="5"/>
        <v>wrzesień</v>
      </c>
    </row>
    <row r="150" spans="1:14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 s="2" t="b">
        <f t="shared" si="4"/>
        <v>1</v>
      </c>
      <c r="N150" t="str">
        <f t="shared" si="5"/>
        <v>wrzesień</v>
      </c>
    </row>
    <row r="151" spans="1:14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 s="2" t="b">
        <f t="shared" si="4"/>
        <v>0</v>
      </c>
      <c r="N151" t="str">
        <f t="shared" si="5"/>
        <v>wrzesień</v>
      </c>
    </row>
    <row r="152" spans="1:14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 s="2" t="b">
        <f t="shared" si="4"/>
        <v>1</v>
      </c>
      <c r="N152" t="str">
        <f t="shared" si="5"/>
        <v>wrzesień</v>
      </c>
    </row>
    <row r="153" spans="1:14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 s="2" t="b">
        <f t="shared" si="4"/>
        <v>1</v>
      </c>
      <c r="N153" t="str">
        <f t="shared" si="5"/>
        <v>wrzesień</v>
      </c>
    </row>
    <row r="154" spans="1:14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 s="2" t="b">
        <f t="shared" si="4"/>
        <v>1</v>
      </c>
      <c r="N154" t="str">
        <f t="shared" si="5"/>
        <v>wrzesień</v>
      </c>
    </row>
    <row r="155" spans="1:14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 s="2" t="b">
        <f t="shared" si="4"/>
        <v>0</v>
      </c>
      <c r="N155" t="str">
        <f t="shared" si="5"/>
        <v>wrzesień</v>
      </c>
    </row>
    <row r="156" spans="1:14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 s="2" t="b">
        <f t="shared" si="4"/>
        <v>1</v>
      </c>
      <c r="N156" t="str">
        <f t="shared" si="5"/>
        <v>wrzesień</v>
      </c>
    </row>
    <row r="157" spans="1:14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 s="2" t="b">
        <f t="shared" si="4"/>
        <v>1</v>
      </c>
      <c r="N157" t="str">
        <f t="shared" si="5"/>
        <v>październik</v>
      </c>
    </row>
    <row r="158" spans="1:14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 s="2" t="b">
        <f t="shared" si="4"/>
        <v>0</v>
      </c>
      <c r="N158" t="str">
        <f t="shared" si="5"/>
        <v>październik</v>
      </c>
    </row>
    <row r="159" spans="1:14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 s="2" t="b">
        <f t="shared" si="4"/>
        <v>1</v>
      </c>
      <c r="N159" t="str">
        <f t="shared" si="5"/>
        <v>październik</v>
      </c>
    </row>
    <row r="160" spans="1:14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 s="2" t="b">
        <f t="shared" si="4"/>
        <v>0</v>
      </c>
      <c r="N160" t="str">
        <f t="shared" si="5"/>
        <v>październik</v>
      </c>
    </row>
    <row r="161" spans="1:14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 s="2" t="b">
        <f t="shared" si="4"/>
        <v>1</v>
      </c>
      <c r="N161" t="str">
        <f t="shared" si="5"/>
        <v>październik</v>
      </c>
    </row>
    <row r="162" spans="1:14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 s="2" t="b">
        <f t="shared" si="4"/>
        <v>0</v>
      </c>
      <c r="N162" t="str">
        <f t="shared" si="5"/>
        <v>październik</v>
      </c>
    </row>
    <row r="163" spans="1:14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 s="2" t="b">
        <f t="shared" si="4"/>
        <v>0</v>
      </c>
      <c r="N163" t="str">
        <f t="shared" si="5"/>
        <v>październik</v>
      </c>
    </row>
    <row r="164" spans="1:14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 s="2" t="b">
        <f t="shared" si="4"/>
        <v>1</v>
      </c>
      <c r="N164" t="str">
        <f t="shared" si="5"/>
        <v>październik</v>
      </c>
    </row>
    <row r="165" spans="1:14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 s="2" t="b">
        <f t="shared" si="4"/>
        <v>0</v>
      </c>
      <c r="N165" t="str">
        <f t="shared" si="5"/>
        <v>październik</v>
      </c>
    </row>
    <row r="166" spans="1:14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 s="2" t="b">
        <f t="shared" si="4"/>
        <v>0</v>
      </c>
      <c r="N166" t="str">
        <f t="shared" si="5"/>
        <v>październik</v>
      </c>
    </row>
    <row r="167" spans="1:14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 s="2" t="b">
        <f t="shared" si="4"/>
        <v>1</v>
      </c>
      <c r="N167" t="str">
        <f t="shared" si="5"/>
        <v>październik</v>
      </c>
    </row>
    <row r="168" spans="1:14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 s="2" t="b">
        <f t="shared" si="4"/>
        <v>1</v>
      </c>
      <c r="N168" t="str">
        <f t="shared" si="5"/>
        <v>październik</v>
      </c>
    </row>
    <row r="169" spans="1:14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 s="2" t="b">
        <f t="shared" si="4"/>
        <v>0</v>
      </c>
      <c r="N169" t="str">
        <f t="shared" si="5"/>
        <v>październik</v>
      </c>
    </row>
    <row r="170" spans="1:14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 s="2" t="b">
        <f t="shared" si="4"/>
        <v>1</v>
      </c>
      <c r="N170" t="str">
        <f t="shared" si="5"/>
        <v>październik</v>
      </c>
    </row>
    <row r="171" spans="1:14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 s="2" t="b">
        <f t="shared" si="4"/>
        <v>1</v>
      </c>
      <c r="N171" t="str">
        <f t="shared" si="5"/>
        <v>październik</v>
      </c>
    </row>
    <row r="172" spans="1:14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 s="2" t="b">
        <f t="shared" si="4"/>
        <v>0</v>
      </c>
      <c r="N172" t="str">
        <f t="shared" si="5"/>
        <v>październik</v>
      </c>
    </row>
    <row r="173" spans="1:14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 s="2" t="b">
        <f t="shared" si="4"/>
        <v>1</v>
      </c>
      <c r="N173" t="str">
        <f t="shared" si="5"/>
        <v>październik</v>
      </c>
    </row>
    <row r="174" spans="1:14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 s="2" t="b">
        <f t="shared" si="4"/>
        <v>0</v>
      </c>
      <c r="N174" t="str">
        <f t="shared" si="5"/>
        <v>październik</v>
      </c>
    </row>
    <row r="175" spans="1:14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 s="2" t="b">
        <f t="shared" si="4"/>
        <v>1</v>
      </c>
      <c r="N175" t="str">
        <f t="shared" si="5"/>
        <v>październik</v>
      </c>
    </row>
    <row r="176" spans="1:14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 s="2" t="b">
        <f t="shared" si="4"/>
        <v>1</v>
      </c>
      <c r="N176" t="str">
        <f t="shared" si="5"/>
        <v>listopad</v>
      </c>
    </row>
    <row r="177" spans="1:14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 s="2" t="b">
        <f t="shared" si="4"/>
        <v>1</v>
      </c>
      <c r="N177" t="str">
        <f t="shared" si="5"/>
        <v>listopad</v>
      </c>
    </row>
    <row r="178" spans="1:14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 s="2" t="b">
        <f t="shared" si="4"/>
        <v>1</v>
      </c>
      <c r="N178" t="str">
        <f t="shared" si="5"/>
        <v>listopad</v>
      </c>
    </row>
    <row r="179" spans="1:14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 s="2" t="b">
        <f t="shared" si="4"/>
        <v>1</v>
      </c>
      <c r="N179" t="str">
        <f t="shared" si="5"/>
        <v>listopad</v>
      </c>
    </row>
    <row r="180" spans="1:14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 s="2" t="b">
        <f t="shared" si="4"/>
        <v>0</v>
      </c>
      <c r="N180" t="str">
        <f t="shared" si="5"/>
        <v>listopad</v>
      </c>
    </row>
    <row r="181" spans="1:14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 s="2" t="b">
        <f t="shared" si="4"/>
        <v>1</v>
      </c>
      <c r="N181" t="str">
        <f t="shared" si="5"/>
        <v>listopad</v>
      </c>
    </row>
    <row r="182" spans="1:14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 s="2" t="b">
        <f t="shared" si="4"/>
        <v>0</v>
      </c>
      <c r="N182" t="str">
        <f t="shared" si="5"/>
        <v>listopad</v>
      </c>
    </row>
    <row r="183" spans="1:14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 s="2" t="b">
        <f t="shared" si="4"/>
        <v>0</v>
      </c>
      <c r="N183" t="str">
        <f t="shared" si="5"/>
        <v>listopad</v>
      </c>
    </row>
    <row r="184" spans="1:14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 s="2" t="b">
        <f t="shared" si="4"/>
        <v>1</v>
      </c>
      <c r="N184" t="str">
        <f t="shared" si="5"/>
        <v>listopad</v>
      </c>
    </row>
    <row r="185" spans="1:14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 s="2" t="b">
        <f t="shared" si="4"/>
        <v>1</v>
      </c>
      <c r="N185" t="str">
        <f t="shared" si="5"/>
        <v>listopad</v>
      </c>
    </row>
    <row r="186" spans="1:14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 s="2" t="b">
        <f t="shared" si="4"/>
        <v>1</v>
      </c>
      <c r="N186" t="str">
        <f t="shared" si="5"/>
        <v>listopad</v>
      </c>
    </row>
    <row r="187" spans="1:14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 s="2" t="b">
        <f t="shared" si="4"/>
        <v>1</v>
      </c>
      <c r="N187" t="str">
        <f t="shared" si="5"/>
        <v>listopad</v>
      </c>
    </row>
    <row r="188" spans="1:14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 s="2" t="b">
        <f t="shared" si="4"/>
        <v>1</v>
      </c>
      <c r="N188" t="str">
        <f t="shared" si="5"/>
        <v>listopad</v>
      </c>
    </row>
    <row r="189" spans="1:14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 s="2" t="b">
        <f t="shared" si="4"/>
        <v>0</v>
      </c>
      <c r="N189" t="str">
        <f t="shared" si="5"/>
        <v>listopad</v>
      </c>
    </row>
    <row r="190" spans="1:14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 s="2" t="b">
        <f t="shared" si="4"/>
        <v>1</v>
      </c>
      <c r="N190" t="str">
        <f t="shared" si="5"/>
        <v>listopad</v>
      </c>
    </row>
    <row r="191" spans="1:14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 s="2" t="b">
        <f t="shared" si="4"/>
        <v>0</v>
      </c>
      <c r="N191" t="str">
        <f t="shared" si="5"/>
        <v>listopad</v>
      </c>
    </row>
    <row r="192" spans="1:14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 s="2" t="b">
        <f t="shared" si="4"/>
        <v>0</v>
      </c>
      <c r="N192" t="str">
        <f t="shared" si="5"/>
        <v>listopad</v>
      </c>
    </row>
    <row r="193" spans="1:14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 s="2" t="b">
        <f t="shared" si="4"/>
        <v>0</v>
      </c>
      <c r="N193" t="str">
        <f t="shared" si="5"/>
        <v>grudzień</v>
      </c>
    </row>
    <row r="194" spans="1:14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 s="2" t="b">
        <f t="shared" si="4"/>
        <v>0</v>
      </c>
      <c r="N194" t="str">
        <f t="shared" si="5"/>
        <v>grudzień</v>
      </c>
    </row>
    <row r="195" spans="1:14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 s="2" t="b">
        <f t="shared" ref="M195:M201" si="6">AND(B195&lt;=TIME(12,0,0), B195&gt;=TIME(5,0,0))</f>
        <v>1</v>
      </c>
      <c r="N195" t="str">
        <f t="shared" ref="N195:N201" si="7">TEXT(A195,"mmmm")</f>
        <v>grudzień</v>
      </c>
    </row>
    <row r="196" spans="1:14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 s="2" t="b">
        <f t="shared" si="6"/>
        <v>0</v>
      </c>
      <c r="N196" t="str">
        <f t="shared" si="7"/>
        <v>grudzień</v>
      </c>
    </row>
    <row r="197" spans="1:14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 s="2" t="b">
        <f t="shared" si="6"/>
        <v>1</v>
      </c>
      <c r="N197" t="str">
        <f t="shared" si="7"/>
        <v>grudzień</v>
      </c>
    </row>
    <row r="198" spans="1:14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 s="2" t="b">
        <f t="shared" si="6"/>
        <v>0</v>
      </c>
      <c r="N198" t="str">
        <f t="shared" si="7"/>
        <v>grudzień</v>
      </c>
    </row>
    <row r="199" spans="1:14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 s="2" t="b">
        <f t="shared" si="6"/>
        <v>1</v>
      </c>
      <c r="N199" t="str">
        <f t="shared" si="7"/>
        <v>grudzień</v>
      </c>
    </row>
    <row r="200" spans="1:14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 s="2" t="b">
        <f t="shared" si="6"/>
        <v>0</v>
      </c>
      <c r="N200" t="str">
        <f t="shared" si="7"/>
        <v>grudzień</v>
      </c>
    </row>
    <row r="201" spans="1:14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 s="2" t="b">
        <f t="shared" si="6"/>
        <v>0</v>
      </c>
      <c r="N201" t="str">
        <f t="shared" si="7"/>
        <v>grudzień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C01A7-7794-44AF-941F-97AC3956DF79}">
  <dimension ref="A1:W201"/>
  <sheetViews>
    <sheetView workbookViewId="0">
      <selection activeCell="E32" sqref="E32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5">
      <c r="A2" s="1">
        <v>42374</v>
      </c>
      <c r="B2" s="2">
        <v>0.46597222222222223</v>
      </c>
      <c r="C2">
        <f>ROUNDDOWN('Zadanie 5'!C2+273.15,0)</f>
        <v>273</v>
      </c>
      <c r="D2">
        <f>ROUNDDOWN('Zadanie 5'!D2+273.15,0)</f>
        <v>268</v>
      </c>
      <c r="E2">
        <f>ROUNDDOWN('Zadanie 5'!E2+273.15,0)</f>
        <v>271</v>
      </c>
      <c r="F2">
        <f>ROUNDDOWN('Zadanie 5'!F2+273.15,0)</f>
        <v>267</v>
      </c>
      <c r="G2">
        <f>ROUNDDOWN('Zadanie 5'!G2+273.15,0)</f>
        <v>270</v>
      </c>
      <c r="H2">
        <f>ROUNDDOWN('Zadanie 5'!H2+273.15,0)</f>
        <v>276</v>
      </c>
      <c r="I2">
        <f>ROUNDDOWN('Zadanie 5'!I2+273.15,0)</f>
        <v>275</v>
      </c>
      <c r="J2">
        <f>ROUNDDOWN('Zadanie 5'!J2+273.15,0)</f>
        <v>271</v>
      </c>
      <c r="K2">
        <f>ROUNDDOWN('Zadanie 5'!K2+273.15,0)</f>
        <v>274</v>
      </c>
      <c r="L2">
        <f>ROUNDDOWN('Zadanie 5'!L2+273.15,0)</f>
        <v>277</v>
      </c>
      <c r="N2">
        <f>_xlfn.MODE.SNGL(C:C)</f>
        <v>287</v>
      </c>
      <c r="O2">
        <f t="shared" ref="O2:W2" si="0">_xlfn.MODE.SNGL(D:D)</f>
        <v>288</v>
      </c>
      <c r="P2">
        <f t="shared" si="0"/>
        <v>283</v>
      </c>
      <c r="Q2">
        <f t="shared" si="0"/>
        <v>284</v>
      </c>
      <c r="R2">
        <f t="shared" si="0"/>
        <v>284</v>
      </c>
      <c r="S2">
        <f t="shared" si="0"/>
        <v>287</v>
      </c>
      <c r="T2">
        <f t="shared" si="0"/>
        <v>286</v>
      </c>
      <c r="U2">
        <f t="shared" si="0"/>
        <v>288</v>
      </c>
      <c r="V2">
        <f t="shared" si="0"/>
        <v>285</v>
      </c>
      <c r="W2">
        <f t="shared" si="0"/>
        <v>286</v>
      </c>
    </row>
    <row r="3" spans="1:23" x14ac:dyDescent="0.25">
      <c r="A3" s="1">
        <v>42377</v>
      </c>
      <c r="B3" s="2">
        <v>0.29166666666666669</v>
      </c>
      <c r="C3">
        <f>ROUNDDOWN('Zadanie 5'!C3+273.15,0)</f>
        <v>268</v>
      </c>
      <c r="D3">
        <f>ROUNDDOWN('Zadanie 5'!D3+273.15,0)</f>
        <v>275</v>
      </c>
      <c r="E3">
        <f>ROUNDDOWN('Zadanie 5'!E3+273.15,0)</f>
        <v>267</v>
      </c>
      <c r="F3">
        <f>ROUNDDOWN('Zadanie 5'!F3+273.15,0)</f>
        <v>267</v>
      </c>
      <c r="G3">
        <f>ROUNDDOWN('Zadanie 5'!G3+273.15,0)</f>
        <v>267</v>
      </c>
      <c r="H3">
        <f>ROUNDDOWN('Zadanie 5'!H3+273.15,0)</f>
        <v>265</v>
      </c>
      <c r="I3">
        <f>ROUNDDOWN('Zadanie 5'!I3+273.15,0)</f>
        <v>270</v>
      </c>
      <c r="J3">
        <f>ROUNDDOWN('Zadanie 5'!J3+273.15,0)</f>
        <v>276</v>
      </c>
      <c r="K3">
        <f>ROUNDDOWN('Zadanie 5'!K3+273.15,0)</f>
        <v>267</v>
      </c>
      <c r="L3">
        <f>ROUNDDOWN('Zadanie 5'!L3+273.15,0)</f>
        <v>273</v>
      </c>
    </row>
    <row r="4" spans="1:23" x14ac:dyDescent="0.25">
      <c r="A4" s="1">
        <v>42387</v>
      </c>
      <c r="B4" s="2">
        <v>0.42499999999999999</v>
      </c>
      <c r="C4">
        <f>ROUNDDOWN('Zadanie 5'!C4+273.15,0)</f>
        <v>275</v>
      </c>
      <c r="D4">
        <f>ROUNDDOWN('Zadanie 5'!D4+273.15,0)</f>
        <v>265</v>
      </c>
      <c r="E4">
        <f>ROUNDDOWN('Zadanie 5'!E4+273.15,0)</f>
        <v>274</v>
      </c>
      <c r="F4">
        <f>ROUNDDOWN('Zadanie 5'!F4+273.15,0)</f>
        <v>279</v>
      </c>
      <c r="G4">
        <f>ROUNDDOWN('Zadanie 5'!G4+273.15,0)</f>
        <v>277</v>
      </c>
      <c r="H4">
        <f>ROUNDDOWN('Zadanie 5'!H4+273.15,0)</f>
        <v>265</v>
      </c>
      <c r="I4">
        <f>ROUNDDOWN('Zadanie 5'!I4+273.15,0)</f>
        <v>277</v>
      </c>
      <c r="J4">
        <f>ROUNDDOWN('Zadanie 5'!J4+273.15,0)</f>
        <v>268</v>
      </c>
      <c r="K4">
        <f>ROUNDDOWN('Zadanie 5'!K4+273.15,0)</f>
        <v>269</v>
      </c>
      <c r="L4">
        <f>ROUNDDOWN('Zadanie 5'!L4+273.15,0)</f>
        <v>268</v>
      </c>
    </row>
    <row r="5" spans="1:23" x14ac:dyDescent="0.25">
      <c r="A5" s="1">
        <v>42389</v>
      </c>
      <c r="B5" s="2">
        <v>5.5555555555555558E-3</v>
      </c>
      <c r="C5">
        <f>ROUNDDOWN('Zadanie 5'!C5+273.15,0)</f>
        <v>280</v>
      </c>
      <c r="D5">
        <f>ROUNDDOWN('Zadanie 5'!D5+273.15,0)</f>
        <v>265</v>
      </c>
      <c r="E5">
        <f>ROUNDDOWN('Zadanie 5'!E5+273.15,0)</f>
        <v>272</v>
      </c>
      <c r="F5">
        <f>ROUNDDOWN('Zadanie 5'!F5+273.15,0)</f>
        <v>270</v>
      </c>
      <c r="G5">
        <f>ROUNDDOWN('Zadanie 5'!G5+273.15,0)</f>
        <v>279</v>
      </c>
      <c r="H5">
        <f>ROUNDDOWN('Zadanie 5'!H5+273.15,0)</f>
        <v>276</v>
      </c>
      <c r="I5">
        <f>ROUNDDOWN('Zadanie 5'!I5+273.15,0)</f>
        <v>272</v>
      </c>
      <c r="J5">
        <f>ROUNDDOWN('Zadanie 5'!J5+273.15,0)</f>
        <v>270</v>
      </c>
      <c r="K5">
        <f>ROUNDDOWN('Zadanie 5'!K5+273.15,0)</f>
        <v>271</v>
      </c>
      <c r="L5">
        <f>ROUNDDOWN('Zadanie 5'!L5+273.15,0)</f>
        <v>270</v>
      </c>
    </row>
    <row r="6" spans="1:23" x14ac:dyDescent="0.25">
      <c r="A6" s="1">
        <v>42390</v>
      </c>
      <c r="B6" s="2">
        <v>0.41805555555555557</v>
      </c>
      <c r="C6">
        <f>ROUNDDOWN('Zadanie 5'!C6+273.15,0)</f>
        <v>280</v>
      </c>
      <c r="D6">
        <f>ROUNDDOWN('Zadanie 5'!D6+273.15,0)</f>
        <v>278</v>
      </c>
      <c r="E6">
        <f>ROUNDDOWN('Zadanie 5'!E6+273.15,0)</f>
        <v>269</v>
      </c>
      <c r="F6">
        <f>ROUNDDOWN('Zadanie 5'!F6+273.15,0)</f>
        <v>269</v>
      </c>
      <c r="G6">
        <f>ROUNDDOWN('Zadanie 5'!G6+273.15,0)</f>
        <v>281</v>
      </c>
      <c r="H6">
        <f>ROUNDDOWN('Zadanie 5'!H6+273.15,0)</f>
        <v>267</v>
      </c>
      <c r="I6">
        <f>ROUNDDOWN('Zadanie 5'!I6+273.15,0)</f>
        <v>272</v>
      </c>
      <c r="J6">
        <f>ROUNDDOWN('Zadanie 5'!J6+273.15,0)</f>
        <v>274</v>
      </c>
      <c r="K6">
        <f>ROUNDDOWN('Zadanie 5'!K6+273.15,0)</f>
        <v>267</v>
      </c>
      <c r="L6">
        <f>ROUNDDOWN('Zadanie 5'!L6+273.15,0)</f>
        <v>269</v>
      </c>
    </row>
    <row r="7" spans="1:23" x14ac:dyDescent="0.25">
      <c r="A7" s="1">
        <v>42391</v>
      </c>
      <c r="B7" s="2">
        <v>0.13263888888888889</v>
      </c>
      <c r="C7">
        <f>ROUNDDOWN('Zadanie 5'!C7+273.15,0)</f>
        <v>277</v>
      </c>
      <c r="D7">
        <f>ROUNDDOWN('Zadanie 5'!D7+273.15,0)</f>
        <v>274</v>
      </c>
      <c r="E7">
        <f>ROUNDDOWN('Zadanie 5'!E7+273.15,0)</f>
        <v>269</v>
      </c>
      <c r="F7">
        <f>ROUNDDOWN('Zadanie 5'!F7+273.15,0)</f>
        <v>265</v>
      </c>
      <c r="G7">
        <f>ROUNDDOWN('Zadanie 5'!G7+273.15,0)</f>
        <v>276</v>
      </c>
      <c r="H7">
        <f>ROUNDDOWN('Zadanie 5'!H7+273.15,0)</f>
        <v>269</v>
      </c>
      <c r="I7">
        <f>ROUNDDOWN('Zadanie 5'!I7+273.15,0)</f>
        <v>269</v>
      </c>
      <c r="J7">
        <f>ROUNDDOWN('Zadanie 5'!J7+273.15,0)</f>
        <v>274</v>
      </c>
      <c r="K7">
        <f>ROUNDDOWN('Zadanie 5'!K7+273.15,0)</f>
        <v>269</v>
      </c>
      <c r="L7">
        <f>ROUNDDOWN('Zadanie 5'!L7+273.15,0)</f>
        <v>277</v>
      </c>
    </row>
    <row r="8" spans="1:23" x14ac:dyDescent="0.25">
      <c r="A8" s="1">
        <v>42399</v>
      </c>
      <c r="B8" s="2">
        <v>4.583333333333333E-2</v>
      </c>
      <c r="C8">
        <f>ROUNDDOWN('Zadanie 5'!C8+273.15,0)</f>
        <v>267</v>
      </c>
      <c r="D8">
        <f>ROUNDDOWN('Zadanie 5'!D8+273.15,0)</f>
        <v>279</v>
      </c>
      <c r="E8">
        <f>ROUNDDOWN('Zadanie 5'!E8+273.15,0)</f>
        <v>265</v>
      </c>
      <c r="F8">
        <f>ROUNDDOWN('Zadanie 5'!F8+273.15,0)</f>
        <v>277</v>
      </c>
      <c r="G8">
        <f>ROUNDDOWN('Zadanie 5'!G8+273.15,0)</f>
        <v>275</v>
      </c>
      <c r="H8">
        <f>ROUNDDOWN('Zadanie 5'!H8+273.15,0)</f>
        <v>280</v>
      </c>
      <c r="I8">
        <f>ROUNDDOWN('Zadanie 5'!I8+273.15,0)</f>
        <v>268</v>
      </c>
      <c r="J8">
        <f>ROUNDDOWN('Zadanie 5'!J8+273.15,0)</f>
        <v>266</v>
      </c>
      <c r="K8">
        <f>ROUNDDOWN('Zadanie 5'!K8+273.15,0)</f>
        <v>265</v>
      </c>
      <c r="L8">
        <f>ROUNDDOWN('Zadanie 5'!L8+273.15,0)</f>
        <v>280</v>
      </c>
    </row>
    <row r="9" spans="1:23" x14ac:dyDescent="0.25">
      <c r="A9" s="1">
        <v>42405</v>
      </c>
      <c r="B9" s="2">
        <v>0.12638888888888888</v>
      </c>
      <c r="C9">
        <f>ROUNDDOWN('Zadanie 5'!C9+273.15,0)</f>
        <v>276</v>
      </c>
      <c r="D9">
        <f>ROUNDDOWN('Zadanie 5'!D9+273.15,0)</f>
        <v>266</v>
      </c>
      <c r="E9">
        <f>ROUNDDOWN('Zadanie 5'!E9+273.15,0)</f>
        <v>266</v>
      </c>
      <c r="F9">
        <f>ROUNDDOWN('Zadanie 5'!F9+273.15,0)</f>
        <v>270</v>
      </c>
      <c r="G9">
        <f>ROUNDDOWN('Zadanie 5'!G9+273.15,0)</f>
        <v>279</v>
      </c>
      <c r="H9">
        <f>ROUNDDOWN('Zadanie 5'!H9+273.15,0)</f>
        <v>274</v>
      </c>
      <c r="I9">
        <f>ROUNDDOWN('Zadanie 5'!I9+273.15,0)</f>
        <v>280</v>
      </c>
      <c r="J9">
        <f>ROUNDDOWN('Zadanie 5'!J9+273.15,0)</f>
        <v>280</v>
      </c>
      <c r="K9">
        <f>ROUNDDOWN('Zadanie 5'!K9+273.15,0)</f>
        <v>275</v>
      </c>
      <c r="L9">
        <f>ROUNDDOWN('Zadanie 5'!L9+273.15,0)</f>
        <v>270</v>
      </c>
    </row>
    <row r="10" spans="1:23" x14ac:dyDescent="0.25">
      <c r="A10" s="1">
        <v>42406</v>
      </c>
      <c r="B10" s="2">
        <v>8.7499999999999994E-2</v>
      </c>
      <c r="C10">
        <f>ROUNDDOWN('Zadanie 5'!C10+273.15,0)</f>
        <v>275</v>
      </c>
      <c r="D10">
        <f>ROUNDDOWN('Zadanie 5'!D10+273.15,0)</f>
        <v>274</v>
      </c>
      <c r="E10">
        <f>ROUNDDOWN('Zadanie 5'!E10+273.15,0)</f>
        <v>271</v>
      </c>
      <c r="F10">
        <f>ROUNDDOWN('Zadanie 5'!F10+273.15,0)</f>
        <v>267</v>
      </c>
      <c r="G10">
        <f>ROUNDDOWN('Zadanie 5'!G10+273.15,0)</f>
        <v>275</v>
      </c>
      <c r="H10">
        <f>ROUNDDOWN('Zadanie 5'!H10+273.15,0)</f>
        <v>270</v>
      </c>
      <c r="I10">
        <f>ROUNDDOWN('Zadanie 5'!I10+273.15,0)</f>
        <v>269</v>
      </c>
      <c r="J10">
        <f>ROUNDDOWN('Zadanie 5'!J10+273.15,0)</f>
        <v>266</v>
      </c>
      <c r="K10">
        <f>ROUNDDOWN('Zadanie 5'!K10+273.15,0)</f>
        <v>275</v>
      </c>
      <c r="L10">
        <f>ROUNDDOWN('Zadanie 5'!L10+273.15,0)</f>
        <v>280</v>
      </c>
    </row>
    <row r="11" spans="1:23" x14ac:dyDescent="0.25">
      <c r="A11" s="1">
        <v>42406</v>
      </c>
      <c r="B11" s="2">
        <v>0.21111111111111111</v>
      </c>
      <c r="C11">
        <f>ROUNDDOWN('Zadanie 5'!C11+273.15,0)</f>
        <v>281</v>
      </c>
      <c r="D11">
        <f>ROUNDDOWN('Zadanie 5'!D11+273.15,0)</f>
        <v>271</v>
      </c>
      <c r="E11">
        <f>ROUNDDOWN('Zadanie 5'!E11+273.15,0)</f>
        <v>275</v>
      </c>
      <c r="F11">
        <f>ROUNDDOWN('Zadanie 5'!F11+273.15,0)</f>
        <v>274</v>
      </c>
      <c r="G11">
        <f>ROUNDDOWN('Zadanie 5'!G11+273.15,0)</f>
        <v>281</v>
      </c>
      <c r="H11">
        <f>ROUNDDOWN('Zadanie 5'!H11+273.15,0)</f>
        <v>277</v>
      </c>
      <c r="I11">
        <f>ROUNDDOWN('Zadanie 5'!I11+273.15,0)</f>
        <v>268</v>
      </c>
      <c r="J11">
        <f>ROUNDDOWN('Zadanie 5'!J11+273.15,0)</f>
        <v>281</v>
      </c>
      <c r="K11">
        <f>ROUNDDOWN('Zadanie 5'!K11+273.15,0)</f>
        <v>266</v>
      </c>
      <c r="L11">
        <f>ROUNDDOWN('Zadanie 5'!L11+273.15,0)</f>
        <v>265</v>
      </c>
    </row>
    <row r="12" spans="1:23" x14ac:dyDescent="0.25">
      <c r="A12" s="1">
        <v>42409</v>
      </c>
      <c r="B12" s="2">
        <v>0.33541666666666664</v>
      </c>
      <c r="C12">
        <f>ROUNDDOWN('Zadanie 5'!C12+273.15,0)</f>
        <v>277</v>
      </c>
      <c r="D12">
        <f>ROUNDDOWN('Zadanie 5'!D12+273.15,0)</f>
        <v>266</v>
      </c>
      <c r="E12">
        <f>ROUNDDOWN('Zadanie 5'!E12+273.15,0)</f>
        <v>275</v>
      </c>
      <c r="F12">
        <f>ROUNDDOWN('Zadanie 5'!F12+273.15,0)</f>
        <v>271</v>
      </c>
      <c r="G12">
        <f>ROUNDDOWN('Zadanie 5'!G12+273.15,0)</f>
        <v>269</v>
      </c>
      <c r="H12">
        <f>ROUNDDOWN('Zadanie 5'!H12+273.15,0)</f>
        <v>269</v>
      </c>
      <c r="I12">
        <f>ROUNDDOWN('Zadanie 5'!I12+273.15,0)</f>
        <v>266</v>
      </c>
      <c r="J12">
        <f>ROUNDDOWN('Zadanie 5'!J12+273.15,0)</f>
        <v>276</v>
      </c>
      <c r="K12">
        <f>ROUNDDOWN('Zadanie 5'!K12+273.15,0)</f>
        <v>275</v>
      </c>
      <c r="L12">
        <f>ROUNDDOWN('Zadanie 5'!L12+273.15,0)</f>
        <v>266</v>
      </c>
    </row>
    <row r="13" spans="1:23" x14ac:dyDescent="0.25">
      <c r="A13" s="1">
        <v>42410</v>
      </c>
      <c r="B13" s="2">
        <v>0.25486111111111109</v>
      </c>
      <c r="C13">
        <f>ROUNDDOWN('Zadanie 5'!C13+273.15,0)</f>
        <v>268</v>
      </c>
      <c r="D13">
        <f>ROUNDDOWN('Zadanie 5'!D13+273.15,0)</f>
        <v>278</v>
      </c>
      <c r="E13">
        <f>ROUNDDOWN('Zadanie 5'!E13+273.15,0)</f>
        <v>266</v>
      </c>
      <c r="F13">
        <f>ROUNDDOWN('Zadanie 5'!F13+273.15,0)</f>
        <v>269</v>
      </c>
      <c r="G13">
        <f>ROUNDDOWN('Zadanie 5'!G13+273.15,0)</f>
        <v>280</v>
      </c>
      <c r="H13">
        <f>ROUNDDOWN('Zadanie 5'!H13+273.15,0)</f>
        <v>265</v>
      </c>
      <c r="I13">
        <f>ROUNDDOWN('Zadanie 5'!I13+273.15,0)</f>
        <v>267</v>
      </c>
      <c r="J13">
        <f>ROUNDDOWN('Zadanie 5'!J13+273.15,0)</f>
        <v>266</v>
      </c>
      <c r="K13">
        <f>ROUNDDOWN('Zadanie 5'!K13+273.15,0)</f>
        <v>270</v>
      </c>
      <c r="L13">
        <f>ROUNDDOWN('Zadanie 5'!L13+273.15,0)</f>
        <v>271</v>
      </c>
    </row>
    <row r="14" spans="1:23" x14ac:dyDescent="0.25">
      <c r="A14" s="1">
        <v>42410</v>
      </c>
      <c r="B14" s="2">
        <v>0.33819444444444446</v>
      </c>
      <c r="C14">
        <f>ROUNDDOWN('Zadanie 5'!C14+273.15,0)</f>
        <v>267</v>
      </c>
      <c r="D14">
        <f>ROUNDDOWN('Zadanie 5'!D14+273.15,0)</f>
        <v>278</v>
      </c>
      <c r="E14">
        <f>ROUNDDOWN('Zadanie 5'!E14+273.15,0)</f>
        <v>270</v>
      </c>
      <c r="F14">
        <f>ROUNDDOWN('Zadanie 5'!F14+273.15,0)</f>
        <v>267</v>
      </c>
      <c r="G14">
        <f>ROUNDDOWN('Zadanie 5'!G14+273.15,0)</f>
        <v>281</v>
      </c>
      <c r="H14">
        <f>ROUNDDOWN('Zadanie 5'!H14+273.15,0)</f>
        <v>266</v>
      </c>
      <c r="I14">
        <f>ROUNDDOWN('Zadanie 5'!I14+273.15,0)</f>
        <v>265</v>
      </c>
      <c r="J14">
        <f>ROUNDDOWN('Zadanie 5'!J14+273.15,0)</f>
        <v>277</v>
      </c>
      <c r="K14">
        <f>ROUNDDOWN('Zadanie 5'!K14+273.15,0)</f>
        <v>265</v>
      </c>
      <c r="L14">
        <f>ROUNDDOWN('Zadanie 5'!L14+273.15,0)</f>
        <v>281</v>
      </c>
    </row>
    <row r="15" spans="1:23" x14ac:dyDescent="0.25">
      <c r="A15" s="1">
        <v>42413</v>
      </c>
      <c r="B15" s="2">
        <v>1.3888888888888889E-3</v>
      </c>
      <c r="C15">
        <f>ROUNDDOWN('Zadanie 5'!C15+273.15,0)</f>
        <v>281</v>
      </c>
      <c r="D15">
        <f>ROUNDDOWN('Zadanie 5'!D15+273.15,0)</f>
        <v>281</v>
      </c>
      <c r="E15">
        <f>ROUNDDOWN('Zadanie 5'!E15+273.15,0)</f>
        <v>265</v>
      </c>
      <c r="F15">
        <f>ROUNDDOWN('Zadanie 5'!F15+273.15,0)</f>
        <v>270</v>
      </c>
      <c r="G15">
        <f>ROUNDDOWN('Zadanie 5'!G15+273.15,0)</f>
        <v>279</v>
      </c>
      <c r="H15">
        <f>ROUNDDOWN('Zadanie 5'!H15+273.15,0)</f>
        <v>274</v>
      </c>
      <c r="I15">
        <f>ROUNDDOWN('Zadanie 5'!I15+273.15,0)</f>
        <v>269</v>
      </c>
      <c r="J15">
        <f>ROUNDDOWN('Zadanie 5'!J15+273.15,0)</f>
        <v>278</v>
      </c>
      <c r="K15">
        <f>ROUNDDOWN('Zadanie 5'!K15+273.15,0)</f>
        <v>268</v>
      </c>
      <c r="L15">
        <f>ROUNDDOWN('Zadanie 5'!L15+273.15,0)</f>
        <v>273</v>
      </c>
    </row>
    <row r="16" spans="1:23" x14ac:dyDescent="0.25">
      <c r="A16" s="1">
        <v>42415</v>
      </c>
      <c r="B16" s="2">
        <v>0.17083333333333334</v>
      </c>
      <c r="C16">
        <f>ROUNDDOWN('Zadanie 5'!C16+273.15,0)</f>
        <v>280</v>
      </c>
      <c r="D16">
        <f>ROUNDDOWN('Zadanie 5'!D16+273.15,0)</f>
        <v>281</v>
      </c>
      <c r="E16">
        <f>ROUNDDOWN('Zadanie 5'!E16+273.15,0)</f>
        <v>273</v>
      </c>
      <c r="F16">
        <f>ROUNDDOWN('Zadanie 5'!F16+273.15,0)</f>
        <v>270</v>
      </c>
      <c r="G16">
        <f>ROUNDDOWN('Zadanie 5'!G16+273.15,0)</f>
        <v>265</v>
      </c>
      <c r="H16">
        <f>ROUNDDOWN('Zadanie 5'!H16+273.15,0)</f>
        <v>280</v>
      </c>
      <c r="I16">
        <f>ROUNDDOWN('Zadanie 5'!I16+273.15,0)</f>
        <v>268</v>
      </c>
      <c r="J16">
        <f>ROUNDDOWN('Zadanie 5'!J16+273.15,0)</f>
        <v>268</v>
      </c>
      <c r="K16">
        <f>ROUNDDOWN('Zadanie 5'!K16+273.15,0)</f>
        <v>268</v>
      </c>
      <c r="L16">
        <f>ROUNDDOWN('Zadanie 5'!L16+273.15,0)</f>
        <v>267</v>
      </c>
    </row>
    <row r="17" spans="1:12" x14ac:dyDescent="0.25">
      <c r="A17" s="1">
        <v>42415</v>
      </c>
      <c r="B17" s="2">
        <v>0.29305555555555557</v>
      </c>
      <c r="C17">
        <f>ROUNDDOWN('Zadanie 5'!C17+273.15,0)</f>
        <v>265</v>
      </c>
      <c r="D17">
        <f>ROUNDDOWN('Zadanie 5'!D17+273.15,0)</f>
        <v>275</v>
      </c>
      <c r="E17">
        <f>ROUNDDOWN('Zadanie 5'!E17+273.15,0)</f>
        <v>272</v>
      </c>
      <c r="F17">
        <f>ROUNDDOWN('Zadanie 5'!F17+273.15,0)</f>
        <v>268</v>
      </c>
      <c r="G17">
        <f>ROUNDDOWN('Zadanie 5'!G17+273.15,0)</f>
        <v>266</v>
      </c>
      <c r="H17">
        <f>ROUNDDOWN('Zadanie 5'!H17+273.15,0)</f>
        <v>273</v>
      </c>
      <c r="I17">
        <f>ROUNDDOWN('Zadanie 5'!I17+273.15,0)</f>
        <v>273</v>
      </c>
      <c r="J17">
        <f>ROUNDDOWN('Zadanie 5'!J17+273.15,0)</f>
        <v>268</v>
      </c>
      <c r="K17">
        <f>ROUNDDOWN('Zadanie 5'!K17+273.15,0)</f>
        <v>266</v>
      </c>
      <c r="L17">
        <f>ROUNDDOWN('Zadanie 5'!L17+273.15,0)</f>
        <v>276</v>
      </c>
    </row>
    <row r="18" spans="1:12" x14ac:dyDescent="0.25">
      <c r="A18" s="1">
        <v>42418</v>
      </c>
      <c r="B18" s="2">
        <v>0.17083333333333334</v>
      </c>
      <c r="C18">
        <f>ROUNDDOWN('Zadanie 5'!C18+273.15,0)</f>
        <v>280</v>
      </c>
      <c r="D18">
        <f>ROUNDDOWN('Zadanie 5'!D18+273.15,0)</f>
        <v>274</v>
      </c>
      <c r="E18">
        <f>ROUNDDOWN('Zadanie 5'!E18+273.15,0)</f>
        <v>267</v>
      </c>
      <c r="F18">
        <f>ROUNDDOWN('Zadanie 5'!F18+273.15,0)</f>
        <v>270</v>
      </c>
      <c r="G18">
        <f>ROUNDDOWN('Zadanie 5'!G18+273.15,0)</f>
        <v>276</v>
      </c>
      <c r="H18">
        <f>ROUNDDOWN('Zadanie 5'!H18+273.15,0)</f>
        <v>272</v>
      </c>
      <c r="I18">
        <f>ROUNDDOWN('Zadanie 5'!I18+273.15,0)</f>
        <v>270</v>
      </c>
      <c r="J18">
        <f>ROUNDDOWN('Zadanie 5'!J18+273.15,0)</f>
        <v>266</v>
      </c>
      <c r="K18">
        <f>ROUNDDOWN('Zadanie 5'!K18+273.15,0)</f>
        <v>266</v>
      </c>
      <c r="L18">
        <f>ROUNDDOWN('Zadanie 5'!L18+273.15,0)</f>
        <v>276</v>
      </c>
    </row>
    <row r="19" spans="1:12" x14ac:dyDescent="0.25">
      <c r="A19" s="1">
        <v>42418</v>
      </c>
      <c r="B19" s="2">
        <v>0.29166666666666669</v>
      </c>
      <c r="C19">
        <f>ROUNDDOWN('Zadanie 5'!C19+273.15,0)</f>
        <v>267</v>
      </c>
      <c r="D19">
        <f>ROUNDDOWN('Zadanie 5'!D19+273.15,0)</f>
        <v>274</v>
      </c>
      <c r="E19">
        <f>ROUNDDOWN('Zadanie 5'!E19+273.15,0)</f>
        <v>266</v>
      </c>
      <c r="F19">
        <f>ROUNDDOWN('Zadanie 5'!F19+273.15,0)</f>
        <v>267</v>
      </c>
      <c r="G19">
        <f>ROUNDDOWN('Zadanie 5'!G19+273.15,0)</f>
        <v>274</v>
      </c>
      <c r="H19">
        <f>ROUNDDOWN('Zadanie 5'!H19+273.15,0)</f>
        <v>274</v>
      </c>
      <c r="I19">
        <f>ROUNDDOWN('Zadanie 5'!I19+273.15,0)</f>
        <v>281</v>
      </c>
      <c r="J19">
        <f>ROUNDDOWN('Zadanie 5'!J19+273.15,0)</f>
        <v>273</v>
      </c>
      <c r="K19">
        <f>ROUNDDOWN('Zadanie 5'!K19+273.15,0)</f>
        <v>274</v>
      </c>
      <c r="L19">
        <f>ROUNDDOWN('Zadanie 5'!L19+273.15,0)</f>
        <v>269</v>
      </c>
    </row>
    <row r="20" spans="1:12" x14ac:dyDescent="0.25">
      <c r="A20" s="1">
        <v>42418</v>
      </c>
      <c r="B20" s="2">
        <v>0.46180555555555558</v>
      </c>
      <c r="C20">
        <f>ROUNDDOWN('Zadanie 5'!C20+273.15,0)</f>
        <v>267</v>
      </c>
      <c r="D20">
        <f>ROUNDDOWN('Zadanie 5'!D20+273.15,0)</f>
        <v>270</v>
      </c>
      <c r="E20">
        <f>ROUNDDOWN('Zadanie 5'!E20+273.15,0)</f>
        <v>273</v>
      </c>
      <c r="F20">
        <f>ROUNDDOWN('Zadanie 5'!F20+273.15,0)</f>
        <v>276</v>
      </c>
      <c r="G20">
        <f>ROUNDDOWN('Zadanie 5'!G20+273.15,0)</f>
        <v>278</v>
      </c>
      <c r="H20">
        <f>ROUNDDOWN('Zadanie 5'!H20+273.15,0)</f>
        <v>272</v>
      </c>
      <c r="I20">
        <f>ROUNDDOWN('Zadanie 5'!I20+273.15,0)</f>
        <v>277</v>
      </c>
      <c r="J20">
        <f>ROUNDDOWN('Zadanie 5'!J20+273.15,0)</f>
        <v>275</v>
      </c>
      <c r="K20">
        <f>ROUNDDOWN('Zadanie 5'!K20+273.15,0)</f>
        <v>274</v>
      </c>
      <c r="L20">
        <f>ROUNDDOWN('Zadanie 5'!L20+273.15,0)</f>
        <v>281</v>
      </c>
    </row>
    <row r="21" spans="1:12" x14ac:dyDescent="0.25">
      <c r="A21" s="1">
        <v>42420</v>
      </c>
      <c r="B21" s="2">
        <v>0.21041666666666667</v>
      </c>
      <c r="C21">
        <f>ROUNDDOWN('Zadanie 5'!C21+273.15,0)</f>
        <v>282</v>
      </c>
      <c r="D21">
        <f>ROUNDDOWN('Zadanie 5'!D21+273.15,0)</f>
        <v>272</v>
      </c>
      <c r="E21">
        <f>ROUNDDOWN('Zadanie 5'!E21+273.15,0)</f>
        <v>279</v>
      </c>
      <c r="F21">
        <f>ROUNDDOWN('Zadanie 5'!F21+273.15,0)</f>
        <v>277</v>
      </c>
      <c r="G21">
        <f>ROUNDDOWN('Zadanie 5'!G21+273.15,0)</f>
        <v>274</v>
      </c>
      <c r="H21">
        <f>ROUNDDOWN('Zadanie 5'!H21+273.15,0)</f>
        <v>272</v>
      </c>
      <c r="I21">
        <f>ROUNDDOWN('Zadanie 5'!I21+273.15,0)</f>
        <v>277</v>
      </c>
      <c r="J21">
        <f>ROUNDDOWN('Zadanie 5'!J21+273.15,0)</f>
        <v>276</v>
      </c>
      <c r="K21">
        <f>ROUNDDOWN('Zadanie 5'!K21+273.15,0)</f>
        <v>271</v>
      </c>
      <c r="L21">
        <f>ROUNDDOWN('Zadanie 5'!L21+273.15,0)</f>
        <v>271</v>
      </c>
    </row>
    <row r="22" spans="1:12" x14ac:dyDescent="0.25">
      <c r="A22" s="1">
        <v>42421</v>
      </c>
      <c r="B22" s="2">
        <v>0.46319444444444446</v>
      </c>
      <c r="C22">
        <f>ROUNDDOWN('Zadanie 5'!C22+273.15,0)</f>
        <v>279</v>
      </c>
      <c r="D22">
        <f>ROUNDDOWN('Zadanie 5'!D22+273.15,0)</f>
        <v>279</v>
      </c>
      <c r="E22">
        <f>ROUNDDOWN('Zadanie 5'!E22+273.15,0)</f>
        <v>277</v>
      </c>
      <c r="F22">
        <f>ROUNDDOWN('Zadanie 5'!F22+273.15,0)</f>
        <v>269</v>
      </c>
      <c r="G22">
        <f>ROUNDDOWN('Zadanie 5'!G22+273.15,0)</f>
        <v>270</v>
      </c>
      <c r="H22">
        <f>ROUNDDOWN('Zadanie 5'!H22+273.15,0)</f>
        <v>278</v>
      </c>
      <c r="I22">
        <f>ROUNDDOWN('Zadanie 5'!I22+273.15,0)</f>
        <v>271</v>
      </c>
      <c r="J22">
        <f>ROUNDDOWN('Zadanie 5'!J22+273.15,0)</f>
        <v>277</v>
      </c>
      <c r="K22">
        <f>ROUNDDOWN('Zadanie 5'!K22+273.15,0)</f>
        <v>270</v>
      </c>
      <c r="L22">
        <f>ROUNDDOWN('Zadanie 5'!L22+273.15,0)</f>
        <v>275</v>
      </c>
    </row>
    <row r="23" spans="1:12" x14ac:dyDescent="0.25">
      <c r="A23" s="1">
        <v>42424</v>
      </c>
      <c r="B23" s="2">
        <v>0.17083333333333334</v>
      </c>
      <c r="C23">
        <f>ROUNDDOWN('Zadanie 5'!C23+273.15,0)</f>
        <v>269</v>
      </c>
      <c r="D23">
        <f>ROUNDDOWN('Zadanie 5'!D23+273.15,0)</f>
        <v>268</v>
      </c>
      <c r="E23">
        <f>ROUNDDOWN('Zadanie 5'!E23+273.15,0)</f>
        <v>276</v>
      </c>
      <c r="F23">
        <f>ROUNDDOWN('Zadanie 5'!F23+273.15,0)</f>
        <v>273</v>
      </c>
      <c r="G23">
        <f>ROUNDDOWN('Zadanie 5'!G23+273.15,0)</f>
        <v>269</v>
      </c>
      <c r="H23">
        <f>ROUNDDOWN('Zadanie 5'!H23+273.15,0)</f>
        <v>270</v>
      </c>
      <c r="I23">
        <f>ROUNDDOWN('Zadanie 5'!I23+273.15,0)</f>
        <v>273</v>
      </c>
      <c r="J23">
        <f>ROUNDDOWN('Zadanie 5'!J23+273.15,0)</f>
        <v>269</v>
      </c>
      <c r="K23">
        <f>ROUNDDOWN('Zadanie 5'!K23+273.15,0)</f>
        <v>269</v>
      </c>
      <c r="L23">
        <f>ROUNDDOWN('Zadanie 5'!L23+273.15,0)</f>
        <v>270</v>
      </c>
    </row>
    <row r="24" spans="1:12" x14ac:dyDescent="0.25">
      <c r="A24" s="1">
        <v>42430</v>
      </c>
      <c r="B24" s="2">
        <v>0</v>
      </c>
      <c r="C24">
        <f>ROUNDDOWN('Zadanie 5'!C24+273.15,0)</f>
        <v>279</v>
      </c>
      <c r="D24">
        <f>ROUNDDOWN('Zadanie 5'!D24+273.15,0)</f>
        <v>270</v>
      </c>
      <c r="E24">
        <f>ROUNDDOWN('Zadanie 5'!E24+273.15,0)</f>
        <v>279</v>
      </c>
      <c r="F24">
        <f>ROUNDDOWN('Zadanie 5'!F24+273.15,0)</f>
        <v>271</v>
      </c>
      <c r="G24">
        <f>ROUNDDOWN('Zadanie 5'!G24+273.15,0)</f>
        <v>275</v>
      </c>
      <c r="H24">
        <f>ROUNDDOWN('Zadanie 5'!H24+273.15,0)</f>
        <v>279</v>
      </c>
      <c r="I24">
        <f>ROUNDDOWN('Zadanie 5'!I24+273.15,0)</f>
        <v>265</v>
      </c>
      <c r="J24">
        <f>ROUNDDOWN('Zadanie 5'!J24+273.15,0)</f>
        <v>280</v>
      </c>
      <c r="K24">
        <f>ROUNDDOWN('Zadanie 5'!K24+273.15,0)</f>
        <v>280</v>
      </c>
      <c r="L24">
        <f>ROUNDDOWN('Zadanie 5'!L24+273.15,0)</f>
        <v>266</v>
      </c>
    </row>
    <row r="25" spans="1:12" x14ac:dyDescent="0.25">
      <c r="A25" s="1">
        <v>42431</v>
      </c>
      <c r="B25" s="2">
        <v>0.16875000000000001</v>
      </c>
      <c r="C25">
        <f>ROUNDDOWN('Zadanie 5'!C25+273.15,0)</f>
        <v>270</v>
      </c>
      <c r="D25">
        <f>ROUNDDOWN('Zadanie 5'!D25+273.15,0)</f>
        <v>271</v>
      </c>
      <c r="E25">
        <f>ROUNDDOWN('Zadanie 5'!E25+273.15,0)</f>
        <v>265</v>
      </c>
      <c r="F25">
        <f>ROUNDDOWN('Zadanie 5'!F25+273.15,0)</f>
        <v>279</v>
      </c>
      <c r="G25">
        <f>ROUNDDOWN('Zadanie 5'!G25+273.15,0)</f>
        <v>268</v>
      </c>
      <c r="H25">
        <f>ROUNDDOWN('Zadanie 5'!H25+273.15,0)</f>
        <v>265</v>
      </c>
      <c r="I25">
        <f>ROUNDDOWN('Zadanie 5'!I25+273.15,0)</f>
        <v>276</v>
      </c>
      <c r="J25">
        <f>ROUNDDOWN('Zadanie 5'!J25+273.15,0)</f>
        <v>270</v>
      </c>
      <c r="K25">
        <f>ROUNDDOWN('Zadanie 5'!K25+273.15,0)</f>
        <v>279</v>
      </c>
      <c r="L25">
        <f>ROUNDDOWN('Zadanie 5'!L25+273.15,0)</f>
        <v>270</v>
      </c>
    </row>
    <row r="26" spans="1:12" x14ac:dyDescent="0.25">
      <c r="A26" s="1">
        <v>42433</v>
      </c>
      <c r="B26" s="2">
        <v>0.29166666666666669</v>
      </c>
      <c r="C26">
        <f>ROUNDDOWN('Zadanie 5'!C26+273.15,0)</f>
        <v>268</v>
      </c>
      <c r="D26">
        <f>ROUNDDOWN('Zadanie 5'!D26+273.15,0)</f>
        <v>269</v>
      </c>
      <c r="E26">
        <f>ROUNDDOWN('Zadanie 5'!E26+273.15,0)</f>
        <v>272</v>
      </c>
      <c r="F26">
        <f>ROUNDDOWN('Zadanie 5'!F26+273.15,0)</f>
        <v>268</v>
      </c>
      <c r="G26">
        <f>ROUNDDOWN('Zadanie 5'!G26+273.15,0)</f>
        <v>272</v>
      </c>
      <c r="H26">
        <f>ROUNDDOWN('Zadanie 5'!H26+273.15,0)</f>
        <v>274</v>
      </c>
      <c r="I26">
        <f>ROUNDDOWN('Zadanie 5'!I26+273.15,0)</f>
        <v>279</v>
      </c>
      <c r="J26">
        <f>ROUNDDOWN('Zadanie 5'!J26+273.15,0)</f>
        <v>270</v>
      </c>
      <c r="K26">
        <f>ROUNDDOWN('Zadanie 5'!K26+273.15,0)</f>
        <v>278</v>
      </c>
      <c r="L26">
        <f>ROUNDDOWN('Zadanie 5'!L26+273.15,0)</f>
        <v>282</v>
      </c>
    </row>
    <row r="27" spans="1:12" x14ac:dyDescent="0.25">
      <c r="A27" s="1">
        <v>42435</v>
      </c>
      <c r="B27" s="2">
        <v>0.33958333333333335</v>
      </c>
      <c r="C27">
        <f>ROUNDDOWN('Zadanie 5'!C27+273.15,0)</f>
        <v>274</v>
      </c>
      <c r="D27">
        <f>ROUNDDOWN('Zadanie 5'!D27+273.15,0)</f>
        <v>277</v>
      </c>
      <c r="E27">
        <f>ROUNDDOWN('Zadanie 5'!E27+273.15,0)</f>
        <v>277</v>
      </c>
      <c r="F27">
        <f>ROUNDDOWN('Zadanie 5'!F27+273.15,0)</f>
        <v>281</v>
      </c>
      <c r="G27">
        <f>ROUNDDOWN('Zadanie 5'!G27+273.15,0)</f>
        <v>271</v>
      </c>
      <c r="H27">
        <f>ROUNDDOWN('Zadanie 5'!H27+273.15,0)</f>
        <v>272</v>
      </c>
      <c r="I27">
        <f>ROUNDDOWN('Zadanie 5'!I27+273.15,0)</f>
        <v>281</v>
      </c>
      <c r="J27">
        <f>ROUNDDOWN('Zadanie 5'!J27+273.15,0)</f>
        <v>272</v>
      </c>
      <c r="K27">
        <f>ROUNDDOWN('Zadanie 5'!K27+273.15,0)</f>
        <v>274</v>
      </c>
      <c r="L27">
        <f>ROUNDDOWN('Zadanie 5'!L27+273.15,0)</f>
        <v>272</v>
      </c>
    </row>
    <row r="28" spans="1:12" x14ac:dyDescent="0.25">
      <c r="A28" s="1">
        <v>42436</v>
      </c>
      <c r="B28" s="2">
        <v>0.46041666666666664</v>
      </c>
      <c r="C28">
        <f>ROUNDDOWN('Zadanie 5'!C28+273.15,0)</f>
        <v>268</v>
      </c>
      <c r="D28">
        <f>ROUNDDOWN('Zadanie 5'!D28+273.15,0)</f>
        <v>268</v>
      </c>
      <c r="E28">
        <f>ROUNDDOWN('Zadanie 5'!E28+273.15,0)</f>
        <v>267</v>
      </c>
      <c r="F28">
        <f>ROUNDDOWN('Zadanie 5'!F28+273.15,0)</f>
        <v>273</v>
      </c>
      <c r="G28">
        <f>ROUNDDOWN('Zadanie 5'!G28+273.15,0)</f>
        <v>269</v>
      </c>
      <c r="H28">
        <f>ROUNDDOWN('Zadanie 5'!H28+273.15,0)</f>
        <v>267</v>
      </c>
      <c r="I28">
        <f>ROUNDDOWN('Zadanie 5'!I28+273.15,0)</f>
        <v>265</v>
      </c>
      <c r="J28">
        <f>ROUNDDOWN('Zadanie 5'!J28+273.15,0)</f>
        <v>274</v>
      </c>
      <c r="K28">
        <f>ROUNDDOWN('Zadanie 5'!K28+273.15,0)</f>
        <v>275</v>
      </c>
      <c r="L28">
        <f>ROUNDDOWN('Zadanie 5'!L28+273.15,0)</f>
        <v>280</v>
      </c>
    </row>
    <row r="29" spans="1:12" x14ac:dyDescent="0.25">
      <c r="A29" s="1">
        <v>42439</v>
      </c>
      <c r="B29" s="2">
        <v>0.50277777777777777</v>
      </c>
      <c r="C29">
        <f>ROUNDDOWN('Zadanie 5'!C29+273.15,0)</f>
        <v>282</v>
      </c>
      <c r="D29">
        <f>ROUNDDOWN('Zadanie 5'!D29+273.15,0)</f>
        <v>265</v>
      </c>
      <c r="E29">
        <f>ROUNDDOWN('Zadanie 5'!E29+273.15,0)</f>
        <v>280</v>
      </c>
      <c r="F29">
        <f>ROUNDDOWN('Zadanie 5'!F29+273.15,0)</f>
        <v>277</v>
      </c>
      <c r="G29">
        <f>ROUNDDOWN('Zadanie 5'!G29+273.15,0)</f>
        <v>269</v>
      </c>
      <c r="H29">
        <f>ROUNDDOWN('Zadanie 5'!H29+273.15,0)</f>
        <v>265</v>
      </c>
      <c r="I29">
        <f>ROUNDDOWN('Zadanie 5'!I29+273.15,0)</f>
        <v>276</v>
      </c>
      <c r="J29">
        <f>ROUNDDOWN('Zadanie 5'!J29+273.15,0)</f>
        <v>269</v>
      </c>
      <c r="K29">
        <f>ROUNDDOWN('Zadanie 5'!K29+273.15,0)</f>
        <v>276</v>
      </c>
      <c r="L29">
        <f>ROUNDDOWN('Zadanie 5'!L29+273.15,0)</f>
        <v>279</v>
      </c>
    </row>
    <row r="30" spans="1:12" x14ac:dyDescent="0.25">
      <c r="A30" s="1">
        <v>42441</v>
      </c>
      <c r="B30" s="2">
        <v>0.21388888888888888</v>
      </c>
      <c r="C30">
        <f>ROUNDDOWN('Zadanie 5'!C30+273.15,0)</f>
        <v>270</v>
      </c>
      <c r="D30">
        <f>ROUNDDOWN('Zadanie 5'!D30+273.15,0)</f>
        <v>269</v>
      </c>
      <c r="E30">
        <f>ROUNDDOWN('Zadanie 5'!E30+273.15,0)</f>
        <v>277</v>
      </c>
      <c r="F30">
        <f>ROUNDDOWN('Zadanie 5'!F30+273.15,0)</f>
        <v>279</v>
      </c>
      <c r="G30">
        <f>ROUNDDOWN('Zadanie 5'!G30+273.15,0)</f>
        <v>265</v>
      </c>
      <c r="H30">
        <f>ROUNDDOWN('Zadanie 5'!H30+273.15,0)</f>
        <v>281</v>
      </c>
      <c r="I30">
        <f>ROUNDDOWN('Zadanie 5'!I30+273.15,0)</f>
        <v>266</v>
      </c>
      <c r="J30">
        <f>ROUNDDOWN('Zadanie 5'!J30+273.15,0)</f>
        <v>267</v>
      </c>
      <c r="K30">
        <f>ROUNDDOWN('Zadanie 5'!K30+273.15,0)</f>
        <v>265</v>
      </c>
      <c r="L30">
        <f>ROUNDDOWN('Zadanie 5'!L30+273.15,0)</f>
        <v>270</v>
      </c>
    </row>
    <row r="31" spans="1:12" x14ac:dyDescent="0.25">
      <c r="A31" s="1">
        <v>42444</v>
      </c>
      <c r="B31" s="2">
        <v>0.12638888888888888</v>
      </c>
      <c r="C31">
        <f>ROUNDDOWN('Zadanie 5'!C31+273.15,0)</f>
        <v>271</v>
      </c>
      <c r="D31">
        <f>ROUNDDOWN('Zadanie 5'!D31+273.15,0)</f>
        <v>273</v>
      </c>
      <c r="E31">
        <f>ROUNDDOWN('Zadanie 5'!E31+273.15,0)</f>
        <v>278</v>
      </c>
      <c r="F31">
        <f>ROUNDDOWN('Zadanie 5'!F31+273.15,0)</f>
        <v>279</v>
      </c>
      <c r="G31">
        <f>ROUNDDOWN('Zadanie 5'!G31+273.15,0)</f>
        <v>270</v>
      </c>
      <c r="H31">
        <f>ROUNDDOWN('Zadanie 5'!H31+273.15,0)</f>
        <v>280</v>
      </c>
      <c r="I31">
        <f>ROUNDDOWN('Zadanie 5'!I31+273.15,0)</f>
        <v>265</v>
      </c>
      <c r="J31">
        <f>ROUNDDOWN('Zadanie 5'!J31+273.15,0)</f>
        <v>281</v>
      </c>
      <c r="K31">
        <f>ROUNDDOWN('Zadanie 5'!K31+273.15,0)</f>
        <v>277</v>
      </c>
      <c r="L31">
        <f>ROUNDDOWN('Zadanie 5'!L31+273.15,0)</f>
        <v>281</v>
      </c>
    </row>
    <row r="32" spans="1:12" x14ac:dyDescent="0.25">
      <c r="A32" s="1">
        <v>42447</v>
      </c>
      <c r="B32" s="2">
        <v>8.3333333333333332E-3</v>
      </c>
      <c r="C32">
        <f>ROUNDDOWN('Zadanie 5'!C32+273.15,0)</f>
        <v>274</v>
      </c>
      <c r="D32">
        <f>ROUNDDOWN('Zadanie 5'!D32+273.15,0)</f>
        <v>265</v>
      </c>
      <c r="E32">
        <f>ROUNDDOWN('Zadanie 5'!E32+273.15,0)</f>
        <v>266</v>
      </c>
      <c r="F32">
        <f>ROUNDDOWN('Zadanie 5'!F32+273.15,0)</f>
        <v>275</v>
      </c>
      <c r="G32">
        <f>ROUNDDOWN('Zadanie 5'!G32+273.15,0)</f>
        <v>277</v>
      </c>
      <c r="H32">
        <f>ROUNDDOWN('Zadanie 5'!H32+273.15,0)</f>
        <v>274</v>
      </c>
      <c r="I32">
        <f>ROUNDDOWN('Zadanie 5'!I32+273.15,0)</f>
        <v>278</v>
      </c>
      <c r="J32">
        <f>ROUNDDOWN('Zadanie 5'!J32+273.15,0)</f>
        <v>266</v>
      </c>
      <c r="K32">
        <f>ROUNDDOWN('Zadanie 5'!K32+273.15,0)</f>
        <v>269</v>
      </c>
      <c r="L32">
        <f>ROUNDDOWN('Zadanie 5'!L32+273.15,0)</f>
        <v>265</v>
      </c>
    </row>
    <row r="33" spans="1:12" x14ac:dyDescent="0.25">
      <c r="A33" s="1">
        <v>42450</v>
      </c>
      <c r="B33" s="2">
        <v>0.12569444444444444</v>
      </c>
      <c r="C33">
        <f>ROUNDDOWN('Zadanie 5'!C33+273.15,0)</f>
        <v>274</v>
      </c>
      <c r="D33">
        <f>ROUNDDOWN('Zadanie 5'!D33+273.15,0)</f>
        <v>280</v>
      </c>
      <c r="E33">
        <f>ROUNDDOWN('Zadanie 5'!E33+273.15,0)</f>
        <v>279</v>
      </c>
      <c r="F33">
        <f>ROUNDDOWN('Zadanie 5'!F33+273.15,0)</f>
        <v>279</v>
      </c>
      <c r="G33">
        <f>ROUNDDOWN('Zadanie 5'!G33+273.15,0)</f>
        <v>273</v>
      </c>
      <c r="H33">
        <f>ROUNDDOWN('Zadanie 5'!H33+273.15,0)</f>
        <v>270</v>
      </c>
      <c r="I33">
        <f>ROUNDDOWN('Zadanie 5'!I33+273.15,0)</f>
        <v>267</v>
      </c>
      <c r="J33">
        <f>ROUNDDOWN('Zadanie 5'!J33+273.15,0)</f>
        <v>278</v>
      </c>
      <c r="K33">
        <f>ROUNDDOWN('Zadanie 5'!K33+273.15,0)</f>
        <v>278</v>
      </c>
      <c r="L33">
        <f>ROUNDDOWN('Zadanie 5'!L33+273.15,0)</f>
        <v>281</v>
      </c>
    </row>
    <row r="34" spans="1:12" x14ac:dyDescent="0.25">
      <c r="A34" s="1">
        <v>42451</v>
      </c>
      <c r="B34" s="2">
        <v>0.50694444444444442</v>
      </c>
      <c r="C34">
        <f>ROUNDDOWN('Zadanie 5'!C34+273.15,0)</f>
        <v>278</v>
      </c>
      <c r="D34">
        <f>ROUNDDOWN('Zadanie 5'!D34+273.15,0)</f>
        <v>280</v>
      </c>
      <c r="E34">
        <f>ROUNDDOWN('Zadanie 5'!E34+273.15,0)</f>
        <v>272</v>
      </c>
      <c r="F34">
        <f>ROUNDDOWN('Zadanie 5'!F34+273.15,0)</f>
        <v>271</v>
      </c>
      <c r="G34">
        <f>ROUNDDOWN('Zadanie 5'!G34+273.15,0)</f>
        <v>277</v>
      </c>
      <c r="H34">
        <f>ROUNDDOWN('Zadanie 5'!H34+273.15,0)</f>
        <v>265</v>
      </c>
      <c r="I34">
        <f>ROUNDDOWN('Zadanie 5'!I34+273.15,0)</f>
        <v>266</v>
      </c>
      <c r="J34">
        <f>ROUNDDOWN('Zadanie 5'!J34+273.15,0)</f>
        <v>268</v>
      </c>
      <c r="K34">
        <f>ROUNDDOWN('Zadanie 5'!K34+273.15,0)</f>
        <v>276</v>
      </c>
      <c r="L34">
        <f>ROUNDDOWN('Zadanie 5'!L34+273.15,0)</f>
        <v>275</v>
      </c>
    </row>
    <row r="35" spans="1:12" x14ac:dyDescent="0.25">
      <c r="A35" s="1">
        <v>42452</v>
      </c>
      <c r="B35" s="2">
        <v>0.16875000000000001</v>
      </c>
      <c r="C35">
        <f>ROUNDDOWN('Zadanie 5'!C35+273.15,0)</f>
        <v>267</v>
      </c>
      <c r="D35">
        <f>ROUNDDOWN('Zadanie 5'!D35+273.15,0)</f>
        <v>265</v>
      </c>
      <c r="E35">
        <f>ROUNDDOWN('Zadanie 5'!E35+273.15,0)</f>
        <v>269</v>
      </c>
      <c r="F35">
        <f>ROUNDDOWN('Zadanie 5'!F35+273.15,0)</f>
        <v>274</v>
      </c>
      <c r="G35">
        <f>ROUNDDOWN('Zadanie 5'!G35+273.15,0)</f>
        <v>272</v>
      </c>
      <c r="H35">
        <f>ROUNDDOWN('Zadanie 5'!H35+273.15,0)</f>
        <v>270</v>
      </c>
      <c r="I35">
        <f>ROUNDDOWN('Zadanie 5'!I35+273.15,0)</f>
        <v>276</v>
      </c>
      <c r="J35">
        <f>ROUNDDOWN('Zadanie 5'!J35+273.15,0)</f>
        <v>270</v>
      </c>
      <c r="K35">
        <f>ROUNDDOWN('Zadanie 5'!K35+273.15,0)</f>
        <v>277</v>
      </c>
      <c r="L35">
        <f>ROUNDDOWN('Zadanie 5'!L35+273.15,0)</f>
        <v>267</v>
      </c>
    </row>
    <row r="36" spans="1:12" x14ac:dyDescent="0.25">
      <c r="A36" s="1">
        <v>42452</v>
      </c>
      <c r="B36" s="2">
        <v>0.25138888888888888</v>
      </c>
      <c r="C36">
        <f>ROUNDDOWN('Zadanie 5'!C36+273.15,0)</f>
        <v>281</v>
      </c>
      <c r="D36">
        <f>ROUNDDOWN('Zadanie 5'!D36+273.15,0)</f>
        <v>277</v>
      </c>
      <c r="E36">
        <f>ROUNDDOWN('Zadanie 5'!E36+273.15,0)</f>
        <v>281</v>
      </c>
      <c r="F36">
        <f>ROUNDDOWN('Zadanie 5'!F36+273.15,0)</f>
        <v>271</v>
      </c>
      <c r="G36">
        <f>ROUNDDOWN('Zadanie 5'!G36+273.15,0)</f>
        <v>277</v>
      </c>
      <c r="H36">
        <f>ROUNDDOWN('Zadanie 5'!H36+273.15,0)</f>
        <v>270</v>
      </c>
      <c r="I36">
        <f>ROUNDDOWN('Zadanie 5'!I36+273.15,0)</f>
        <v>267</v>
      </c>
      <c r="J36">
        <f>ROUNDDOWN('Zadanie 5'!J36+273.15,0)</f>
        <v>276</v>
      </c>
      <c r="K36">
        <f>ROUNDDOWN('Zadanie 5'!K36+273.15,0)</f>
        <v>266</v>
      </c>
      <c r="L36">
        <f>ROUNDDOWN('Zadanie 5'!L36+273.15,0)</f>
        <v>280</v>
      </c>
    </row>
    <row r="37" spans="1:12" x14ac:dyDescent="0.25">
      <c r="A37" s="1">
        <v>42454</v>
      </c>
      <c r="B37" s="2">
        <v>0.12986111111111112</v>
      </c>
      <c r="C37">
        <f>ROUNDDOWN('Zadanie 5'!C37+273.15,0)</f>
        <v>276</v>
      </c>
      <c r="D37">
        <f>ROUNDDOWN('Zadanie 5'!D37+273.15,0)</f>
        <v>273</v>
      </c>
      <c r="E37">
        <f>ROUNDDOWN('Zadanie 5'!E37+273.15,0)</f>
        <v>265</v>
      </c>
      <c r="F37">
        <f>ROUNDDOWN('Zadanie 5'!F37+273.15,0)</f>
        <v>265</v>
      </c>
      <c r="G37">
        <f>ROUNDDOWN('Zadanie 5'!G37+273.15,0)</f>
        <v>274</v>
      </c>
      <c r="H37">
        <f>ROUNDDOWN('Zadanie 5'!H37+273.15,0)</f>
        <v>278</v>
      </c>
      <c r="I37">
        <f>ROUNDDOWN('Zadanie 5'!I37+273.15,0)</f>
        <v>269</v>
      </c>
      <c r="J37">
        <f>ROUNDDOWN('Zadanie 5'!J37+273.15,0)</f>
        <v>279</v>
      </c>
      <c r="K37">
        <f>ROUNDDOWN('Zadanie 5'!K37+273.15,0)</f>
        <v>267</v>
      </c>
      <c r="L37">
        <f>ROUNDDOWN('Zadanie 5'!L37+273.15,0)</f>
        <v>274</v>
      </c>
    </row>
    <row r="38" spans="1:12" x14ac:dyDescent="0.25">
      <c r="A38" s="1">
        <v>42455</v>
      </c>
      <c r="B38" s="2">
        <v>0.33888888888888891</v>
      </c>
      <c r="C38">
        <f>ROUNDDOWN('Zadanie 5'!C38+273.15,0)</f>
        <v>278</v>
      </c>
      <c r="D38">
        <f>ROUNDDOWN('Zadanie 5'!D38+273.15,0)</f>
        <v>267</v>
      </c>
      <c r="E38">
        <f>ROUNDDOWN('Zadanie 5'!E38+273.15,0)</f>
        <v>281</v>
      </c>
      <c r="F38">
        <f>ROUNDDOWN('Zadanie 5'!F38+273.15,0)</f>
        <v>276</v>
      </c>
      <c r="G38">
        <f>ROUNDDOWN('Zadanie 5'!G38+273.15,0)</f>
        <v>280</v>
      </c>
      <c r="H38">
        <f>ROUNDDOWN('Zadanie 5'!H38+273.15,0)</f>
        <v>272</v>
      </c>
      <c r="I38">
        <f>ROUNDDOWN('Zadanie 5'!I38+273.15,0)</f>
        <v>281</v>
      </c>
      <c r="J38">
        <f>ROUNDDOWN('Zadanie 5'!J38+273.15,0)</f>
        <v>266</v>
      </c>
      <c r="K38">
        <f>ROUNDDOWN('Zadanie 5'!K38+273.15,0)</f>
        <v>267</v>
      </c>
      <c r="L38">
        <f>ROUNDDOWN('Zadanie 5'!L38+273.15,0)</f>
        <v>268</v>
      </c>
    </row>
    <row r="39" spans="1:12" x14ac:dyDescent="0.25">
      <c r="A39" s="1">
        <v>42455</v>
      </c>
      <c r="B39" s="2">
        <v>0.37847222222222221</v>
      </c>
      <c r="C39">
        <f>ROUNDDOWN('Zadanie 5'!C39+273.15,0)</f>
        <v>269</v>
      </c>
      <c r="D39">
        <f>ROUNDDOWN('Zadanie 5'!D39+273.15,0)</f>
        <v>267</v>
      </c>
      <c r="E39">
        <f>ROUNDDOWN('Zadanie 5'!E39+273.15,0)</f>
        <v>281</v>
      </c>
      <c r="F39">
        <f>ROUNDDOWN('Zadanie 5'!F39+273.15,0)</f>
        <v>272</v>
      </c>
      <c r="G39">
        <f>ROUNDDOWN('Zadanie 5'!G39+273.15,0)</f>
        <v>277</v>
      </c>
      <c r="H39">
        <f>ROUNDDOWN('Zadanie 5'!H39+273.15,0)</f>
        <v>268</v>
      </c>
      <c r="I39">
        <f>ROUNDDOWN('Zadanie 5'!I39+273.15,0)</f>
        <v>280</v>
      </c>
      <c r="J39">
        <f>ROUNDDOWN('Zadanie 5'!J39+273.15,0)</f>
        <v>279</v>
      </c>
      <c r="K39">
        <f>ROUNDDOWN('Zadanie 5'!K39+273.15,0)</f>
        <v>272</v>
      </c>
      <c r="L39">
        <f>ROUNDDOWN('Zadanie 5'!L39+273.15,0)</f>
        <v>280</v>
      </c>
    </row>
    <row r="40" spans="1:12" x14ac:dyDescent="0.25">
      <c r="A40" s="1">
        <v>42456</v>
      </c>
      <c r="B40" s="2">
        <v>0.21388888888888888</v>
      </c>
      <c r="C40">
        <f>ROUNDDOWN('Zadanie 5'!C40+273.15,0)</f>
        <v>268</v>
      </c>
      <c r="D40">
        <f>ROUNDDOWN('Zadanie 5'!D40+273.15,0)</f>
        <v>271</v>
      </c>
      <c r="E40">
        <f>ROUNDDOWN('Zadanie 5'!E40+273.15,0)</f>
        <v>266</v>
      </c>
      <c r="F40">
        <f>ROUNDDOWN('Zadanie 5'!F40+273.15,0)</f>
        <v>278</v>
      </c>
      <c r="G40">
        <f>ROUNDDOWN('Zadanie 5'!G40+273.15,0)</f>
        <v>279</v>
      </c>
      <c r="H40">
        <f>ROUNDDOWN('Zadanie 5'!H40+273.15,0)</f>
        <v>280</v>
      </c>
      <c r="I40">
        <f>ROUNDDOWN('Zadanie 5'!I40+273.15,0)</f>
        <v>268</v>
      </c>
      <c r="J40">
        <f>ROUNDDOWN('Zadanie 5'!J40+273.15,0)</f>
        <v>270</v>
      </c>
      <c r="K40">
        <f>ROUNDDOWN('Zadanie 5'!K40+273.15,0)</f>
        <v>273</v>
      </c>
      <c r="L40">
        <f>ROUNDDOWN('Zadanie 5'!L40+273.15,0)</f>
        <v>281</v>
      </c>
    </row>
    <row r="41" spans="1:12" x14ac:dyDescent="0.25">
      <c r="A41" s="1">
        <v>42457</v>
      </c>
      <c r="B41" s="2">
        <v>0.17222222222222222</v>
      </c>
      <c r="C41">
        <f>ROUNDDOWN('Zadanie 5'!C41+273.15,0)</f>
        <v>270</v>
      </c>
      <c r="D41">
        <f>ROUNDDOWN('Zadanie 5'!D41+273.15,0)</f>
        <v>271</v>
      </c>
      <c r="E41">
        <f>ROUNDDOWN('Zadanie 5'!E41+273.15,0)</f>
        <v>275</v>
      </c>
      <c r="F41">
        <f>ROUNDDOWN('Zadanie 5'!F41+273.15,0)</f>
        <v>277</v>
      </c>
      <c r="G41">
        <f>ROUNDDOWN('Zadanie 5'!G41+273.15,0)</f>
        <v>280</v>
      </c>
      <c r="H41">
        <f>ROUNDDOWN('Zadanie 5'!H41+273.15,0)</f>
        <v>273</v>
      </c>
      <c r="I41">
        <f>ROUNDDOWN('Zadanie 5'!I41+273.15,0)</f>
        <v>272</v>
      </c>
      <c r="J41">
        <f>ROUNDDOWN('Zadanie 5'!J41+273.15,0)</f>
        <v>278</v>
      </c>
      <c r="K41">
        <f>ROUNDDOWN('Zadanie 5'!K41+273.15,0)</f>
        <v>266</v>
      </c>
      <c r="L41">
        <f>ROUNDDOWN('Zadanie 5'!L41+273.15,0)</f>
        <v>279</v>
      </c>
    </row>
    <row r="42" spans="1:12" x14ac:dyDescent="0.25">
      <c r="A42" s="1">
        <v>42458</v>
      </c>
      <c r="B42" s="2">
        <v>0.29791666666666666</v>
      </c>
      <c r="C42">
        <f>ROUNDDOWN('Zadanie 5'!C42+273.15,0)</f>
        <v>271</v>
      </c>
      <c r="D42">
        <f>ROUNDDOWN('Zadanie 5'!D42+273.15,0)</f>
        <v>266</v>
      </c>
      <c r="E42">
        <f>ROUNDDOWN('Zadanie 5'!E42+273.15,0)</f>
        <v>277</v>
      </c>
      <c r="F42">
        <f>ROUNDDOWN('Zadanie 5'!F42+273.15,0)</f>
        <v>277</v>
      </c>
      <c r="G42">
        <f>ROUNDDOWN('Zadanie 5'!G42+273.15,0)</f>
        <v>276</v>
      </c>
      <c r="H42">
        <f>ROUNDDOWN('Zadanie 5'!H42+273.15,0)</f>
        <v>270</v>
      </c>
      <c r="I42">
        <f>ROUNDDOWN('Zadanie 5'!I42+273.15,0)</f>
        <v>278</v>
      </c>
      <c r="J42">
        <f>ROUNDDOWN('Zadanie 5'!J42+273.15,0)</f>
        <v>267</v>
      </c>
      <c r="K42">
        <f>ROUNDDOWN('Zadanie 5'!K42+273.15,0)</f>
        <v>276</v>
      </c>
      <c r="L42">
        <f>ROUNDDOWN('Zadanie 5'!L42+273.15,0)</f>
        <v>274</v>
      </c>
    </row>
    <row r="43" spans="1:12" x14ac:dyDescent="0.25">
      <c r="A43" s="1">
        <v>42468</v>
      </c>
      <c r="B43" s="2">
        <v>0.21180555555555555</v>
      </c>
      <c r="C43">
        <f>ROUNDDOWN('Zadanie 5'!C43+273.15,0)</f>
        <v>283</v>
      </c>
      <c r="D43">
        <f>ROUNDDOWN('Zadanie 5'!D43+273.15,0)</f>
        <v>285</v>
      </c>
      <c r="E43">
        <f>ROUNDDOWN('Zadanie 5'!E43+273.15,0)</f>
        <v>283</v>
      </c>
      <c r="F43">
        <f>ROUNDDOWN('Zadanie 5'!F43+273.15,0)</f>
        <v>287</v>
      </c>
      <c r="G43">
        <f>ROUNDDOWN('Zadanie 5'!G43+273.15,0)</f>
        <v>283</v>
      </c>
      <c r="H43">
        <f>ROUNDDOWN('Zadanie 5'!H43+273.15,0)</f>
        <v>287</v>
      </c>
      <c r="I43">
        <f>ROUNDDOWN('Zadanie 5'!I43+273.15,0)</f>
        <v>288</v>
      </c>
      <c r="J43">
        <f>ROUNDDOWN('Zadanie 5'!J43+273.15,0)</f>
        <v>286</v>
      </c>
      <c r="K43">
        <f>ROUNDDOWN('Zadanie 5'!K43+273.15,0)</f>
        <v>287</v>
      </c>
      <c r="L43">
        <f>ROUNDDOWN('Zadanie 5'!L43+273.15,0)</f>
        <v>286</v>
      </c>
    </row>
    <row r="44" spans="1:12" x14ac:dyDescent="0.25">
      <c r="A44" s="1">
        <v>42470</v>
      </c>
      <c r="B44" s="2">
        <v>0.38055555555555554</v>
      </c>
      <c r="C44">
        <f>ROUNDDOWN('Zadanie 5'!C44+273.15,0)</f>
        <v>287</v>
      </c>
      <c r="D44">
        <f>ROUNDDOWN('Zadanie 5'!D44+273.15,0)</f>
        <v>288</v>
      </c>
      <c r="E44">
        <f>ROUNDDOWN('Zadanie 5'!E44+273.15,0)</f>
        <v>286</v>
      </c>
      <c r="F44">
        <f>ROUNDDOWN('Zadanie 5'!F44+273.15,0)</f>
        <v>285</v>
      </c>
      <c r="G44">
        <f>ROUNDDOWN('Zadanie 5'!G44+273.15,0)</f>
        <v>286</v>
      </c>
      <c r="H44">
        <f>ROUNDDOWN('Zadanie 5'!H44+273.15,0)</f>
        <v>285</v>
      </c>
      <c r="I44">
        <f>ROUNDDOWN('Zadanie 5'!I44+273.15,0)</f>
        <v>283</v>
      </c>
      <c r="J44">
        <f>ROUNDDOWN('Zadanie 5'!J44+273.15,0)</f>
        <v>284</v>
      </c>
      <c r="K44">
        <f>ROUNDDOWN('Zadanie 5'!K44+273.15,0)</f>
        <v>286</v>
      </c>
      <c r="L44">
        <f>ROUNDDOWN('Zadanie 5'!L44+273.15,0)</f>
        <v>287</v>
      </c>
    </row>
    <row r="45" spans="1:12" x14ac:dyDescent="0.25">
      <c r="A45" s="1">
        <v>42472</v>
      </c>
      <c r="B45" s="2">
        <v>4.5138888888888888E-2</v>
      </c>
      <c r="C45">
        <f>ROUNDDOWN('Zadanie 5'!C45+273.15,0)</f>
        <v>284</v>
      </c>
      <c r="D45">
        <f>ROUNDDOWN('Zadanie 5'!D45+273.15,0)</f>
        <v>287</v>
      </c>
      <c r="E45">
        <f>ROUNDDOWN('Zadanie 5'!E45+273.15,0)</f>
        <v>288</v>
      </c>
      <c r="F45">
        <f>ROUNDDOWN('Zadanie 5'!F45+273.15,0)</f>
        <v>283</v>
      </c>
      <c r="G45">
        <f>ROUNDDOWN('Zadanie 5'!G45+273.15,0)</f>
        <v>288</v>
      </c>
      <c r="H45">
        <f>ROUNDDOWN('Zadanie 5'!H45+273.15,0)</f>
        <v>289</v>
      </c>
      <c r="I45">
        <f>ROUNDDOWN('Zadanie 5'!I45+273.15,0)</f>
        <v>284</v>
      </c>
      <c r="J45">
        <f>ROUNDDOWN('Zadanie 5'!J45+273.15,0)</f>
        <v>288</v>
      </c>
      <c r="K45">
        <f>ROUNDDOWN('Zadanie 5'!K45+273.15,0)</f>
        <v>289</v>
      </c>
      <c r="L45">
        <f>ROUNDDOWN('Zadanie 5'!L45+273.15,0)</f>
        <v>286</v>
      </c>
    </row>
    <row r="46" spans="1:12" x14ac:dyDescent="0.25">
      <c r="A46" s="1">
        <v>42475</v>
      </c>
      <c r="B46" s="2">
        <v>0.41944444444444445</v>
      </c>
      <c r="C46">
        <f>ROUNDDOWN('Zadanie 5'!C46+273.15,0)</f>
        <v>287</v>
      </c>
      <c r="D46">
        <f>ROUNDDOWN('Zadanie 5'!D46+273.15,0)</f>
        <v>286</v>
      </c>
      <c r="E46">
        <f>ROUNDDOWN('Zadanie 5'!E46+273.15,0)</f>
        <v>287</v>
      </c>
      <c r="F46">
        <f>ROUNDDOWN('Zadanie 5'!F46+273.15,0)</f>
        <v>287</v>
      </c>
      <c r="G46">
        <f>ROUNDDOWN('Zadanie 5'!G46+273.15,0)</f>
        <v>288</v>
      </c>
      <c r="H46">
        <f>ROUNDDOWN('Zadanie 5'!H46+273.15,0)</f>
        <v>284</v>
      </c>
      <c r="I46">
        <f>ROUNDDOWN('Zadanie 5'!I46+273.15,0)</f>
        <v>285</v>
      </c>
      <c r="J46">
        <f>ROUNDDOWN('Zadanie 5'!J46+273.15,0)</f>
        <v>285</v>
      </c>
      <c r="K46">
        <f>ROUNDDOWN('Zadanie 5'!K46+273.15,0)</f>
        <v>285</v>
      </c>
      <c r="L46">
        <f>ROUNDDOWN('Zadanie 5'!L46+273.15,0)</f>
        <v>285</v>
      </c>
    </row>
    <row r="47" spans="1:12" x14ac:dyDescent="0.25">
      <c r="A47" s="1">
        <v>42478</v>
      </c>
      <c r="B47" s="2">
        <v>0.2951388888888889</v>
      </c>
      <c r="C47">
        <f>ROUNDDOWN('Zadanie 5'!C47+273.15,0)</f>
        <v>284</v>
      </c>
      <c r="D47">
        <f>ROUNDDOWN('Zadanie 5'!D47+273.15,0)</f>
        <v>285</v>
      </c>
      <c r="E47">
        <f>ROUNDDOWN('Zadanie 5'!E47+273.15,0)</f>
        <v>283</v>
      </c>
      <c r="F47">
        <f>ROUNDDOWN('Zadanie 5'!F47+273.15,0)</f>
        <v>288</v>
      </c>
      <c r="G47">
        <f>ROUNDDOWN('Zadanie 5'!G47+273.15,0)</f>
        <v>288</v>
      </c>
      <c r="H47">
        <f>ROUNDDOWN('Zadanie 5'!H47+273.15,0)</f>
        <v>286</v>
      </c>
      <c r="I47">
        <f>ROUNDDOWN('Zadanie 5'!I47+273.15,0)</f>
        <v>285</v>
      </c>
      <c r="J47">
        <f>ROUNDDOWN('Zadanie 5'!J47+273.15,0)</f>
        <v>287</v>
      </c>
      <c r="K47">
        <f>ROUNDDOWN('Zadanie 5'!K47+273.15,0)</f>
        <v>287</v>
      </c>
      <c r="L47">
        <f>ROUNDDOWN('Zadanie 5'!L47+273.15,0)</f>
        <v>283</v>
      </c>
    </row>
    <row r="48" spans="1:12" x14ac:dyDescent="0.25">
      <c r="A48" s="1">
        <v>42479</v>
      </c>
      <c r="B48" s="2">
        <v>2.0833333333333333E-3</v>
      </c>
      <c r="C48">
        <f>ROUNDDOWN('Zadanie 5'!C48+273.15,0)</f>
        <v>288</v>
      </c>
      <c r="D48">
        <f>ROUNDDOWN('Zadanie 5'!D48+273.15,0)</f>
        <v>286</v>
      </c>
      <c r="E48">
        <f>ROUNDDOWN('Zadanie 5'!E48+273.15,0)</f>
        <v>285</v>
      </c>
      <c r="F48">
        <f>ROUNDDOWN('Zadanie 5'!F48+273.15,0)</f>
        <v>287</v>
      </c>
      <c r="G48">
        <f>ROUNDDOWN('Zadanie 5'!G48+273.15,0)</f>
        <v>285</v>
      </c>
      <c r="H48">
        <f>ROUNDDOWN('Zadanie 5'!H48+273.15,0)</f>
        <v>285</v>
      </c>
      <c r="I48">
        <f>ROUNDDOWN('Zadanie 5'!I48+273.15,0)</f>
        <v>287</v>
      </c>
      <c r="J48">
        <f>ROUNDDOWN('Zadanie 5'!J48+273.15,0)</f>
        <v>287</v>
      </c>
      <c r="K48">
        <f>ROUNDDOWN('Zadanie 5'!K48+273.15,0)</f>
        <v>286</v>
      </c>
      <c r="L48">
        <f>ROUNDDOWN('Zadanie 5'!L48+273.15,0)</f>
        <v>286</v>
      </c>
    </row>
    <row r="49" spans="1:12" x14ac:dyDescent="0.25">
      <c r="A49" s="1">
        <v>42480</v>
      </c>
      <c r="B49" s="2">
        <v>0.38124999999999998</v>
      </c>
      <c r="C49">
        <f>ROUNDDOWN('Zadanie 5'!C49+273.15,0)</f>
        <v>284</v>
      </c>
      <c r="D49">
        <f>ROUNDDOWN('Zadanie 5'!D49+273.15,0)</f>
        <v>288</v>
      </c>
      <c r="E49">
        <f>ROUNDDOWN('Zadanie 5'!E49+273.15,0)</f>
        <v>284</v>
      </c>
      <c r="F49">
        <f>ROUNDDOWN('Zadanie 5'!F49+273.15,0)</f>
        <v>286</v>
      </c>
      <c r="G49">
        <f>ROUNDDOWN('Zadanie 5'!G49+273.15,0)</f>
        <v>283</v>
      </c>
      <c r="H49">
        <f>ROUNDDOWN('Zadanie 5'!H49+273.15,0)</f>
        <v>289</v>
      </c>
      <c r="I49">
        <f>ROUNDDOWN('Zadanie 5'!I49+273.15,0)</f>
        <v>287</v>
      </c>
      <c r="J49">
        <f>ROUNDDOWN('Zadanie 5'!J49+273.15,0)</f>
        <v>287</v>
      </c>
      <c r="K49">
        <f>ROUNDDOWN('Zadanie 5'!K49+273.15,0)</f>
        <v>288</v>
      </c>
      <c r="L49">
        <f>ROUNDDOWN('Zadanie 5'!L49+273.15,0)</f>
        <v>286</v>
      </c>
    </row>
    <row r="50" spans="1:12" x14ac:dyDescent="0.25">
      <c r="A50" s="1">
        <v>42480</v>
      </c>
      <c r="B50" s="2">
        <v>0.45902777777777776</v>
      </c>
      <c r="C50">
        <f>ROUNDDOWN('Zadanie 5'!C50+273.15,0)</f>
        <v>283</v>
      </c>
      <c r="D50">
        <f>ROUNDDOWN('Zadanie 5'!D50+273.15,0)</f>
        <v>286</v>
      </c>
      <c r="E50">
        <f>ROUNDDOWN('Zadanie 5'!E50+273.15,0)</f>
        <v>285</v>
      </c>
      <c r="F50">
        <f>ROUNDDOWN('Zadanie 5'!F50+273.15,0)</f>
        <v>283</v>
      </c>
      <c r="G50">
        <f>ROUNDDOWN('Zadanie 5'!G50+273.15,0)</f>
        <v>285</v>
      </c>
      <c r="H50">
        <f>ROUNDDOWN('Zadanie 5'!H50+273.15,0)</f>
        <v>287</v>
      </c>
      <c r="I50">
        <f>ROUNDDOWN('Zadanie 5'!I50+273.15,0)</f>
        <v>286</v>
      </c>
      <c r="J50">
        <f>ROUNDDOWN('Zadanie 5'!J50+273.15,0)</f>
        <v>286</v>
      </c>
      <c r="K50">
        <f>ROUNDDOWN('Zadanie 5'!K50+273.15,0)</f>
        <v>288</v>
      </c>
      <c r="L50">
        <f>ROUNDDOWN('Zadanie 5'!L50+273.15,0)</f>
        <v>286</v>
      </c>
    </row>
    <row r="51" spans="1:12" x14ac:dyDescent="0.25">
      <c r="A51" s="1">
        <v>42484</v>
      </c>
      <c r="B51" s="2">
        <v>0.25416666666666665</v>
      </c>
      <c r="C51">
        <f>ROUNDDOWN('Zadanie 5'!C51+273.15,0)</f>
        <v>288</v>
      </c>
      <c r="D51">
        <f>ROUNDDOWN('Zadanie 5'!D51+273.15,0)</f>
        <v>284</v>
      </c>
      <c r="E51">
        <f>ROUNDDOWN('Zadanie 5'!E51+273.15,0)</f>
        <v>283</v>
      </c>
      <c r="F51">
        <f>ROUNDDOWN('Zadanie 5'!F51+273.15,0)</f>
        <v>286</v>
      </c>
      <c r="G51">
        <f>ROUNDDOWN('Zadanie 5'!G51+273.15,0)</f>
        <v>284</v>
      </c>
      <c r="H51">
        <f>ROUNDDOWN('Zadanie 5'!H51+273.15,0)</f>
        <v>284</v>
      </c>
      <c r="I51">
        <f>ROUNDDOWN('Zadanie 5'!I51+273.15,0)</f>
        <v>283</v>
      </c>
      <c r="J51">
        <f>ROUNDDOWN('Zadanie 5'!J51+273.15,0)</f>
        <v>285</v>
      </c>
      <c r="K51">
        <f>ROUNDDOWN('Zadanie 5'!K51+273.15,0)</f>
        <v>285</v>
      </c>
      <c r="L51">
        <f>ROUNDDOWN('Zadanie 5'!L51+273.15,0)</f>
        <v>285</v>
      </c>
    </row>
    <row r="52" spans="1:12" x14ac:dyDescent="0.25">
      <c r="A52" s="1">
        <v>42485</v>
      </c>
      <c r="B52" s="2">
        <v>8.4027777777777785E-2</v>
      </c>
      <c r="C52">
        <f>ROUNDDOWN('Zadanie 5'!C52+273.15,0)</f>
        <v>285</v>
      </c>
      <c r="D52">
        <f>ROUNDDOWN('Zadanie 5'!D52+273.15,0)</f>
        <v>286</v>
      </c>
      <c r="E52">
        <f>ROUNDDOWN('Zadanie 5'!E52+273.15,0)</f>
        <v>283</v>
      </c>
      <c r="F52">
        <f>ROUNDDOWN('Zadanie 5'!F52+273.15,0)</f>
        <v>285</v>
      </c>
      <c r="G52">
        <f>ROUNDDOWN('Zadanie 5'!G52+273.15,0)</f>
        <v>283</v>
      </c>
      <c r="H52">
        <f>ROUNDDOWN('Zadanie 5'!H52+273.15,0)</f>
        <v>287</v>
      </c>
      <c r="I52">
        <f>ROUNDDOWN('Zadanie 5'!I52+273.15,0)</f>
        <v>287</v>
      </c>
      <c r="J52">
        <f>ROUNDDOWN('Zadanie 5'!J52+273.15,0)</f>
        <v>288</v>
      </c>
      <c r="K52">
        <f>ROUNDDOWN('Zadanie 5'!K52+273.15,0)</f>
        <v>287</v>
      </c>
      <c r="L52">
        <f>ROUNDDOWN('Zadanie 5'!L52+273.15,0)</f>
        <v>287</v>
      </c>
    </row>
    <row r="53" spans="1:12" x14ac:dyDescent="0.25">
      <c r="A53" s="1">
        <v>42485</v>
      </c>
      <c r="B53" s="2">
        <v>8.4722222222222227E-2</v>
      </c>
      <c r="C53">
        <f>ROUNDDOWN('Zadanie 5'!C53+273.15,0)</f>
        <v>287</v>
      </c>
      <c r="D53">
        <f>ROUNDDOWN('Zadanie 5'!D53+273.15,0)</f>
        <v>286</v>
      </c>
      <c r="E53">
        <f>ROUNDDOWN('Zadanie 5'!E53+273.15,0)</f>
        <v>283</v>
      </c>
      <c r="F53">
        <f>ROUNDDOWN('Zadanie 5'!F53+273.15,0)</f>
        <v>284</v>
      </c>
      <c r="G53">
        <f>ROUNDDOWN('Zadanie 5'!G53+273.15,0)</f>
        <v>284</v>
      </c>
      <c r="H53">
        <f>ROUNDDOWN('Zadanie 5'!H53+273.15,0)</f>
        <v>284</v>
      </c>
      <c r="I53">
        <f>ROUNDDOWN('Zadanie 5'!I53+273.15,0)</f>
        <v>286</v>
      </c>
      <c r="J53">
        <f>ROUNDDOWN('Zadanie 5'!J53+273.15,0)</f>
        <v>285</v>
      </c>
      <c r="K53">
        <f>ROUNDDOWN('Zadanie 5'!K53+273.15,0)</f>
        <v>283</v>
      </c>
      <c r="L53">
        <f>ROUNDDOWN('Zadanie 5'!L53+273.15,0)</f>
        <v>285</v>
      </c>
    </row>
    <row r="54" spans="1:12" x14ac:dyDescent="0.25">
      <c r="A54" s="1">
        <v>42487</v>
      </c>
      <c r="B54" s="2">
        <v>0.42152777777777778</v>
      </c>
      <c r="C54">
        <f>ROUNDDOWN('Zadanie 5'!C54+273.15,0)</f>
        <v>284</v>
      </c>
      <c r="D54">
        <f>ROUNDDOWN('Zadanie 5'!D54+273.15,0)</f>
        <v>283</v>
      </c>
      <c r="E54">
        <f>ROUNDDOWN('Zadanie 5'!E54+273.15,0)</f>
        <v>287</v>
      </c>
      <c r="F54">
        <f>ROUNDDOWN('Zadanie 5'!F54+273.15,0)</f>
        <v>288</v>
      </c>
      <c r="G54">
        <f>ROUNDDOWN('Zadanie 5'!G54+273.15,0)</f>
        <v>286</v>
      </c>
      <c r="H54">
        <f>ROUNDDOWN('Zadanie 5'!H54+273.15,0)</f>
        <v>287</v>
      </c>
      <c r="I54">
        <f>ROUNDDOWN('Zadanie 5'!I54+273.15,0)</f>
        <v>284</v>
      </c>
      <c r="J54">
        <f>ROUNDDOWN('Zadanie 5'!J54+273.15,0)</f>
        <v>285</v>
      </c>
      <c r="K54">
        <f>ROUNDDOWN('Zadanie 5'!K54+273.15,0)</f>
        <v>286</v>
      </c>
      <c r="L54">
        <f>ROUNDDOWN('Zadanie 5'!L54+273.15,0)</f>
        <v>284</v>
      </c>
    </row>
    <row r="55" spans="1:12" x14ac:dyDescent="0.25">
      <c r="A55" s="1">
        <v>42489</v>
      </c>
      <c r="B55" s="2">
        <v>0.33333333333333331</v>
      </c>
      <c r="C55">
        <f>ROUNDDOWN('Zadanie 5'!C55+273.15,0)</f>
        <v>286</v>
      </c>
      <c r="D55">
        <f>ROUNDDOWN('Zadanie 5'!D55+273.15,0)</f>
        <v>284</v>
      </c>
      <c r="E55">
        <f>ROUNDDOWN('Zadanie 5'!E55+273.15,0)</f>
        <v>286</v>
      </c>
      <c r="F55">
        <f>ROUNDDOWN('Zadanie 5'!F55+273.15,0)</f>
        <v>284</v>
      </c>
      <c r="G55">
        <f>ROUNDDOWN('Zadanie 5'!G55+273.15,0)</f>
        <v>284</v>
      </c>
      <c r="H55">
        <f>ROUNDDOWN('Zadanie 5'!H55+273.15,0)</f>
        <v>283</v>
      </c>
      <c r="I55">
        <f>ROUNDDOWN('Zadanie 5'!I55+273.15,0)</f>
        <v>284</v>
      </c>
      <c r="J55">
        <f>ROUNDDOWN('Zadanie 5'!J55+273.15,0)</f>
        <v>288</v>
      </c>
      <c r="K55">
        <f>ROUNDDOWN('Zadanie 5'!K55+273.15,0)</f>
        <v>285</v>
      </c>
      <c r="L55">
        <f>ROUNDDOWN('Zadanie 5'!L55+273.15,0)</f>
        <v>286</v>
      </c>
    </row>
    <row r="56" spans="1:12" x14ac:dyDescent="0.25">
      <c r="A56" s="1">
        <v>42492</v>
      </c>
      <c r="B56" s="2">
        <v>0.41944444444444445</v>
      </c>
      <c r="C56">
        <f>ROUNDDOWN('Zadanie 5'!C56+273.15,0)</f>
        <v>284</v>
      </c>
      <c r="D56">
        <f>ROUNDDOWN('Zadanie 5'!D56+273.15,0)</f>
        <v>285</v>
      </c>
      <c r="E56">
        <f>ROUNDDOWN('Zadanie 5'!E56+273.15,0)</f>
        <v>284</v>
      </c>
      <c r="F56">
        <f>ROUNDDOWN('Zadanie 5'!F56+273.15,0)</f>
        <v>288</v>
      </c>
      <c r="G56">
        <f>ROUNDDOWN('Zadanie 5'!G56+273.15,0)</f>
        <v>287</v>
      </c>
      <c r="H56">
        <f>ROUNDDOWN('Zadanie 5'!H56+273.15,0)</f>
        <v>284</v>
      </c>
      <c r="I56">
        <f>ROUNDDOWN('Zadanie 5'!I56+273.15,0)</f>
        <v>286</v>
      </c>
      <c r="J56">
        <f>ROUNDDOWN('Zadanie 5'!J56+273.15,0)</f>
        <v>285</v>
      </c>
      <c r="K56">
        <f>ROUNDDOWN('Zadanie 5'!K56+273.15,0)</f>
        <v>286</v>
      </c>
      <c r="L56">
        <f>ROUNDDOWN('Zadanie 5'!L56+273.15,0)</f>
        <v>288</v>
      </c>
    </row>
    <row r="57" spans="1:12" x14ac:dyDescent="0.25">
      <c r="A57" s="1">
        <v>42493</v>
      </c>
      <c r="B57" s="2">
        <v>0.33541666666666664</v>
      </c>
      <c r="C57">
        <f>ROUNDDOWN('Zadanie 5'!C57+273.15,0)</f>
        <v>286</v>
      </c>
      <c r="D57">
        <f>ROUNDDOWN('Zadanie 5'!D57+273.15,0)</f>
        <v>288</v>
      </c>
      <c r="E57">
        <f>ROUNDDOWN('Zadanie 5'!E57+273.15,0)</f>
        <v>288</v>
      </c>
      <c r="F57">
        <f>ROUNDDOWN('Zadanie 5'!F57+273.15,0)</f>
        <v>287</v>
      </c>
      <c r="G57">
        <f>ROUNDDOWN('Zadanie 5'!G57+273.15,0)</f>
        <v>283</v>
      </c>
      <c r="H57">
        <f>ROUNDDOWN('Zadanie 5'!H57+273.15,0)</f>
        <v>287</v>
      </c>
      <c r="I57">
        <f>ROUNDDOWN('Zadanie 5'!I57+273.15,0)</f>
        <v>286</v>
      </c>
      <c r="J57">
        <f>ROUNDDOWN('Zadanie 5'!J57+273.15,0)</f>
        <v>284</v>
      </c>
      <c r="K57">
        <f>ROUNDDOWN('Zadanie 5'!K57+273.15,0)</f>
        <v>286</v>
      </c>
      <c r="L57">
        <f>ROUNDDOWN('Zadanie 5'!L57+273.15,0)</f>
        <v>285</v>
      </c>
    </row>
    <row r="58" spans="1:12" x14ac:dyDescent="0.25">
      <c r="A58" s="1">
        <v>42495</v>
      </c>
      <c r="B58" s="2">
        <v>0.2951388888888889</v>
      </c>
      <c r="C58">
        <f>ROUNDDOWN('Zadanie 5'!C58+273.15,0)</f>
        <v>283</v>
      </c>
      <c r="D58">
        <f>ROUNDDOWN('Zadanie 5'!D58+273.15,0)</f>
        <v>283</v>
      </c>
      <c r="E58">
        <f>ROUNDDOWN('Zadanie 5'!E58+273.15,0)</f>
        <v>288</v>
      </c>
      <c r="F58">
        <f>ROUNDDOWN('Zadanie 5'!F58+273.15,0)</f>
        <v>285</v>
      </c>
      <c r="G58">
        <f>ROUNDDOWN('Zadanie 5'!G58+273.15,0)</f>
        <v>284</v>
      </c>
      <c r="H58">
        <f>ROUNDDOWN('Zadanie 5'!H58+273.15,0)</f>
        <v>288</v>
      </c>
      <c r="I58">
        <f>ROUNDDOWN('Zadanie 5'!I58+273.15,0)</f>
        <v>287</v>
      </c>
      <c r="J58">
        <f>ROUNDDOWN('Zadanie 5'!J58+273.15,0)</f>
        <v>287</v>
      </c>
      <c r="K58">
        <f>ROUNDDOWN('Zadanie 5'!K58+273.15,0)</f>
        <v>284</v>
      </c>
      <c r="L58">
        <f>ROUNDDOWN('Zadanie 5'!L58+273.15,0)</f>
        <v>288</v>
      </c>
    </row>
    <row r="59" spans="1:12" x14ac:dyDescent="0.25">
      <c r="A59" s="1">
        <v>42495</v>
      </c>
      <c r="B59" s="2">
        <v>0.42152777777777778</v>
      </c>
      <c r="C59">
        <f>ROUNDDOWN('Zadanie 5'!C59+273.15,0)</f>
        <v>285</v>
      </c>
      <c r="D59">
        <f>ROUNDDOWN('Zadanie 5'!D59+273.15,0)</f>
        <v>285</v>
      </c>
      <c r="E59">
        <f>ROUNDDOWN('Zadanie 5'!E59+273.15,0)</f>
        <v>285</v>
      </c>
      <c r="F59">
        <f>ROUNDDOWN('Zadanie 5'!F59+273.15,0)</f>
        <v>288</v>
      </c>
      <c r="G59">
        <f>ROUNDDOWN('Zadanie 5'!G59+273.15,0)</f>
        <v>288</v>
      </c>
      <c r="H59">
        <f>ROUNDDOWN('Zadanie 5'!H59+273.15,0)</f>
        <v>288</v>
      </c>
      <c r="I59">
        <f>ROUNDDOWN('Zadanie 5'!I59+273.15,0)</f>
        <v>285</v>
      </c>
      <c r="J59">
        <f>ROUNDDOWN('Zadanie 5'!J59+273.15,0)</f>
        <v>284</v>
      </c>
      <c r="K59">
        <f>ROUNDDOWN('Zadanie 5'!K59+273.15,0)</f>
        <v>286</v>
      </c>
      <c r="L59">
        <f>ROUNDDOWN('Zadanie 5'!L59+273.15,0)</f>
        <v>283</v>
      </c>
    </row>
    <row r="60" spans="1:12" x14ac:dyDescent="0.25">
      <c r="A60" s="1">
        <v>42495</v>
      </c>
      <c r="B60" s="2">
        <v>0.46527777777777779</v>
      </c>
      <c r="C60">
        <f>ROUNDDOWN('Zadanie 5'!C60+273.15,0)</f>
        <v>287</v>
      </c>
      <c r="D60">
        <f>ROUNDDOWN('Zadanie 5'!D60+273.15,0)</f>
        <v>284</v>
      </c>
      <c r="E60">
        <f>ROUNDDOWN('Zadanie 5'!E60+273.15,0)</f>
        <v>287</v>
      </c>
      <c r="F60">
        <f>ROUNDDOWN('Zadanie 5'!F60+273.15,0)</f>
        <v>285</v>
      </c>
      <c r="G60">
        <f>ROUNDDOWN('Zadanie 5'!G60+273.15,0)</f>
        <v>283</v>
      </c>
      <c r="H60">
        <f>ROUNDDOWN('Zadanie 5'!H60+273.15,0)</f>
        <v>288</v>
      </c>
      <c r="I60">
        <f>ROUNDDOWN('Zadanie 5'!I60+273.15,0)</f>
        <v>286</v>
      </c>
      <c r="J60">
        <f>ROUNDDOWN('Zadanie 5'!J60+273.15,0)</f>
        <v>288</v>
      </c>
      <c r="K60">
        <f>ROUNDDOWN('Zadanie 5'!K60+273.15,0)</f>
        <v>285</v>
      </c>
      <c r="L60">
        <f>ROUNDDOWN('Zadanie 5'!L60+273.15,0)</f>
        <v>285</v>
      </c>
    </row>
    <row r="61" spans="1:12" x14ac:dyDescent="0.25">
      <c r="A61" s="1">
        <v>42496</v>
      </c>
      <c r="B61" s="2">
        <v>0.42083333333333334</v>
      </c>
      <c r="C61">
        <f>ROUNDDOWN('Zadanie 5'!C61+273.15,0)</f>
        <v>287</v>
      </c>
      <c r="D61">
        <f>ROUNDDOWN('Zadanie 5'!D61+273.15,0)</f>
        <v>283</v>
      </c>
      <c r="E61">
        <f>ROUNDDOWN('Zadanie 5'!E61+273.15,0)</f>
        <v>288</v>
      </c>
      <c r="F61">
        <f>ROUNDDOWN('Zadanie 5'!F61+273.15,0)</f>
        <v>284</v>
      </c>
      <c r="G61">
        <f>ROUNDDOWN('Zadanie 5'!G61+273.15,0)</f>
        <v>284</v>
      </c>
      <c r="H61">
        <f>ROUNDDOWN('Zadanie 5'!H61+273.15,0)</f>
        <v>286</v>
      </c>
      <c r="I61">
        <f>ROUNDDOWN('Zadanie 5'!I61+273.15,0)</f>
        <v>289</v>
      </c>
      <c r="J61">
        <f>ROUNDDOWN('Zadanie 5'!J61+273.15,0)</f>
        <v>288</v>
      </c>
      <c r="K61">
        <f>ROUNDDOWN('Zadanie 5'!K61+273.15,0)</f>
        <v>284</v>
      </c>
      <c r="L61">
        <f>ROUNDDOWN('Zadanie 5'!L61+273.15,0)</f>
        <v>288</v>
      </c>
    </row>
    <row r="62" spans="1:12" x14ac:dyDescent="0.25">
      <c r="A62" s="1">
        <v>42498</v>
      </c>
      <c r="B62" s="2">
        <v>0.12916666666666668</v>
      </c>
      <c r="C62">
        <f>ROUNDDOWN('Zadanie 5'!C62+273.15,0)</f>
        <v>286</v>
      </c>
      <c r="D62">
        <f>ROUNDDOWN('Zadanie 5'!D62+273.15,0)</f>
        <v>286</v>
      </c>
      <c r="E62">
        <f>ROUNDDOWN('Zadanie 5'!E62+273.15,0)</f>
        <v>285</v>
      </c>
      <c r="F62">
        <f>ROUNDDOWN('Zadanie 5'!F62+273.15,0)</f>
        <v>289</v>
      </c>
      <c r="G62">
        <f>ROUNDDOWN('Zadanie 5'!G62+273.15,0)</f>
        <v>286</v>
      </c>
      <c r="H62">
        <f>ROUNDDOWN('Zadanie 5'!H62+273.15,0)</f>
        <v>287</v>
      </c>
      <c r="I62">
        <f>ROUNDDOWN('Zadanie 5'!I62+273.15,0)</f>
        <v>288</v>
      </c>
      <c r="J62">
        <f>ROUNDDOWN('Zadanie 5'!J62+273.15,0)</f>
        <v>284</v>
      </c>
      <c r="K62">
        <f>ROUNDDOWN('Zadanie 5'!K62+273.15,0)</f>
        <v>283</v>
      </c>
      <c r="L62">
        <f>ROUNDDOWN('Zadanie 5'!L62+273.15,0)</f>
        <v>286</v>
      </c>
    </row>
    <row r="63" spans="1:12" x14ac:dyDescent="0.25">
      <c r="A63" s="1">
        <v>42498</v>
      </c>
      <c r="B63" s="2">
        <v>0.21180555555555555</v>
      </c>
      <c r="C63">
        <f>ROUNDDOWN('Zadanie 5'!C63+273.15,0)</f>
        <v>285</v>
      </c>
      <c r="D63">
        <f>ROUNDDOWN('Zadanie 5'!D63+273.15,0)</f>
        <v>288</v>
      </c>
      <c r="E63">
        <f>ROUNDDOWN('Zadanie 5'!E63+273.15,0)</f>
        <v>287</v>
      </c>
      <c r="F63">
        <f>ROUNDDOWN('Zadanie 5'!F63+273.15,0)</f>
        <v>287</v>
      </c>
      <c r="G63">
        <f>ROUNDDOWN('Zadanie 5'!G63+273.15,0)</f>
        <v>285</v>
      </c>
      <c r="H63">
        <f>ROUNDDOWN('Zadanie 5'!H63+273.15,0)</f>
        <v>288</v>
      </c>
      <c r="I63">
        <f>ROUNDDOWN('Zadanie 5'!I63+273.15,0)</f>
        <v>284</v>
      </c>
      <c r="J63">
        <f>ROUNDDOWN('Zadanie 5'!J63+273.15,0)</f>
        <v>287</v>
      </c>
      <c r="K63">
        <f>ROUNDDOWN('Zadanie 5'!K63+273.15,0)</f>
        <v>288</v>
      </c>
      <c r="L63">
        <f>ROUNDDOWN('Zadanie 5'!L63+273.15,0)</f>
        <v>284</v>
      </c>
    </row>
    <row r="64" spans="1:12" x14ac:dyDescent="0.25">
      <c r="A64" s="1">
        <v>42499</v>
      </c>
      <c r="B64" s="2">
        <v>0.21180555555555555</v>
      </c>
      <c r="C64">
        <f>ROUNDDOWN('Zadanie 5'!C64+273.15,0)</f>
        <v>288</v>
      </c>
      <c r="D64">
        <f>ROUNDDOWN('Zadanie 5'!D64+273.15,0)</f>
        <v>287</v>
      </c>
      <c r="E64">
        <f>ROUNDDOWN('Zadanie 5'!E64+273.15,0)</f>
        <v>283</v>
      </c>
      <c r="F64">
        <f>ROUNDDOWN('Zadanie 5'!F64+273.15,0)</f>
        <v>284</v>
      </c>
      <c r="G64">
        <f>ROUNDDOWN('Zadanie 5'!G64+273.15,0)</f>
        <v>288</v>
      </c>
      <c r="H64">
        <f>ROUNDDOWN('Zadanie 5'!H64+273.15,0)</f>
        <v>284</v>
      </c>
      <c r="I64">
        <f>ROUNDDOWN('Zadanie 5'!I64+273.15,0)</f>
        <v>284</v>
      </c>
      <c r="J64">
        <f>ROUNDDOWN('Zadanie 5'!J64+273.15,0)</f>
        <v>288</v>
      </c>
      <c r="K64">
        <f>ROUNDDOWN('Zadanie 5'!K64+273.15,0)</f>
        <v>288</v>
      </c>
      <c r="L64">
        <f>ROUNDDOWN('Zadanie 5'!L64+273.15,0)</f>
        <v>284</v>
      </c>
    </row>
    <row r="65" spans="1:12" x14ac:dyDescent="0.25">
      <c r="A65" s="1">
        <v>42500</v>
      </c>
      <c r="B65" s="2">
        <v>0.33611111111111114</v>
      </c>
      <c r="C65">
        <f>ROUNDDOWN('Zadanie 5'!C65+273.15,0)</f>
        <v>285</v>
      </c>
      <c r="D65">
        <f>ROUNDDOWN('Zadanie 5'!D65+273.15,0)</f>
        <v>287</v>
      </c>
      <c r="E65">
        <f>ROUNDDOWN('Zadanie 5'!E65+273.15,0)</f>
        <v>288</v>
      </c>
      <c r="F65">
        <f>ROUNDDOWN('Zadanie 5'!F65+273.15,0)</f>
        <v>285</v>
      </c>
      <c r="G65">
        <f>ROUNDDOWN('Zadanie 5'!G65+273.15,0)</f>
        <v>285</v>
      </c>
      <c r="H65">
        <f>ROUNDDOWN('Zadanie 5'!H65+273.15,0)</f>
        <v>287</v>
      </c>
      <c r="I65">
        <f>ROUNDDOWN('Zadanie 5'!I65+273.15,0)</f>
        <v>285</v>
      </c>
      <c r="J65">
        <f>ROUNDDOWN('Zadanie 5'!J65+273.15,0)</f>
        <v>287</v>
      </c>
      <c r="K65">
        <f>ROUNDDOWN('Zadanie 5'!K65+273.15,0)</f>
        <v>283</v>
      </c>
      <c r="L65">
        <f>ROUNDDOWN('Zadanie 5'!L65+273.15,0)</f>
        <v>287</v>
      </c>
    </row>
    <row r="66" spans="1:12" x14ac:dyDescent="0.25">
      <c r="A66" s="1">
        <v>42501</v>
      </c>
      <c r="B66" s="2">
        <v>0.29166666666666669</v>
      </c>
      <c r="C66">
        <f>ROUNDDOWN('Zadanie 5'!C66+273.15,0)</f>
        <v>288</v>
      </c>
      <c r="D66">
        <f>ROUNDDOWN('Zadanie 5'!D66+273.15,0)</f>
        <v>286</v>
      </c>
      <c r="E66">
        <f>ROUNDDOWN('Zadanie 5'!E66+273.15,0)</f>
        <v>286</v>
      </c>
      <c r="F66">
        <f>ROUNDDOWN('Zadanie 5'!F66+273.15,0)</f>
        <v>283</v>
      </c>
      <c r="G66">
        <f>ROUNDDOWN('Zadanie 5'!G66+273.15,0)</f>
        <v>287</v>
      </c>
      <c r="H66">
        <f>ROUNDDOWN('Zadanie 5'!H66+273.15,0)</f>
        <v>284</v>
      </c>
      <c r="I66">
        <f>ROUNDDOWN('Zadanie 5'!I66+273.15,0)</f>
        <v>283</v>
      </c>
      <c r="J66">
        <f>ROUNDDOWN('Zadanie 5'!J66+273.15,0)</f>
        <v>288</v>
      </c>
      <c r="K66">
        <f>ROUNDDOWN('Zadanie 5'!K66+273.15,0)</f>
        <v>285</v>
      </c>
      <c r="L66">
        <f>ROUNDDOWN('Zadanie 5'!L66+273.15,0)</f>
        <v>283</v>
      </c>
    </row>
    <row r="67" spans="1:12" x14ac:dyDescent="0.25">
      <c r="A67" s="1">
        <v>42502</v>
      </c>
      <c r="B67" s="2">
        <v>0.21249999999999999</v>
      </c>
      <c r="C67">
        <f>ROUNDDOWN('Zadanie 5'!C67+273.15,0)</f>
        <v>284</v>
      </c>
      <c r="D67">
        <f>ROUNDDOWN('Zadanie 5'!D67+273.15,0)</f>
        <v>283</v>
      </c>
      <c r="E67">
        <f>ROUNDDOWN('Zadanie 5'!E67+273.15,0)</f>
        <v>283</v>
      </c>
      <c r="F67">
        <f>ROUNDDOWN('Zadanie 5'!F67+273.15,0)</f>
        <v>286</v>
      </c>
      <c r="G67">
        <f>ROUNDDOWN('Zadanie 5'!G67+273.15,0)</f>
        <v>287</v>
      </c>
      <c r="H67">
        <f>ROUNDDOWN('Zadanie 5'!H67+273.15,0)</f>
        <v>285</v>
      </c>
      <c r="I67">
        <f>ROUNDDOWN('Zadanie 5'!I67+273.15,0)</f>
        <v>286</v>
      </c>
      <c r="J67">
        <f>ROUNDDOWN('Zadanie 5'!J67+273.15,0)</f>
        <v>288</v>
      </c>
      <c r="K67">
        <f>ROUNDDOWN('Zadanie 5'!K67+273.15,0)</f>
        <v>286</v>
      </c>
      <c r="L67">
        <f>ROUNDDOWN('Zadanie 5'!L67+273.15,0)</f>
        <v>286</v>
      </c>
    </row>
    <row r="68" spans="1:12" x14ac:dyDescent="0.25">
      <c r="A68" s="1">
        <v>42504</v>
      </c>
      <c r="B68" s="2">
        <v>0.25277777777777777</v>
      </c>
      <c r="C68">
        <f>ROUNDDOWN('Zadanie 5'!C68+273.15,0)</f>
        <v>284</v>
      </c>
      <c r="D68">
        <f>ROUNDDOWN('Zadanie 5'!D68+273.15,0)</f>
        <v>284</v>
      </c>
      <c r="E68">
        <f>ROUNDDOWN('Zadanie 5'!E68+273.15,0)</f>
        <v>286</v>
      </c>
      <c r="F68">
        <f>ROUNDDOWN('Zadanie 5'!F68+273.15,0)</f>
        <v>289</v>
      </c>
      <c r="G68">
        <f>ROUNDDOWN('Zadanie 5'!G68+273.15,0)</f>
        <v>288</v>
      </c>
      <c r="H68">
        <f>ROUNDDOWN('Zadanie 5'!H68+273.15,0)</f>
        <v>285</v>
      </c>
      <c r="I68">
        <f>ROUNDDOWN('Zadanie 5'!I68+273.15,0)</f>
        <v>286</v>
      </c>
      <c r="J68">
        <f>ROUNDDOWN('Zadanie 5'!J68+273.15,0)</f>
        <v>288</v>
      </c>
      <c r="K68">
        <f>ROUNDDOWN('Zadanie 5'!K68+273.15,0)</f>
        <v>285</v>
      </c>
      <c r="L68">
        <f>ROUNDDOWN('Zadanie 5'!L68+273.15,0)</f>
        <v>288</v>
      </c>
    </row>
    <row r="69" spans="1:12" x14ac:dyDescent="0.25">
      <c r="A69" s="1">
        <v>42505</v>
      </c>
      <c r="B69" s="2">
        <v>0.21666666666666667</v>
      </c>
      <c r="C69">
        <f>ROUNDDOWN('Zadanie 5'!C69+273.15,0)</f>
        <v>283</v>
      </c>
      <c r="D69">
        <f>ROUNDDOWN('Zadanie 5'!D69+273.15,0)</f>
        <v>288</v>
      </c>
      <c r="E69">
        <f>ROUNDDOWN('Zadanie 5'!E69+273.15,0)</f>
        <v>284</v>
      </c>
      <c r="F69">
        <f>ROUNDDOWN('Zadanie 5'!F69+273.15,0)</f>
        <v>287</v>
      </c>
      <c r="G69">
        <f>ROUNDDOWN('Zadanie 5'!G69+273.15,0)</f>
        <v>284</v>
      </c>
      <c r="H69">
        <f>ROUNDDOWN('Zadanie 5'!H69+273.15,0)</f>
        <v>284</v>
      </c>
      <c r="I69">
        <f>ROUNDDOWN('Zadanie 5'!I69+273.15,0)</f>
        <v>285</v>
      </c>
      <c r="J69">
        <f>ROUNDDOWN('Zadanie 5'!J69+273.15,0)</f>
        <v>285</v>
      </c>
      <c r="K69">
        <f>ROUNDDOWN('Zadanie 5'!K69+273.15,0)</f>
        <v>288</v>
      </c>
      <c r="L69">
        <f>ROUNDDOWN('Zadanie 5'!L69+273.15,0)</f>
        <v>288</v>
      </c>
    </row>
    <row r="70" spans="1:12" x14ac:dyDescent="0.25">
      <c r="A70" s="1">
        <v>42508</v>
      </c>
      <c r="B70" s="2">
        <v>0.42152777777777778</v>
      </c>
      <c r="C70">
        <f>ROUNDDOWN('Zadanie 5'!C70+273.15,0)</f>
        <v>289</v>
      </c>
      <c r="D70">
        <f>ROUNDDOWN('Zadanie 5'!D70+273.15,0)</f>
        <v>286</v>
      </c>
      <c r="E70">
        <f>ROUNDDOWN('Zadanie 5'!E70+273.15,0)</f>
        <v>284</v>
      </c>
      <c r="F70">
        <f>ROUNDDOWN('Zadanie 5'!F70+273.15,0)</f>
        <v>284</v>
      </c>
      <c r="G70">
        <f>ROUNDDOWN('Zadanie 5'!G70+273.15,0)</f>
        <v>286</v>
      </c>
      <c r="H70">
        <f>ROUNDDOWN('Zadanie 5'!H70+273.15,0)</f>
        <v>288</v>
      </c>
      <c r="I70">
        <f>ROUNDDOWN('Zadanie 5'!I70+273.15,0)</f>
        <v>288</v>
      </c>
      <c r="J70">
        <f>ROUNDDOWN('Zadanie 5'!J70+273.15,0)</f>
        <v>285</v>
      </c>
      <c r="K70">
        <f>ROUNDDOWN('Zadanie 5'!K70+273.15,0)</f>
        <v>283</v>
      </c>
      <c r="L70">
        <f>ROUNDDOWN('Zadanie 5'!L70+273.15,0)</f>
        <v>288</v>
      </c>
    </row>
    <row r="71" spans="1:12" x14ac:dyDescent="0.25">
      <c r="A71" s="1">
        <v>42511</v>
      </c>
      <c r="B71" s="2">
        <v>0.1673611111111111</v>
      </c>
      <c r="C71">
        <f>ROUNDDOWN('Zadanie 5'!C71+273.15,0)</f>
        <v>283</v>
      </c>
      <c r="D71">
        <f>ROUNDDOWN('Zadanie 5'!D71+273.15,0)</f>
        <v>287</v>
      </c>
      <c r="E71">
        <f>ROUNDDOWN('Zadanie 5'!E71+273.15,0)</f>
        <v>283</v>
      </c>
      <c r="F71">
        <f>ROUNDDOWN('Zadanie 5'!F71+273.15,0)</f>
        <v>286</v>
      </c>
      <c r="G71">
        <f>ROUNDDOWN('Zadanie 5'!G71+273.15,0)</f>
        <v>283</v>
      </c>
      <c r="H71">
        <f>ROUNDDOWN('Zadanie 5'!H71+273.15,0)</f>
        <v>288</v>
      </c>
      <c r="I71">
        <f>ROUNDDOWN('Zadanie 5'!I71+273.15,0)</f>
        <v>287</v>
      </c>
      <c r="J71">
        <f>ROUNDDOWN('Zadanie 5'!J71+273.15,0)</f>
        <v>286</v>
      </c>
      <c r="K71">
        <f>ROUNDDOWN('Zadanie 5'!K71+273.15,0)</f>
        <v>287</v>
      </c>
      <c r="L71">
        <f>ROUNDDOWN('Zadanie 5'!L71+273.15,0)</f>
        <v>287</v>
      </c>
    </row>
    <row r="72" spans="1:12" x14ac:dyDescent="0.25">
      <c r="A72" s="1">
        <v>42512</v>
      </c>
      <c r="B72" s="2">
        <v>0.29722222222222222</v>
      </c>
      <c r="C72">
        <f>ROUNDDOWN('Zadanie 5'!C72+273.15,0)</f>
        <v>287</v>
      </c>
      <c r="D72">
        <f>ROUNDDOWN('Zadanie 5'!D72+273.15,0)</f>
        <v>284</v>
      </c>
      <c r="E72">
        <f>ROUNDDOWN('Zadanie 5'!E72+273.15,0)</f>
        <v>284</v>
      </c>
      <c r="F72">
        <f>ROUNDDOWN('Zadanie 5'!F72+273.15,0)</f>
        <v>287</v>
      </c>
      <c r="G72">
        <f>ROUNDDOWN('Zadanie 5'!G72+273.15,0)</f>
        <v>284</v>
      </c>
      <c r="H72">
        <f>ROUNDDOWN('Zadanie 5'!H72+273.15,0)</f>
        <v>283</v>
      </c>
      <c r="I72">
        <f>ROUNDDOWN('Zadanie 5'!I72+273.15,0)</f>
        <v>287</v>
      </c>
      <c r="J72">
        <f>ROUNDDOWN('Zadanie 5'!J72+273.15,0)</f>
        <v>285</v>
      </c>
      <c r="K72">
        <f>ROUNDDOWN('Zadanie 5'!K72+273.15,0)</f>
        <v>285</v>
      </c>
      <c r="L72">
        <f>ROUNDDOWN('Zadanie 5'!L72+273.15,0)</f>
        <v>287</v>
      </c>
    </row>
    <row r="73" spans="1:12" x14ac:dyDescent="0.25">
      <c r="A73" s="1">
        <v>42517</v>
      </c>
      <c r="B73" s="2">
        <v>0.38055555555555554</v>
      </c>
      <c r="C73">
        <f>ROUNDDOWN('Zadanie 5'!C73+273.15,0)</f>
        <v>288</v>
      </c>
      <c r="D73">
        <f>ROUNDDOWN('Zadanie 5'!D73+273.15,0)</f>
        <v>286</v>
      </c>
      <c r="E73">
        <f>ROUNDDOWN('Zadanie 5'!E73+273.15,0)</f>
        <v>288</v>
      </c>
      <c r="F73">
        <f>ROUNDDOWN('Zadanie 5'!F73+273.15,0)</f>
        <v>285</v>
      </c>
      <c r="G73">
        <f>ROUNDDOWN('Zadanie 5'!G73+273.15,0)</f>
        <v>283</v>
      </c>
      <c r="H73">
        <f>ROUNDDOWN('Zadanie 5'!H73+273.15,0)</f>
        <v>288</v>
      </c>
      <c r="I73">
        <f>ROUNDDOWN('Zadanie 5'!I73+273.15,0)</f>
        <v>285</v>
      </c>
      <c r="J73">
        <f>ROUNDDOWN('Zadanie 5'!J73+273.15,0)</f>
        <v>286</v>
      </c>
      <c r="K73">
        <f>ROUNDDOWN('Zadanie 5'!K73+273.15,0)</f>
        <v>285</v>
      </c>
      <c r="L73">
        <f>ROUNDDOWN('Zadanie 5'!L73+273.15,0)</f>
        <v>284</v>
      </c>
    </row>
    <row r="74" spans="1:12" x14ac:dyDescent="0.25">
      <c r="A74" s="1">
        <v>42518</v>
      </c>
      <c r="B74" s="2">
        <v>8.9583333333333334E-2</v>
      </c>
      <c r="C74">
        <f>ROUNDDOWN('Zadanie 5'!C74+273.15,0)</f>
        <v>287</v>
      </c>
      <c r="D74">
        <f>ROUNDDOWN('Zadanie 5'!D74+273.15,0)</f>
        <v>285</v>
      </c>
      <c r="E74">
        <f>ROUNDDOWN('Zadanie 5'!E74+273.15,0)</f>
        <v>285</v>
      </c>
      <c r="F74">
        <f>ROUNDDOWN('Zadanie 5'!F74+273.15,0)</f>
        <v>283</v>
      </c>
      <c r="G74">
        <f>ROUNDDOWN('Zadanie 5'!G74+273.15,0)</f>
        <v>288</v>
      </c>
      <c r="H74">
        <f>ROUNDDOWN('Zadanie 5'!H74+273.15,0)</f>
        <v>288</v>
      </c>
      <c r="I74">
        <f>ROUNDDOWN('Zadanie 5'!I74+273.15,0)</f>
        <v>288</v>
      </c>
      <c r="J74">
        <f>ROUNDDOWN('Zadanie 5'!J74+273.15,0)</f>
        <v>288</v>
      </c>
      <c r="K74">
        <f>ROUNDDOWN('Zadanie 5'!K74+273.15,0)</f>
        <v>286</v>
      </c>
      <c r="L74">
        <f>ROUNDDOWN('Zadanie 5'!L74+273.15,0)</f>
        <v>288</v>
      </c>
    </row>
    <row r="75" spans="1:12" x14ac:dyDescent="0.25">
      <c r="A75" s="1">
        <v>42523</v>
      </c>
      <c r="B75" s="2">
        <v>0.4201388888888889</v>
      </c>
      <c r="C75">
        <f>ROUNDDOWN('Zadanie 5'!C75+273.15,0)</f>
        <v>292</v>
      </c>
      <c r="D75">
        <f>ROUNDDOWN('Zadanie 5'!D75+273.15,0)</f>
        <v>285</v>
      </c>
      <c r="E75">
        <f>ROUNDDOWN('Zadanie 5'!E75+273.15,0)</f>
        <v>284</v>
      </c>
      <c r="F75">
        <f>ROUNDDOWN('Zadanie 5'!F75+273.15,0)</f>
        <v>289</v>
      </c>
      <c r="G75">
        <f>ROUNDDOWN('Zadanie 5'!G75+273.15,0)</f>
        <v>288</v>
      </c>
      <c r="H75">
        <f>ROUNDDOWN('Zadanie 5'!H75+273.15,0)</f>
        <v>290</v>
      </c>
      <c r="I75">
        <f>ROUNDDOWN('Zadanie 5'!I75+273.15,0)</f>
        <v>285</v>
      </c>
      <c r="J75">
        <f>ROUNDDOWN('Zadanie 5'!J75+273.15,0)</f>
        <v>285</v>
      </c>
      <c r="K75">
        <f>ROUNDDOWN('Zadanie 5'!K75+273.15,0)</f>
        <v>286</v>
      </c>
      <c r="L75">
        <f>ROUNDDOWN('Zadanie 5'!L75+273.15,0)</f>
        <v>292</v>
      </c>
    </row>
    <row r="76" spans="1:12" x14ac:dyDescent="0.25">
      <c r="A76" s="1">
        <v>42526</v>
      </c>
      <c r="B76" s="2">
        <v>8.5416666666666669E-2</v>
      </c>
      <c r="C76">
        <f>ROUNDDOWN('Zadanie 5'!C76+273.15,0)</f>
        <v>283</v>
      </c>
      <c r="D76">
        <f>ROUNDDOWN('Zadanie 5'!D76+273.15,0)</f>
        <v>283</v>
      </c>
      <c r="E76">
        <f>ROUNDDOWN('Zadanie 5'!E76+273.15,0)</f>
        <v>292</v>
      </c>
      <c r="F76">
        <f>ROUNDDOWN('Zadanie 5'!F76+273.15,0)</f>
        <v>288</v>
      </c>
      <c r="G76">
        <f>ROUNDDOWN('Zadanie 5'!G76+273.15,0)</f>
        <v>291</v>
      </c>
      <c r="H76">
        <f>ROUNDDOWN('Zadanie 5'!H76+273.15,0)</f>
        <v>287</v>
      </c>
      <c r="I76">
        <f>ROUNDDOWN('Zadanie 5'!I76+273.15,0)</f>
        <v>288</v>
      </c>
      <c r="J76">
        <f>ROUNDDOWN('Zadanie 5'!J76+273.15,0)</f>
        <v>285</v>
      </c>
      <c r="K76">
        <f>ROUNDDOWN('Zadanie 5'!K76+273.15,0)</f>
        <v>285</v>
      </c>
      <c r="L76">
        <f>ROUNDDOWN('Zadanie 5'!L76+273.15,0)</f>
        <v>286</v>
      </c>
    </row>
    <row r="77" spans="1:12" x14ac:dyDescent="0.25">
      <c r="A77" s="1">
        <v>42529</v>
      </c>
      <c r="B77" s="2">
        <v>0.12638888888888888</v>
      </c>
      <c r="C77">
        <f>ROUNDDOWN('Zadanie 5'!C77+273.15,0)</f>
        <v>284</v>
      </c>
      <c r="D77">
        <f>ROUNDDOWN('Zadanie 5'!D77+273.15,0)</f>
        <v>288</v>
      </c>
      <c r="E77">
        <f>ROUNDDOWN('Zadanie 5'!E77+273.15,0)</f>
        <v>292</v>
      </c>
      <c r="F77">
        <f>ROUNDDOWN('Zadanie 5'!F77+273.15,0)</f>
        <v>283</v>
      </c>
      <c r="G77">
        <f>ROUNDDOWN('Zadanie 5'!G77+273.15,0)</f>
        <v>284</v>
      </c>
      <c r="H77">
        <f>ROUNDDOWN('Zadanie 5'!H77+273.15,0)</f>
        <v>283</v>
      </c>
      <c r="I77">
        <f>ROUNDDOWN('Zadanie 5'!I77+273.15,0)</f>
        <v>290</v>
      </c>
      <c r="J77">
        <f>ROUNDDOWN('Zadanie 5'!J77+273.15,0)</f>
        <v>290</v>
      </c>
      <c r="K77">
        <f>ROUNDDOWN('Zadanie 5'!K77+273.15,0)</f>
        <v>292</v>
      </c>
      <c r="L77">
        <f>ROUNDDOWN('Zadanie 5'!L77+273.15,0)</f>
        <v>285</v>
      </c>
    </row>
    <row r="78" spans="1:12" x14ac:dyDescent="0.25">
      <c r="A78" s="1">
        <v>42530</v>
      </c>
      <c r="B78" s="2">
        <v>4.5138888888888888E-2</v>
      </c>
      <c r="C78">
        <f>ROUNDDOWN('Zadanie 5'!C78+273.15,0)</f>
        <v>287</v>
      </c>
      <c r="D78">
        <f>ROUNDDOWN('Zadanie 5'!D78+273.15,0)</f>
        <v>288</v>
      </c>
      <c r="E78">
        <f>ROUNDDOWN('Zadanie 5'!E78+273.15,0)</f>
        <v>284</v>
      </c>
      <c r="F78">
        <f>ROUNDDOWN('Zadanie 5'!F78+273.15,0)</f>
        <v>291</v>
      </c>
      <c r="G78">
        <f>ROUNDDOWN('Zadanie 5'!G78+273.15,0)</f>
        <v>284</v>
      </c>
      <c r="H78">
        <f>ROUNDDOWN('Zadanie 5'!H78+273.15,0)</f>
        <v>287</v>
      </c>
      <c r="I78">
        <f>ROUNDDOWN('Zadanie 5'!I78+273.15,0)</f>
        <v>287</v>
      </c>
      <c r="J78">
        <f>ROUNDDOWN('Zadanie 5'!J78+273.15,0)</f>
        <v>291</v>
      </c>
      <c r="K78">
        <f>ROUNDDOWN('Zadanie 5'!K78+273.15,0)</f>
        <v>288</v>
      </c>
      <c r="L78">
        <f>ROUNDDOWN('Zadanie 5'!L78+273.15,0)</f>
        <v>291</v>
      </c>
    </row>
    <row r="79" spans="1:12" x14ac:dyDescent="0.25">
      <c r="A79" s="1">
        <v>42532</v>
      </c>
      <c r="B79" s="2">
        <v>0.17222222222222222</v>
      </c>
      <c r="C79">
        <f>ROUNDDOWN('Zadanie 5'!C79+273.15,0)</f>
        <v>290</v>
      </c>
      <c r="D79">
        <f>ROUNDDOWN('Zadanie 5'!D79+273.15,0)</f>
        <v>288</v>
      </c>
      <c r="E79">
        <f>ROUNDDOWN('Zadanie 5'!E79+273.15,0)</f>
        <v>284</v>
      </c>
      <c r="F79">
        <f>ROUNDDOWN('Zadanie 5'!F79+273.15,0)</f>
        <v>288</v>
      </c>
      <c r="G79">
        <f>ROUNDDOWN('Zadanie 5'!G79+273.15,0)</f>
        <v>289</v>
      </c>
      <c r="H79">
        <f>ROUNDDOWN('Zadanie 5'!H79+273.15,0)</f>
        <v>285</v>
      </c>
      <c r="I79">
        <f>ROUNDDOWN('Zadanie 5'!I79+273.15,0)</f>
        <v>286</v>
      </c>
      <c r="J79">
        <f>ROUNDDOWN('Zadanie 5'!J79+273.15,0)</f>
        <v>287</v>
      </c>
      <c r="K79">
        <f>ROUNDDOWN('Zadanie 5'!K79+273.15,0)</f>
        <v>288</v>
      </c>
      <c r="L79">
        <f>ROUNDDOWN('Zadanie 5'!L79+273.15,0)</f>
        <v>286</v>
      </c>
    </row>
    <row r="80" spans="1:12" x14ac:dyDescent="0.25">
      <c r="A80" s="1">
        <v>42532</v>
      </c>
      <c r="B80" s="2">
        <v>0.41875000000000001</v>
      </c>
      <c r="C80">
        <f>ROUNDDOWN('Zadanie 5'!C80+273.15,0)</f>
        <v>286</v>
      </c>
      <c r="D80">
        <f>ROUNDDOWN('Zadanie 5'!D80+273.15,0)</f>
        <v>285</v>
      </c>
      <c r="E80">
        <f>ROUNDDOWN('Zadanie 5'!E80+273.15,0)</f>
        <v>284</v>
      </c>
      <c r="F80">
        <f>ROUNDDOWN('Zadanie 5'!F80+273.15,0)</f>
        <v>284</v>
      </c>
      <c r="G80">
        <f>ROUNDDOWN('Zadanie 5'!G80+273.15,0)</f>
        <v>289</v>
      </c>
      <c r="H80">
        <f>ROUNDDOWN('Zadanie 5'!H80+273.15,0)</f>
        <v>292</v>
      </c>
      <c r="I80">
        <f>ROUNDDOWN('Zadanie 5'!I80+273.15,0)</f>
        <v>290</v>
      </c>
      <c r="J80">
        <f>ROUNDDOWN('Zadanie 5'!J80+273.15,0)</f>
        <v>288</v>
      </c>
      <c r="K80">
        <f>ROUNDDOWN('Zadanie 5'!K80+273.15,0)</f>
        <v>285</v>
      </c>
      <c r="L80">
        <f>ROUNDDOWN('Zadanie 5'!L80+273.15,0)</f>
        <v>289</v>
      </c>
    </row>
    <row r="81" spans="1:12" x14ac:dyDescent="0.25">
      <c r="A81" s="1">
        <v>42534</v>
      </c>
      <c r="B81" s="2">
        <v>0.17291666666666666</v>
      </c>
      <c r="C81">
        <f>ROUNDDOWN('Zadanie 5'!C81+273.15,0)</f>
        <v>283</v>
      </c>
      <c r="D81">
        <f>ROUNDDOWN('Zadanie 5'!D81+273.15,0)</f>
        <v>286</v>
      </c>
      <c r="E81">
        <f>ROUNDDOWN('Zadanie 5'!E81+273.15,0)</f>
        <v>284</v>
      </c>
      <c r="F81">
        <f>ROUNDDOWN('Zadanie 5'!F81+273.15,0)</f>
        <v>287</v>
      </c>
      <c r="G81">
        <f>ROUNDDOWN('Zadanie 5'!G81+273.15,0)</f>
        <v>285</v>
      </c>
      <c r="H81">
        <f>ROUNDDOWN('Zadanie 5'!H81+273.15,0)</f>
        <v>289</v>
      </c>
      <c r="I81">
        <f>ROUNDDOWN('Zadanie 5'!I81+273.15,0)</f>
        <v>286</v>
      </c>
      <c r="J81">
        <f>ROUNDDOWN('Zadanie 5'!J81+273.15,0)</f>
        <v>287</v>
      </c>
      <c r="K81">
        <f>ROUNDDOWN('Zadanie 5'!K81+273.15,0)</f>
        <v>283</v>
      </c>
      <c r="L81">
        <f>ROUNDDOWN('Zadanie 5'!L81+273.15,0)</f>
        <v>284</v>
      </c>
    </row>
    <row r="82" spans="1:12" x14ac:dyDescent="0.25">
      <c r="A82" s="1">
        <v>42534</v>
      </c>
      <c r="B82" s="2">
        <v>0.45833333333333331</v>
      </c>
      <c r="C82">
        <f>ROUNDDOWN('Zadanie 5'!C82+273.15,0)</f>
        <v>286</v>
      </c>
      <c r="D82">
        <f>ROUNDDOWN('Zadanie 5'!D82+273.15,0)</f>
        <v>290</v>
      </c>
      <c r="E82">
        <f>ROUNDDOWN('Zadanie 5'!E82+273.15,0)</f>
        <v>286</v>
      </c>
      <c r="F82">
        <f>ROUNDDOWN('Zadanie 5'!F82+273.15,0)</f>
        <v>292</v>
      </c>
      <c r="G82">
        <f>ROUNDDOWN('Zadanie 5'!G82+273.15,0)</f>
        <v>290</v>
      </c>
      <c r="H82">
        <f>ROUNDDOWN('Zadanie 5'!H82+273.15,0)</f>
        <v>286</v>
      </c>
      <c r="I82">
        <f>ROUNDDOWN('Zadanie 5'!I82+273.15,0)</f>
        <v>290</v>
      </c>
      <c r="J82">
        <f>ROUNDDOWN('Zadanie 5'!J82+273.15,0)</f>
        <v>291</v>
      </c>
      <c r="K82">
        <f>ROUNDDOWN('Zadanie 5'!K82+273.15,0)</f>
        <v>285</v>
      </c>
      <c r="L82">
        <f>ROUNDDOWN('Zadanie 5'!L82+273.15,0)</f>
        <v>289</v>
      </c>
    </row>
    <row r="83" spans="1:12" x14ac:dyDescent="0.25">
      <c r="A83" s="1">
        <v>42536</v>
      </c>
      <c r="B83" s="2">
        <v>0.25624999999999998</v>
      </c>
      <c r="C83">
        <f>ROUNDDOWN('Zadanie 5'!C83+273.15,0)</f>
        <v>290</v>
      </c>
      <c r="D83">
        <f>ROUNDDOWN('Zadanie 5'!D83+273.15,0)</f>
        <v>291</v>
      </c>
      <c r="E83">
        <f>ROUNDDOWN('Zadanie 5'!E83+273.15,0)</f>
        <v>291</v>
      </c>
      <c r="F83">
        <f>ROUNDDOWN('Zadanie 5'!F83+273.15,0)</f>
        <v>291</v>
      </c>
      <c r="G83">
        <f>ROUNDDOWN('Zadanie 5'!G83+273.15,0)</f>
        <v>290</v>
      </c>
      <c r="H83">
        <f>ROUNDDOWN('Zadanie 5'!H83+273.15,0)</f>
        <v>289</v>
      </c>
      <c r="I83">
        <f>ROUNDDOWN('Zadanie 5'!I83+273.15,0)</f>
        <v>287</v>
      </c>
      <c r="J83">
        <f>ROUNDDOWN('Zadanie 5'!J83+273.15,0)</f>
        <v>291</v>
      </c>
      <c r="K83">
        <f>ROUNDDOWN('Zadanie 5'!K83+273.15,0)</f>
        <v>288</v>
      </c>
      <c r="L83">
        <f>ROUNDDOWN('Zadanie 5'!L83+273.15,0)</f>
        <v>283</v>
      </c>
    </row>
    <row r="84" spans="1:12" x14ac:dyDescent="0.25">
      <c r="A84" s="1">
        <v>42536</v>
      </c>
      <c r="B84" s="2">
        <v>0.46111111111111114</v>
      </c>
      <c r="C84">
        <f>ROUNDDOWN('Zadanie 5'!C84+273.15,0)</f>
        <v>284</v>
      </c>
      <c r="D84">
        <f>ROUNDDOWN('Zadanie 5'!D84+273.15,0)</f>
        <v>290</v>
      </c>
      <c r="E84">
        <f>ROUNDDOWN('Zadanie 5'!E84+273.15,0)</f>
        <v>285</v>
      </c>
      <c r="F84">
        <f>ROUNDDOWN('Zadanie 5'!F84+273.15,0)</f>
        <v>283</v>
      </c>
      <c r="G84">
        <f>ROUNDDOWN('Zadanie 5'!G84+273.15,0)</f>
        <v>290</v>
      </c>
      <c r="H84">
        <f>ROUNDDOWN('Zadanie 5'!H84+273.15,0)</f>
        <v>291</v>
      </c>
      <c r="I84">
        <f>ROUNDDOWN('Zadanie 5'!I84+273.15,0)</f>
        <v>283</v>
      </c>
      <c r="J84">
        <f>ROUNDDOWN('Zadanie 5'!J84+273.15,0)</f>
        <v>286</v>
      </c>
      <c r="K84">
        <f>ROUNDDOWN('Zadanie 5'!K84+273.15,0)</f>
        <v>285</v>
      </c>
      <c r="L84">
        <f>ROUNDDOWN('Zadanie 5'!L84+273.15,0)</f>
        <v>287</v>
      </c>
    </row>
    <row r="85" spans="1:12" x14ac:dyDescent="0.25">
      <c r="A85" s="1">
        <v>42537</v>
      </c>
      <c r="B85" s="2">
        <v>8.9583333333333334E-2</v>
      </c>
      <c r="C85">
        <f>ROUNDDOWN('Zadanie 5'!C85+273.15,0)</f>
        <v>285</v>
      </c>
      <c r="D85">
        <f>ROUNDDOWN('Zadanie 5'!D85+273.15,0)</f>
        <v>286</v>
      </c>
      <c r="E85">
        <f>ROUNDDOWN('Zadanie 5'!E85+273.15,0)</f>
        <v>285</v>
      </c>
      <c r="F85">
        <f>ROUNDDOWN('Zadanie 5'!F85+273.15,0)</f>
        <v>288</v>
      </c>
      <c r="G85">
        <f>ROUNDDOWN('Zadanie 5'!G85+273.15,0)</f>
        <v>293</v>
      </c>
      <c r="H85">
        <f>ROUNDDOWN('Zadanie 5'!H85+273.15,0)</f>
        <v>292</v>
      </c>
      <c r="I85">
        <f>ROUNDDOWN('Zadanie 5'!I85+273.15,0)</f>
        <v>284</v>
      </c>
      <c r="J85">
        <f>ROUNDDOWN('Zadanie 5'!J85+273.15,0)</f>
        <v>287</v>
      </c>
      <c r="K85">
        <f>ROUNDDOWN('Zadanie 5'!K85+273.15,0)</f>
        <v>288</v>
      </c>
      <c r="L85">
        <f>ROUNDDOWN('Zadanie 5'!L85+273.15,0)</f>
        <v>285</v>
      </c>
    </row>
    <row r="86" spans="1:12" x14ac:dyDescent="0.25">
      <c r="A86" s="1">
        <v>42540</v>
      </c>
      <c r="B86" s="2">
        <v>0.37708333333333333</v>
      </c>
      <c r="C86">
        <f>ROUNDDOWN('Zadanie 5'!C86+273.15,0)</f>
        <v>286</v>
      </c>
      <c r="D86">
        <f>ROUNDDOWN('Zadanie 5'!D86+273.15,0)</f>
        <v>290</v>
      </c>
      <c r="E86">
        <f>ROUNDDOWN('Zadanie 5'!E86+273.15,0)</f>
        <v>292</v>
      </c>
      <c r="F86">
        <f>ROUNDDOWN('Zadanie 5'!F86+273.15,0)</f>
        <v>283</v>
      </c>
      <c r="G86">
        <f>ROUNDDOWN('Zadanie 5'!G86+273.15,0)</f>
        <v>284</v>
      </c>
      <c r="H86">
        <f>ROUNDDOWN('Zadanie 5'!H86+273.15,0)</f>
        <v>284</v>
      </c>
      <c r="I86">
        <f>ROUNDDOWN('Zadanie 5'!I86+273.15,0)</f>
        <v>287</v>
      </c>
      <c r="J86">
        <f>ROUNDDOWN('Zadanie 5'!J86+273.15,0)</f>
        <v>290</v>
      </c>
      <c r="K86">
        <f>ROUNDDOWN('Zadanie 5'!K86+273.15,0)</f>
        <v>291</v>
      </c>
      <c r="L86">
        <f>ROUNDDOWN('Zadanie 5'!L86+273.15,0)</f>
        <v>288</v>
      </c>
    </row>
    <row r="87" spans="1:12" x14ac:dyDescent="0.25">
      <c r="A87" s="1">
        <v>42540</v>
      </c>
      <c r="B87" s="2">
        <v>0.46527777777777779</v>
      </c>
      <c r="C87">
        <f>ROUNDDOWN('Zadanie 5'!C87+273.15,0)</f>
        <v>292</v>
      </c>
      <c r="D87">
        <f>ROUNDDOWN('Zadanie 5'!D87+273.15,0)</f>
        <v>286</v>
      </c>
      <c r="E87">
        <f>ROUNDDOWN('Zadanie 5'!E87+273.15,0)</f>
        <v>287</v>
      </c>
      <c r="F87">
        <f>ROUNDDOWN('Zadanie 5'!F87+273.15,0)</f>
        <v>284</v>
      </c>
      <c r="G87">
        <f>ROUNDDOWN('Zadanie 5'!G87+273.15,0)</f>
        <v>292</v>
      </c>
      <c r="H87">
        <f>ROUNDDOWN('Zadanie 5'!H87+273.15,0)</f>
        <v>288</v>
      </c>
      <c r="I87">
        <f>ROUNDDOWN('Zadanie 5'!I87+273.15,0)</f>
        <v>284</v>
      </c>
      <c r="J87">
        <f>ROUNDDOWN('Zadanie 5'!J87+273.15,0)</f>
        <v>290</v>
      </c>
      <c r="K87">
        <f>ROUNDDOWN('Zadanie 5'!K87+273.15,0)</f>
        <v>284</v>
      </c>
      <c r="L87">
        <f>ROUNDDOWN('Zadanie 5'!L87+273.15,0)</f>
        <v>287</v>
      </c>
    </row>
    <row r="88" spans="1:12" x14ac:dyDescent="0.25">
      <c r="A88" s="1">
        <v>42541</v>
      </c>
      <c r="B88" s="2">
        <v>2.0833333333333333E-3</v>
      </c>
      <c r="C88">
        <f>ROUNDDOWN('Zadanie 5'!C88+273.15,0)</f>
        <v>290</v>
      </c>
      <c r="D88">
        <f>ROUNDDOWN('Zadanie 5'!D88+273.15,0)</f>
        <v>286</v>
      </c>
      <c r="E88">
        <f>ROUNDDOWN('Zadanie 5'!E88+273.15,0)</f>
        <v>289</v>
      </c>
      <c r="F88">
        <f>ROUNDDOWN('Zadanie 5'!F88+273.15,0)</f>
        <v>292</v>
      </c>
      <c r="G88">
        <f>ROUNDDOWN('Zadanie 5'!G88+273.15,0)</f>
        <v>287</v>
      </c>
      <c r="H88">
        <f>ROUNDDOWN('Zadanie 5'!H88+273.15,0)</f>
        <v>283</v>
      </c>
      <c r="I88">
        <f>ROUNDDOWN('Zadanie 5'!I88+273.15,0)</f>
        <v>287</v>
      </c>
      <c r="J88">
        <f>ROUNDDOWN('Zadanie 5'!J88+273.15,0)</f>
        <v>288</v>
      </c>
      <c r="K88">
        <f>ROUNDDOWN('Zadanie 5'!K88+273.15,0)</f>
        <v>288</v>
      </c>
      <c r="L88">
        <f>ROUNDDOWN('Zadanie 5'!L88+273.15,0)</f>
        <v>292</v>
      </c>
    </row>
    <row r="89" spans="1:12" x14ac:dyDescent="0.25">
      <c r="A89" s="1">
        <v>42542</v>
      </c>
      <c r="B89" s="2">
        <v>0.1701388888888889</v>
      </c>
      <c r="C89">
        <f>ROUNDDOWN('Zadanie 5'!C89+273.15,0)</f>
        <v>288</v>
      </c>
      <c r="D89">
        <f>ROUNDDOWN('Zadanie 5'!D89+273.15,0)</f>
        <v>291</v>
      </c>
      <c r="E89">
        <f>ROUNDDOWN('Zadanie 5'!E89+273.15,0)</f>
        <v>291</v>
      </c>
      <c r="F89">
        <f>ROUNDDOWN('Zadanie 5'!F89+273.15,0)</f>
        <v>283</v>
      </c>
      <c r="G89">
        <f>ROUNDDOWN('Zadanie 5'!G89+273.15,0)</f>
        <v>289</v>
      </c>
      <c r="H89">
        <f>ROUNDDOWN('Zadanie 5'!H89+273.15,0)</f>
        <v>289</v>
      </c>
      <c r="I89">
        <f>ROUNDDOWN('Zadanie 5'!I89+273.15,0)</f>
        <v>291</v>
      </c>
      <c r="J89">
        <f>ROUNDDOWN('Zadanie 5'!J89+273.15,0)</f>
        <v>284</v>
      </c>
      <c r="K89">
        <f>ROUNDDOWN('Zadanie 5'!K89+273.15,0)</f>
        <v>283</v>
      </c>
      <c r="L89">
        <f>ROUNDDOWN('Zadanie 5'!L89+273.15,0)</f>
        <v>290</v>
      </c>
    </row>
    <row r="90" spans="1:12" x14ac:dyDescent="0.25">
      <c r="A90" s="1">
        <v>42545</v>
      </c>
      <c r="B90" s="2">
        <v>0.2986111111111111</v>
      </c>
      <c r="C90">
        <f>ROUNDDOWN('Zadanie 5'!C90+273.15,0)</f>
        <v>288</v>
      </c>
      <c r="D90">
        <f>ROUNDDOWN('Zadanie 5'!D90+273.15,0)</f>
        <v>289</v>
      </c>
      <c r="E90">
        <f>ROUNDDOWN('Zadanie 5'!E90+273.15,0)</f>
        <v>283</v>
      </c>
      <c r="F90">
        <f>ROUNDDOWN('Zadanie 5'!F90+273.15,0)</f>
        <v>286</v>
      </c>
      <c r="G90">
        <f>ROUNDDOWN('Zadanie 5'!G90+273.15,0)</f>
        <v>284</v>
      </c>
      <c r="H90">
        <f>ROUNDDOWN('Zadanie 5'!H90+273.15,0)</f>
        <v>290</v>
      </c>
      <c r="I90">
        <f>ROUNDDOWN('Zadanie 5'!I90+273.15,0)</f>
        <v>286</v>
      </c>
      <c r="J90">
        <f>ROUNDDOWN('Zadanie 5'!J90+273.15,0)</f>
        <v>290</v>
      </c>
      <c r="K90">
        <f>ROUNDDOWN('Zadanie 5'!K90+273.15,0)</f>
        <v>287</v>
      </c>
      <c r="L90">
        <f>ROUNDDOWN('Zadanie 5'!L90+273.15,0)</f>
        <v>285</v>
      </c>
    </row>
    <row r="91" spans="1:12" x14ac:dyDescent="0.25">
      <c r="A91" s="1">
        <v>42545</v>
      </c>
      <c r="B91" s="2">
        <v>0.37777777777777777</v>
      </c>
      <c r="C91">
        <f>ROUNDDOWN('Zadanie 5'!C91+273.15,0)</f>
        <v>285</v>
      </c>
      <c r="D91">
        <f>ROUNDDOWN('Zadanie 5'!D91+273.15,0)</f>
        <v>287</v>
      </c>
      <c r="E91">
        <f>ROUNDDOWN('Zadanie 5'!E91+273.15,0)</f>
        <v>293</v>
      </c>
      <c r="F91">
        <f>ROUNDDOWN('Zadanie 5'!F91+273.15,0)</f>
        <v>292</v>
      </c>
      <c r="G91">
        <f>ROUNDDOWN('Zadanie 5'!G91+273.15,0)</f>
        <v>285</v>
      </c>
      <c r="H91">
        <f>ROUNDDOWN('Zadanie 5'!H91+273.15,0)</f>
        <v>287</v>
      </c>
      <c r="I91">
        <f>ROUNDDOWN('Zadanie 5'!I91+273.15,0)</f>
        <v>290</v>
      </c>
      <c r="J91">
        <f>ROUNDDOWN('Zadanie 5'!J91+273.15,0)</f>
        <v>285</v>
      </c>
      <c r="K91">
        <f>ROUNDDOWN('Zadanie 5'!K91+273.15,0)</f>
        <v>285</v>
      </c>
      <c r="L91">
        <f>ROUNDDOWN('Zadanie 5'!L91+273.15,0)</f>
        <v>285</v>
      </c>
    </row>
    <row r="92" spans="1:12" x14ac:dyDescent="0.25">
      <c r="A92" s="1">
        <v>42546</v>
      </c>
      <c r="B92" s="2">
        <v>0.25347222222222221</v>
      </c>
      <c r="C92">
        <f>ROUNDDOWN('Zadanie 5'!C92+273.15,0)</f>
        <v>289</v>
      </c>
      <c r="D92">
        <f>ROUNDDOWN('Zadanie 5'!D92+273.15,0)</f>
        <v>283</v>
      </c>
      <c r="E92">
        <f>ROUNDDOWN('Zadanie 5'!E92+273.15,0)</f>
        <v>290</v>
      </c>
      <c r="F92">
        <f>ROUNDDOWN('Zadanie 5'!F92+273.15,0)</f>
        <v>292</v>
      </c>
      <c r="G92">
        <f>ROUNDDOWN('Zadanie 5'!G92+273.15,0)</f>
        <v>290</v>
      </c>
      <c r="H92">
        <f>ROUNDDOWN('Zadanie 5'!H92+273.15,0)</f>
        <v>289</v>
      </c>
      <c r="I92">
        <f>ROUNDDOWN('Zadanie 5'!I92+273.15,0)</f>
        <v>288</v>
      </c>
      <c r="J92">
        <f>ROUNDDOWN('Zadanie 5'!J92+273.15,0)</f>
        <v>283</v>
      </c>
      <c r="K92">
        <f>ROUNDDOWN('Zadanie 5'!K92+273.15,0)</f>
        <v>283</v>
      </c>
      <c r="L92">
        <f>ROUNDDOWN('Zadanie 5'!L92+273.15,0)</f>
        <v>285</v>
      </c>
    </row>
    <row r="93" spans="1:12" x14ac:dyDescent="0.25">
      <c r="A93" s="1">
        <v>42547</v>
      </c>
      <c r="B93" s="2">
        <v>8.4722222222222227E-2</v>
      </c>
      <c r="C93">
        <f>ROUNDDOWN('Zadanie 5'!C93+273.15,0)</f>
        <v>289</v>
      </c>
      <c r="D93">
        <f>ROUNDDOWN('Zadanie 5'!D93+273.15,0)</f>
        <v>285</v>
      </c>
      <c r="E93">
        <f>ROUNDDOWN('Zadanie 5'!E93+273.15,0)</f>
        <v>291</v>
      </c>
      <c r="F93">
        <f>ROUNDDOWN('Zadanie 5'!F93+273.15,0)</f>
        <v>284</v>
      </c>
      <c r="G93">
        <f>ROUNDDOWN('Zadanie 5'!G93+273.15,0)</f>
        <v>288</v>
      </c>
      <c r="H93">
        <f>ROUNDDOWN('Zadanie 5'!H93+273.15,0)</f>
        <v>291</v>
      </c>
      <c r="I93">
        <f>ROUNDDOWN('Zadanie 5'!I93+273.15,0)</f>
        <v>285</v>
      </c>
      <c r="J93">
        <f>ROUNDDOWN('Zadanie 5'!J93+273.15,0)</f>
        <v>291</v>
      </c>
      <c r="K93">
        <f>ROUNDDOWN('Zadanie 5'!K93+273.15,0)</f>
        <v>287</v>
      </c>
      <c r="L93">
        <f>ROUNDDOWN('Zadanie 5'!L93+273.15,0)</f>
        <v>289</v>
      </c>
    </row>
    <row r="94" spans="1:12" x14ac:dyDescent="0.25">
      <c r="A94" s="1">
        <v>42547</v>
      </c>
      <c r="B94" s="2">
        <v>0.16875000000000001</v>
      </c>
      <c r="C94">
        <f>ROUNDDOWN('Zadanie 5'!C94+273.15,0)</f>
        <v>292</v>
      </c>
      <c r="D94">
        <f>ROUNDDOWN('Zadanie 5'!D94+273.15,0)</f>
        <v>292</v>
      </c>
      <c r="E94">
        <f>ROUNDDOWN('Zadanie 5'!E94+273.15,0)</f>
        <v>285</v>
      </c>
      <c r="F94">
        <f>ROUNDDOWN('Zadanie 5'!F94+273.15,0)</f>
        <v>289</v>
      </c>
      <c r="G94">
        <f>ROUNDDOWN('Zadanie 5'!G94+273.15,0)</f>
        <v>286</v>
      </c>
      <c r="H94">
        <f>ROUNDDOWN('Zadanie 5'!H94+273.15,0)</f>
        <v>293</v>
      </c>
      <c r="I94">
        <f>ROUNDDOWN('Zadanie 5'!I94+273.15,0)</f>
        <v>292</v>
      </c>
      <c r="J94">
        <f>ROUNDDOWN('Zadanie 5'!J94+273.15,0)</f>
        <v>288</v>
      </c>
      <c r="K94">
        <f>ROUNDDOWN('Zadanie 5'!K94+273.15,0)</f>
        <v>288</v>
      </c>
      <c r="L94">
        <f>ROUNDDOWN('Zadanie 5'!L94+273.15,0)</f>
        <v>286</v>
      </c>
    </row>
    <row r="95" spans="1:12" x14ac:dyDescent="0.25">
      <c r="A95" s="1">
        <v>42547</v>
      </c>
      <c r="B95" s="2">
        <v>0.34166666666666667</v>
      </c>
      <c r="C95">
        <f>ROUNDDOWN('Zadanie 5'!C95+273.15,0)</f>
        <v>287</v>
      </c>
      <c r="D95">
        <f>ROUNDDOWN('Zadanie 5'!D95+273.15,0)</f>
        <v>284</v>
      </c>
      <c r="E95">
        <f>ROUNDDOWN('Zadanie 5'!E95+273.15,0)</f>
        <v>286</v>
      </c>
      <c r="F95">
        <f>ROUNDDOWN('Zadanie 5'!F95+273.15,0)</f>
        <v>291</v>
      </c>
      <c r="G95">
        <f>ROUNDDOWN('Zadanie 5'!G95+273.15,0)</f>
        <v>291</v>
      </c>
      <c r="H95">
        <f>ROUNDDOWN('Zadanie 5'!H95+273.15,0)</f>
        <v>285</v>
      </c>
      <c r="I95">
        <f>ROUNDDOWN('Zadanie 5'!I95+273.15,0)</f>
        <v>289</v>
      </c>
      <c r="J95">
        <f>ROUNDDOWN('Zadanie 5'!J95+273.15,0)</f>
        <v>283</v>
      </c>
      <c r="K95">
        <f>ROUNDDOWN('Zadanie 5'!K95+273.15,0)</f>
        <v>291</v>
      </c>
      <c r="L95">
        <f>ROUNDDOWN('Zadanie 5'!L95+273.15,0)</f>
        <v>287</v>
      </c>
    </row>
    <row r="96" spans="1:12" x14ac:dyDescent="0.25">
      <c r="A96" s="1">
        <v>42548</v>
      </c>
      <c r="B96" s="2">
        <v>0.33541666666666664</v>
      </c>
      <c r="C96">
        <f>ROUNDDOWN('Zadanie 5'!C96+273.15,0)</f>
        <v>284</v>
      </c>
      <c r="D96">
        <f>ROUNDDOWN('Zadanie 5'!D96+273.15,0)</f>
        <v>284</v>
      </c>
      <c r="E96">
        <f>ROUNDDOWN('Zadanie 5'!E96+273.15,0)</f>
        <v>285</v>
      </c>
      <c r="F96">
        <f>ROUNDDOWN('Zadanie 5'!F96+273.15,0)</f>
        <v>289</v>
      </c>
      <c r="G96">
        <f>ROUNDDOWN('Zadanie 5'!G96+273.15,0)</f>
        <v>284</v>
      </c>
      <c r="H96">
        <f>ROUNDDOWN('Zadanie 5'!H96+273.15,0)</f>
        <v>292</v>
      </c>
      <c r="I96">
        <f>ROUNDDOWN('Zadanie 5'!I96+273.15,0)</f>
        <v>285</v>
      </c>
      <c r="J96">
        <f>ROUNDDOWN('Zadanie 5'!J96+273.15,0)</f>
        <v>284</v>
      </c>
      <c r="K96">
        <f>ROUNDDOWN('Zadanie 5'!K96+273.15,0)</f>
        <v>287</v>
      </c>
      <c r="L96">
        <f>ROUNDDOWN('Zadanie 5'!L96+273.15,0)</f>
        <v>287</v>
      </c>
    </row>
    <row r="97" spans="1:12" x14ac:dyDescent="0.25">
      <c r="A97" s="1">
        <v>42549</v>
      </c>
      <c r="B97" s="2">
        <v>0.50624999999999998</v>
      </c>
      <c r="C97">
        <f>ROUNDDOWN('Zadanie 5'!C97+273.15,0)</f>
        <v>283</v>
      </c>
      <c r="D97">
        <f>ROUNDDOWN('Zadanie 5'!D97+273.15,0)</f>
        <v>284</v>
      </c>
      <c r="E97">
        <f>ROUNDDOWN('Zadanie 5'!E97+273.15,0)</f>
        <v>290</v>
      </c>
      <c r="F97">
        <f>ROUNDDOWN('Zadanie 5'!F97+273.15,0)</f>
        <v>286</v>
      </c>
      <c r="G97">
        <f>ROUNDDOWN('Zadanie 5'!G97+273.15,0)</f>
        <v>289</v>
      </c>
      <c r="H97">
        <f>ROUNDDOWN('Zadanie 5'!H97+273.15,0)</f>
        <v>285</v>
      </c>
      <c r="I97">
        <f>ROUNDDOWN('Zadanie 5'!I97+273.15,0)</f>
        <v>284</v>
      </c>
      <c r="J97">
        <f>ROUNDDOWN('Zadanie 5'!J97+273.15,0)</f>
        <v>289</v>
      </c>
      <c r="K97">
        <f>ROUNDDOWN('Zadanie 5'!K97+273.15,0)</f>
        <v>285</v>
      </c>
      <c r="L97">
        <f>ROUNDDOWN('Zadanie 5'!L97+273.15,0)</f>
        <v>284</v>
      </c>
    </row>
    <row r="98" spans="1:12" x14ac:dyDescent="0.25">
      <c r="A98" s="1">
        <v>42551</v>
      </c>
      <c r="B98" s="2">
        <v>4.583333333333333E-2</v>
      </c>
      <c r="C98">
        <f>ROUNDDOWN('Zadanie 5'!C98+273.15,0)</f>
        <v>288</v>
      </c>
      <c r="D98">
        <f>ROUNDDOWN('Zadanie 5'!D98+273.15,0)</f>
        <v>290</v>
      </c>
      <c r="E98">
        <f>ROUNDDOWN('Zadanie 5'!E98+273.15,0)</f>
        <v>285</v>
      </c>
      <c r="F98">
        <f>ROUNDDOWN('Zadanie 5'!F98+273.15,0)</f>
        <v>283</v>
      </c>
      <c r="G98">
        <f>ROUNDDOWN('Zadanie 5'!G98+273.15,0)</f>
        <v>286</v>
      </c>
      <c r="H98">
        <f>ROUNDDOWN('Zadanie 5'!H98+273.15,0)</f>
        <v>286</v>
      </c>
      <c r="I98">
        <f>ROUNDDOWN('Zadanie 5'!I98+273.15,0)</f>
        <v>284</v>
      </c>
      <c r="J98">
        <f>ROUNDDOWN('Zadanie 5'!J98+273.15,0)</f>
        <v>283</v>
      </c>
      <c r="K98">
        <f>ROUNDDOWN('Zadanie 5'!K98+273.15,0)</f>
        <v>284</v>
      </c>
      <c r="L98">
        <f>ROUNDDOWN('Zadanie 5'!L98+273.15,0)</f>
        <v>291</v>
      </c>
    </row>
    <row r="99" spans="1:12" x14ac:dyDescent="0.25">
      <c r="A99" s="1">
        <v>42553</v>
      </c>
      <c r="B99" s="2">
        <v>0.21597222222222223</v>
      </c>
      <c r="C99">
        <f>ROUNDDOWN('Zadanie 5'!C99+273.15,0)</f>
        <v>295</v>
      </c>
      <c r="D99">
        <f>ROUNDDOWN('Zadanie 5'!D99+273.15,0)</f>
        <v>298</v>
      </c>
      <c r="E99">
        <f>ROUNDDOWN('Zadanie 5'!E99+273.15,0)</f>
        <v>296</v>
      </c>
      <c r="F99">
        <f>ROUNDDOWN('Zadanie 5'!F99+273.15,0)</f>
        <v>294</v>
      </c>
      <c r="G99">
        <f>ROUNDDOWN('Zadanie 5'!G99+273.15,0)</f>
        <v>296</v>
      </c>
      <c r="H99">
        <f>ROUNDDOWN('Zadanie 5'!H99+273.15,0)</f>
        <v>293</v>
      </c>
      <c r="I99">
        <f>ROUNDDOWN('Zadanie 5'!I99+273.15,0)</f>
        <v>296</v>
      </c>
      <c r="J99">
        <f>ROUNDDOWN('Zadanie 5'!J99+273.15,0)</f>
        <v>297</v>
      </c>
      <c r="K99">
        <f>ROUNDDOWN('Zadanie 5'!K99+273.15,0)</f>
        <v>296</v>
      </c>
      <c r="L99">
        <f>ROUNDDOWN('Zadanie 5'!L99+273.15,0)</f>
        <v>294</v>
      </c>
    </row>
    <row r="100" spans="1:12" x14ac:dyDescent="0.25">
      <c r="A100" s="1">
        <v>42554</v>
      </c>
      <c r="B100" s="2">
        <v>4.1666666666666666E-3</v>
      </c>
      <c r="C100">
        <f>ROUNDDOWN('Zadanie 5'!C100+273.15,0)</f>
        <v>294</v>
      </c>
      <c r="D100">
        <f>ROUNDDOWN('Zadanie 5'!D100+273.15,0)</f>
        <v>297</v>
      </c>
      <c r="E100">
        <f>ROUNDDOWN('Zadanie 5'!E100+273.15,0)</f>
        <v>293</v>
      </c>
      <c r="F100">
        <f>ROUNDDOWN('Zadanie 5'!F100+273.15,0)</f>
        <v>293</v>
      </c>
      <c r="G100">
        <f>ROUNDDOWN('Zadanie 5'!G100+273.15,0)</f>
        <v>297</v>
      </c>
      <c r="H100">
        <f>ROUNDDOWN('Zadanie 5'!H100+273.15,0)</f>
        <v>296</v>
      </c>
      <c r="I100">
        <f>ROUNDDOWN('Zadanie 5'!I100+273.15,0)</f>
        <v>297</v>
      </c>
      <c r="J100">
        <f>ROUNDDOWN('Zadanie 5'!J100+273.15,0)</f>
        <v>295</v>
      </c>
      <c r="K100">
        <f>ROUNDDOWN('Zadanie 5'!K100+273.15,0)</f>
        <v>294</v>
      </c>
      <c r="L100">
        <f>ROUNDDOWN('Zadanie 5'!L100+273.15,0)</f>
        <v>297</v>
      </c>
    </row>
    <row r="101" spans="1:12" x14ac:dyDescent="0.25">
      <c r="A101" s="1">
        <v>42556</v>
      </c>
      <c r="B101" s="2">
        <v>8.6805555555555552E-2</v>
      </c>
      <c r="C101">
        <f>ROUNDDOWN('Zadanie 5'!C101+273.15,0)</f>
        <v>295</v>
      </c>
      <c r="D101">
        <f>ROUNDDOWN('Zadanie 5'!D101+273.15,0)</f>
        <v>295</v>
      </c>
      <c r="E101">
        <f>ROUNDDOWN('Zadanie 5'!E101+273.15,0)</f>
        <v>296</v>
      </c>
      <c r="F101">
        <f>ROUNDDOWN('Zadanie 5'!F101+273.15,0)</f>
        <v>293</v>
      </c>
      <c r="G101">
        <f>ROUNDDOWN('Zadanie 5'!G101+273.15,0)</f>
        <v>294</v>
      </c>
      <c r="H101">
        <f>ROUNDDOWN('Zadanie 5'!H101+273.15,0)</f>
        <v>294</v>
      </c>
      <c r="I101">
        <f>ROUNDDOWN('Zadanie 5'!I101+273.15,0)</f>
        <v>294</v>
      </c>
      <c r="J101">
        <f>ROUNDDOWN('Zadanie 5'!J101+273.15,0)</f>
        <v>297</v>
      </c>
      <c r="K101">
        <f>ROUNDDOWN('Zadanie 5'!K101+273.15,0)</f>
        <v>297</v>
      </c>
      <c r="L101">
        <f>ROUNDDOWN('Zadanie 5'!L101+273.15,0)</f>
        <v>296</v>
      </c>
    </row>
    <row r="102" spans="1:12" x14ac:dyDescent="0.25">
      <c r="A102" s="1">
        <v>42557</v>
      </c>
      <c r="B102" s="2">
        <v>4.7222222222222221E-2</v>
      </c>
      <c r="C102">
        <f>ROUNDDOWN('Zadanie 5'!C102+273.15,0)</f>
        <v>293</v>
      </c>
      <c r="D102">
        <f>ROUNDDOWN('Zadanie 5'!D102+273.15,0)</f>
        <v>294</v>
      </c>
      <c r="E102">
        <f>ROUNDDOWN('Zadanie 5'!E102+273.15,0)</f>
        <v>295</v>
      </c>
      <c r="F102">
        <f>ROUNDDOWN('Zadanie 5'!F102+273.15,0)</f>
        <v>293</v>
      </c>
      <c r="G102">
        <f>ROUNDDOWN('Zadanie 5'!G102+273.15,0)</f>
        <v>296</v>
      </c>
      <c r="H102">
        <f>ROUNDDOWN('Zadanie 5'!H102+273.15,0)</f>
        <v>296</v>
      </c>
      <c r="I102">
        <f>ROUNDDOWN('Zadanie 5'!I102+273.15,0)</f>
        <v>296</v>
      </c>
      <c r="J102">
        <f>ROUNDDOWN('Zadanie 5'!J102+273.15,0)</f>
        <v>294</v>
      </c>
      <c r="K102">
        <f>ROUNDDOWN('Zadanie 5'!K102+273.15,0)</f>
        <v>297</v>
      </c>
      <c r="L102">
        <f>ROUNDDOWN('Zadanie 5'!L102+273.15,0)</f>
        <v>294</v>
      </c>
    </row>
    <row r="103" spans="1:12" x14ac:dyDescent="0.25">
      <c r="A103" s="1">
        <v>42557</v>
      </c>
      <c r="B103" s="2">
        <v>0.46041666666666664</v>
      </c>
      <c r="C103">
        <f>ROUNDDOWN('Zadanie 5'!C103+273.15,0)</f>
        <v>293</v>
      </c>
      <c r="D103">
        <f>ROUNDDOWN('Zadanie 5'!D103+273.15,0)</f>
        <v>293</v>
      </c>
      <c r="E103">
        <f>ROUNDDOWN('Zadanie 5'!E103+273.15,0)</f>
        <v>296</v>
      </c>
      <c r="F103">
        <f>ROUNDDOWN('Zadanie 5'!F103+273.15,0)</f>
        <v>295</v>
      </c>
      <c r="G103">
        <f>ROUNDDOWN('Zadanie 5'!G103+273.15,0)</f>
        <v>296</v>
      </c>
      <c r="H103">
        <f>ROUNDDOWN('Zadanie 5'!H103+273.15,0)</f>
        <v>298</v>
      </c>
      <c r="I103">
        <f>ROUNDDOWN('Zadanie 5'!I103+273.15,0)</f>
        <v>294</v>
      </c>
      <c r="J103">
        <f>ROUNDDOWN('Zadanie 5'!J103+273.15,0)</f>
        <v>293</v>
      </c>
      <c r="K103">
        <f>ROUNDDOWN('Zadanie 5'!K103+273.15,0)</f>
        <v>296</v>
      </c>
      <c r="L103">
        <f>ROUNDDOWN('Zadanie 5'!L103+273.15,0)</f>
        <v>293</v>
      </c>
    </row>
    <row r="104" spans="1:12" x14ac:dyDescent="0.25">
      <c r="A104" s="1">
        <v>42558</v>
      </c>
      <c r="B104" s="2">
        <v>2.7777777777777779E-3</v>
      </c>
      <c r="C104">
        <f>ROUNDDOWN('Zadanie 5'!C104+273.15,0)</f>
        <v>297</v>
      </c>
      <c r="D104">
        <f>ROUNDDOWN('Zadanie 5'!D104+273.15,0)</f>
        <v>293</v>
      </c>
      <c r="E104">
        <f>ROUNDDOWN('Zadanie 5'!E104+273.15,0)</f>
        <v>296</v>
      </c>
      <c r="F104">
        <f>ROUNDDOWN('Zadanie 5'!F104+273.15,0)</f>
        <v>294</v>
      </c>
      <c r="G104">
        <f>ROUNDDOWN('Zadanie 5'!G104+273.15,0)</f>
        <v>295</v>
      </c>
      <c r="H104">
        <f>ROUNDDOWN('Zadanie 5'!H104+273.15,0)</f>
        <v>294</v>
      </c>
      <c r="I104">
        <f>ROUNDDOWN('Zadanie 5'!I104+273.15,0)</f>
        <v>294</v>
      </c>
      <c r="J104">
        <f>ROUNDDOWN('Zadanie 5'!J104+273.15,0)</f>
        <v>298</v>
      </c>
      <c r="K104">
        <f>ROUNDDOWN('Zadanie 5'!K104+273.15,0)</f>
        <v>295</v>
      </c>
      <c r="L104">
        <f>ROUNDDOWN('Zadanie 5'!L104+273.15,0)</f>
        <v>293</v>
      </c>
    </row>
    <row r="105" spans="1:12" x14ac:dyDescent="0.25">
      <c r="A105" s="1">
        <v>42558</v>
      </c>
      <c r="B105" s="2">
        <v>5.5555555555555558E-3</v>
      </c>
      <c r="C105">
        <f>ROUNDDOWN('Zadanie 5'!C105+273.15,0)</f>
        <v>296</v>
      </c>
      <c r="D105">
        <f>ROUNDDOWN('Zadanie 5'!D105+273.15,0)</f>
        <v>295</v>
      </c>
      <c r="E105">
        <f>ROUNDDOWN('Zadanie 5'!E105+273.15,0)</f>
        <v>298</v>
      </c>
      <c r="F105">
        <f>ROUNDDOWN('Zadanie 5'!F105+273.15,0)</f>
        <v>295</v>
      </c>
      <c r="G105">
        <f>ROUNDDOWN('Zadanie 5'!G105+273.15,0)</f>
        <v>293</v>
      </c>
      <c r="H105">
        <f>ROUNDDOWN('Zadanie 5'!H105+273.15,0)</f>
        <v>296</v>
      </c>
      <c r="I105">
        <f>ROUNDDOWN('Zadanie 5'!I105+273.15,0)</f>
        <v>294</v>
      </c>
      <c r="J105">
        <f>ROUNDDOWN('Zadanie 5'!J105+273.15,0)</f>
        <v>293</v>
      </c>
      <c r="K105">
        <f>ROUNDDOWN('Zadanie 5'!K105+273.15,0)</f>
        <v>297</v>
      </c>
      <c r="L105">
        <f>ROUNDDOWN('Zadanie 5'!L105+273.15,0)</f>
        <v>293</v>
      </c>
    </row>
    <row r="106" spans="1:12" x14ac:dyDescent="0.25">
      <c r="A106" s="1">
        <v>42558</v>
      </c>
      <c r="B106" s="2">
        <v>4.5138888888888888E-2</v>
      </c>
      <c r="C106">
        <f>ROUNDDOWN('Zadanie 5'!C106+273.15,0)</f>
        <v>296</v>
      </c>
      <c r="D106">
        <f>ROUNDDOWN('Zadanie 5'!D106+273.15,0)</f>
        <v>293</v>
      </c>
      <c r="E106">
        <f>ROUNDDOWN('Zadanie 5'!E106+273.15,0)</f>
        <v>293</v>
      </c>
      <c r="F106">
        <f>ROUNDDOWN('Zadanie 5'!F106+273.15,0)</f>
        <v>293</v>
      </c>
      <c r="G106">
        <f>ROUNDDOWN('Zadanie 5'!G106+273.15,0)</f>
        <v>293</v>
      </c>
      <c r="H106">
        <f>ROUNDDOWN('Zadanie 5'!H106+273.15,0)</f>
        <v>294</v>
      </c>
      <c r="I106">
        <f>ROUNDDOWN('Zadanie 5'!I106+273.15,0)</f>
        <v>297</v>
      </c>
      <c r="J106">
        <f>ROUNDDOWN('Zadanie 5'!J106+273.15,0)</f>
        <v>294</v>
      </c>
      <c r="K106">
        <f>ROUNDDOWN('Zadanie 5'!K106+273.15,0)</f>
        <v>296</v>
      </c>
      <c r="L106">
        <f>ROUNDDOWN('Zadanie 5'!L106+273.15,0)</f>
        <v>295</v>
      </c>
    </row>
    <row r="107" spans="1:12" x14ac:dyDescent="0.25">
      <c r="A107" s="1">
        <v>42558</v>
      </c>
      <c r="B107" s="2">
        <v>0.46597222222222223</v>
      </c>
      <c r="C107">
        <f>ROUNDDOWN('Zadanie 5'!C107+273.15,0)</f>
        <v>294</v>
      </c>
      <c r="D107">
        <f>ROUNDDOWN('Zadanie 5'!D107+273.15,0)</f>
        <v>295</v>
      </c>
      <c r="E107">
        <f>ROUNDDOWN('Zadanie 5'!E107+273.15,0)</f>
        <v>294</v>
      </c>
      <c r="F107">
        <f>ROUNDDOWN('Zadanie 5'!F107+273.15,0)</f>
        <v>293</v>
      </c>
      <c r="G107">
        <f>ROUNDDOWN('Zadanie 5'!G107+273.15,0)</f>
        <v>297</v>
      </c>
      <c r="H107">
        <f>ROUNDDOWN('Zadanie 5'!H107+273.15,0)</f>
        <v>295</v>
      </c>
      <c r="I107">
        <f>ROUNDDOWN('Zadanie 5'!I107+273.15,0)</f>
        <v>297</v>
      </c>
      <c r="J107">
        <f>ROUNDDOWN('Zadanie 5'!J107+273.15,0)</f>
        <v>294</v>
      </c>
      <c r="K107">
        <f>ROUNDDOWN('Zadanie 5'!K107+273.15,0)</f>
        <v>296</v>
      </c>
      <c r="L107">
        <f>ROUNDDOWN('Zadanie 5'!L107+273.15,0)</f>
        <v>295</v>
      </c>
    </row>
    <row r="108" spans="1:12" x14ac:dyDescent="0.25">
      <c r="A108" s="1">
        <v>42561</v>
      </c>
      <c r="B108" s="2">
        <v>0.42152777777777778</v>
      </c>
      <c r="C108">
        <f>ROUNDDOWN('Zadanie 5'!C108+273.15,0)</f>
        <v>296</v>
      </c>
      <c r="D108">
        <f>ROUNDDOWN('Zadanie 5'!D108+273.15,0)</f>
        <v>295</v>
      </c>
      <c r="E108">
        <f>ROUNDDOWN('Zadanie 5'!E108+273.15,0)</f>
        <v>297</v>
      </c>
      <c r="F108">
        <f>ROUNDDOWN('Zadanie 5'!F108+273.15,0)</f>
        <v>296</v>
      </c>
      <c r="G108">
        <f>ROUNDDOWN('Zadanie 5'!G108+273.15,0)</f>
        <v>293</v>
      </c>
      <c r="H108">
        <f>ROUNDDOWN('Zadanie 5'!H108+273.15,0)</f>
        <v>295</v>
      </c>
      <c r="I108">
        <f>ROUNDDOWN('Zadanie 5'!I108+273.15,0)</f>
        <v>293</v>
      </c>
      <c r="J108">
        <f>ROUNDDOWN('Zadanie 5'!J108+273.15,0)</f>
        <v>295</v>
      </c>
      <c r="K108">
        <f>ROUNDDOWN('Zadanie 5'!K108+273.15,0)</f>
        <v>297</v>
      </c>
      <c r="L108">
        <f>ROUNDDOWN('Zadanie 5'!L108+273.15,0)</f>
        <v>296</v>
      </c>
    </row>
    <row r="109" spans="1:12" x14ac:dyDescent="0.25">
      <c r="A109" s="1">
        <v>42565</v>
      </c>
      <c r="B109" s="2">
        <v>4.1666666666666664E-2</v>
      </c>
      <c r="C109">
        <f>ROUNDDOWN('Zadanie 5'!C109+273.15,0)</f>
        <v>294</v>
      </c>
      <c r="D109">
        <f>ROUNDDOWN('Zadanie 5'!D109+273.15,0)</f>
        <v>294</v>
      </c>
      <c r="E109">
        <f>ROUNDDOWN('Zadanie 5'!E109+273.15,0)</f>
        <v>295</v>
      </c>
      <c r="F109">
        <f>ROUNDDOWN('Zadanie 5'!F109+273.15,0)</f>
        <v>295</v>
      </c>
      <c r="G109">
        <f>ROUNDDOWN('Zadanie 5'!G109+273.15,0)</f>
        <v>293</v>
      </c>
      <c r="H109">
        <f>ROUNDDOWN('Zadanie 5'!H109+273.15,0)</f>
        <v>296</v>
      </c>
      <c r="I109">
        <f>ROUNDDOWN('Zadanie 5'!I109+273.15,0)</f>
        <v>296</v>
      </c>
      <c r="J109">
        <f>ROUNDDOWN('Zadanie 5'!J109+273.15,0)</f>
        <v>293</v>
      </c>
      <c r="K109">
        <f>ROUNDDOWN('Zadanie 5'!K109+273.15,0)</f>
        <v>294</v>
      </c>
      <c r="L109">
        <f>ROUNDDOWN('Zadanie 5'!L109+273.15,0)</f>
        <v>297</v>
      </c>
    </row>
    <row r="110" spans="1:12" x14ac:dyDescent="0.25">
      <c r="A110" s="1">
        <v>42567</v>
      </c>
      <c r="B110" s="2">
        <v>0.38055555555555554</v>
      </c>
      <c r="C110">
        <f>ROUNDDOWN('Zadanie 5'!C110+273.15,0)</f>
        <v>293</v>
      </c>
      <c r="D110">
        <f>ROUNDDOWN('Zadanie 5'!D110+273.15,0)</f>
        <v>297</v>
      </c>
      <c r="E110">
        <f>ROUNDDOWN('Zadanie 5'!E110+273.15,0)</f>
        <v>297</v>
      </c>
      <c r="F110">
        <f>ROUNDDOWN('Zadanie 5'!F110+273.15,0)</f>
        <v>293</v>
      </c>
      <c r="G110">
        <f>ROUNDDOWN('Zadanie 5'!G110+273.15,0)</f>
        <v>294</v>
      </c>
      <c r="H110">
        <f>ROUNDDOWN('Zadanie 5'!H110+273.15,0)</f>
        <v>295</v>
      </c>
      <c r="I110">
        <f>ROUNDDOWN('Zadanie 5'!I110+273.15,0)</f>
        <v>296</v>
      </c>
      <c r="J110">
        <f>ROUNDDOWN('Zadanie 5'!J110+273.15,0)</f>
        <v>296</v>
      </c>
      <c r="K110">
        <f>ROUNDDOWN('Zadanie 5'!K110+273.15,0)</f>
        <v>296</v>
      </c>
      <c r="L110">
        <f>ROUNDDOWN('Zadanie 5'!L110+273.15,0)</f>
        <v>294</v>
      </c>
    </row>
    <row r="111" spans="1:12" x14ac:dyDescent="0.25">
      <c r="A111" s="1">
        <v>42568</v>
      </c>
      <c r="B111" s="2">
        <v>4.6527777777777779E-2</v>
      </c>
      <c r="C111">
        <f>ROUNDDOWN('Zadanie 5'!C111+273.15,0)</f>
        <v>297</v>
      </c>
      <c r="D111">
        <f>ROUNDDOWN('Zadanie 5'!D111+273.15,0)</f>
        <v>297</v>
      </c>
      <c r="E111">
        <f>ROUNDDOWN('Zadanie 5'!E111+273.15,0)</f>
        <v>297</v>
      </c>
      <c r="F111">
        <f>ROUNDDOWN('Zadanie 5'!F111+273.15,0)</f>
        <v>293</v>
      </c>
      <c r="G111">
        <f>ROUNDDOWN('Zadanie 5'!G111+273.15,0)</f>
        <v>296</v>
      </c>
      <c r="H111">
        <f>ROUNDDOWN('Zadanie 5'!H111+273.15,0)</f>
        <v>296</v>
      </c>
      <c r="I111">
        <f>ROUNDDOWN('Zadanie 5'!I111+273.15,0)</f>
        <v>298</v>
      </c>
      <c r="J111">
        <f>ROUNDDOWN('Zadanie 5'!J111+273.15,0)</f>
        <v>297</v>
      </c>
      <c r="K111">
        <f>ROUNDDOWN('Zadanie 5'!K111+273.15,0)</f>
        <v>297</v>
      </c>
      <c r="L111">
        <f>ROUNDDOWN('Zadanie 5'!L111+273.15,0)</f>
        <v>295</v>
      </c>
    </row>
    <row r="112" spans="1:12" x14ac:dyDescent="0.25">
      <c r="A112" s="1">
        <v>42571</v>
      </c>
      <c r="B112" s="2">
        <v>4.5138888888888888E-2</v>
      </c>
      <c r="C112">
        <f>ROUNDDOWN('Zadanie 5'!C112+273.15,0)</f>
        <v>293</v>
      </c>
      <c r="D112">
        <f>ROUNDDOWN('Zadanie 5'!D112+273.15,0)</f>
        <v>294</v>
      </c>
      <c r="E112">
        <f>ROUNDDOWN('Zadanie 5'!E112+273.15,0)</f>
        <v>296</v>
      </c>
      <c r="F112">
        <f>ROUNDDOWN('Zadanie 5'!F112+273.15,0)</f>
        <v>296</v>
      </c>
      <c r="G112">
        <f>ROUNDDOWN('Zadanie 5'!G112+273.15,0)</f>
        <v>295</v>
      </c>
      <c r="H112">
        <f>ROUNDDOWN('Zadanie 5'!H112+273.15,0)</f>
        <v>296</v>
      </c>
      <c r="I112">
        <f>ROUNDDOWN('Zadanie 5'!I112+273.15,0)</f>
        <v>294</v>
      </c>
      <c r="J112">
        <f>ROUNDDOWN('Zadanie 5'!J112+273.15,0)</f>
        <v>295</v>
      </c>
      <c r="K112">
        <f>ROUNDDOWN('Zadanie 5'!K112+273.15,0)</f>
        <v>296</v>
      </c>
      <c r="L112">
        <f>ROUNDDOWN('Zadanie 5'!L112+273.15,0)</f>
        <v>295</v>
      </c>
    </row>
    <row r="113" spans="1:12" x14ac:dyDescent="0.25">
      <c r="A113" s="1">
        <v>42571</v>
      </c>
      <c r="B113" s="2">
        <v>4.6527777777777779E-2</v>
      </c>
      <c r="C113">
        <f>ROUNDDOWN('Zadanie 5'!C113+273.15,0)</f>
        <v>298</v>
      </c>
      <c r="D113">
        <f>ROUNDDOWN('Zadanie 5'!D113+273.15,0)</f>
        <v>296</v>
      </c>
      <c r="E113">
        <f>ROUNDDOWN('Zadanie 5'!E113+273.15,0)</f>
        <v>298</v>
      </c>
      <c r="F113">
        <f>ROUNDDOWN('Zadanie 5'!F113+273.15,0)</f>
        <v>294</v>
      </c>
      <c r="G113">
        <f>ROUNDDOWN('Zadanie 5'!G113+273.15,0)</f>
        <v>296</v>
      </c>
      <c r="H113">
        <f>ROUNDDOWN('Zadanie 5'!H113+273.15,0)</f>
        <v>296</v>
      </c>
      <c r="I113">
        <f>ROUNDDOWN('Zadanie 5'!I113+273.15,0)</f>
        <v>295</v>
      </c>
      <c r="J113">
        <f>ROUNDDOWN('Zadanie 5'!J113+273.15,0)</f>
        <v>295</v>
      </c>
      <c r="K113">
        <f>ROUNDDOWN('Zadanie 5'!K113+273.15,0)</f>
        <v>295</v>
      </c>
      <c r="L113">
        <f>ROUNDDOWN('Zadanie 5'!L113+273.15,0)</f>
        <v>295</v>
      </c>
    </row>
    <row r="114" spans="1:12" x14ac:dyDescent="0.25">
      <c r="A114" s="1">
        <v>42572</v>
      </c>
      <c r="B114" s="2">
        <v>0.16805555555555557</v>
      </c>
      <c r="C114">
        <f>ROUNDDOWN('Zadanie 5'!C114+273.15,0)</f>
        <v>297</v>
      </c>
      <c r="D114">
        <f>ROUNDDOWN('Zadanie 5'!D114+273.15,0)</f>
        <v>295</v>
      </c>
      <c r="E114">
        <f>ROUNDDOWN('Zadanie 5'!E114+273.15,0)</f>
        <v>297</v>
      </c>
      <c r="F114">
        <f>ROUNDDOWN('Zadanie 5'!F114+273.15,0)</f>
        <v>296</v>
      </c>
      <c r="G114">
        <f>ROUNDDOWN('Zadanie 5'!G114+273.15,0)</f>
        <v>297</v>
      </c>
      <c r="H114">
        <f>ROUNDDOWN('Zadanie 5'!H114+273.15,0)</f>
        <v>297</v>
      </c>
      <c r="I114">
        <f>ROUNDDOWN('Zadanie 5'!I114+273.15,0)</f>
        <v>295</v>
      </c>
      <c r="J114">
        <f>ROUNDDOWN('Zadanie 5'!J114+273.15,0)</f>
        <v>294</v>
      </c>
      <c r="K114">
        <f>ROUNDDOWN('Zadanie 5'!K114+273.15,0)</f>
        <v>293</v>
      </c>
      <c r="L114">
        <f>ROUNDDOWN('Zadanie 5'!L114+273.15,0)</f>
        <v>297</v>
      </c>
    </row>
    <row r="115" spans="1:12" x14ac:dyDescent="0.25">
      <c r="A115" s="1">
        <v>42573</v>
      </c>
      <c r="B115" s="2">
        <v>0.25138888888888888</v>
      </c>
      <c r="C115">
        <f>ROUNDDOWN('Zadanie 5'!C115+273.15,0)</f>
        <v>294</v>
      </c>
      <c r="D115">
        <f>ROUNDDOWN('Zadanie 5'!D115+273.15,0)</f>
        <v>295</v>
      </c>
      <c r="E115">
        <f>ROUNDDOWN('Zadanie 5'!E115+273.15,0)</f>
        <v>294</v>
      </c>
      <c r="F115">
        <f>ROUNDDOWN('Zadanie 5'!F115+273.15,0)</f>
        <v>297</v>
      </c>
      <c r="G115">
        <f>ROUNDDOWN('Zadanie 5'!G115+273.15,0)</f>
        <v>295</v>
      </c>
      <c r="H115">
        <f>ROUNDDOWN('Zadanie 5'!H115+273.15,0)</f>
        <v>297</v>
      </c>
      <c r="I115">
        <f>ROUNDDOWN('Zadanie 5'!I115+273.15,0)</f>
        <v>295</v>
      </c>
      <c r="J115">
        <f>ROUNDDOWN('Zadanie 5'!J115+273.15,0)</f>
        <v>293</v>
      </c>
      <c r="K115">
        <f>ROUNDDOWN('Zadanie 5'!K115+273.15,0)</f>
        <v>293</v>
      </c>
      <c r="L115">
        <f>ROUNDDOWN('Zadanie 5'!L115+273.15,0)</f>
        <v>295</v>
      </c>
    </row>
    <row r="116" spans="1:12" x14ac:dyDescent="0.25">
      <c r="A116" s="1">
        <v>42576</v>
      </c>
      <c r="B116" s="2">
        <v>0.17430555555555555</v>
      </c>
      <c r="C116">
        <f>ROUNDDOWN('Zadanie 5'!C116+273.15,0)</f>
        <v>296</v>
      </c>
      <c r="D116">
        <f>ROUNDDOWN('Zadanie 5'!D116+273.15,0)</f>
        <v>297</v>
      </c>
      <c r="E116">
        <f>ROUNDDOWN('Zadanie 5'!E116+273.15,0)</f>
        <v>297</v>
      </c>
      <c r="F116">
        <f>ROUNDDOWN('Zadanie 5'!F116+273.15,0)</f>
        <v>296</v>
      </c>
      <c r="G116">
        <f>ROUNDDOWN('Zadanie 5'!G116+273.15,0)</f>
        <v>297</v>
      </c>
      <c r="H116">
        <f>ROUNDDOWN('Zadanie 5'!H116+273.15,0)</f>
        <v>296</v>
      </c>
      <c r="I116">
        <f>ROUNDDOWN('Zadanie 5'!I116+273.15,0)</f>
        <v>296</v>
      </c>
      <c r="J116">
        <f>ROUNDDOWN('Zadanie 5'!J116+273.15,0)</f>
        <v>294</v>
      </c>
      <c r="K116">
        <f>ROUNDDOWN('Zadanie 5'!K116+273.15,0)</f>
        <v>294</v>
      </c>
      <c r="L116">
        <f>ROUNDDOWN('Zadanie 5'!L116+273.15,0)</f>
        <v>295</v>
      </c>
    </row>
    <row r="117" spans="1:12" x14ac:dyDescent="0.25">
      <c r="A117" s="1">
        <v>42581</v>
      </c>
      <c r="B117" s="2">
        <v>2.0833333333333333E-3</v>
      </c>
      <c r="C117">
        <f>ROUNDDOWN('Zadanie 5'!C117+273.15,0)</f>
        <v>295</v>
      </c>
      <c r="D117">
        <f>ROUNDDOWN('Zadanie 5'!D117+273.15,0)</f>
        <v>297</v>
      </c>
      <c r="E117">
        <f>ROUNDDOWN('Zadanie 5'!E117+273.15,0)</f>
        <v>295</v>
      </c>
      <c r="F117">
        <f>ROUNDDOWN('Zadanie 5'!F117+273.15,0)</f>
        <v>297</v>
      </c>
      <c r="G117">
        <f>ROUNDDOWN('Zadanie 5'!G117+273.15,0)</f>
        <v>296</v>
      </c>
      <c r="H117">
        <f>ROUNDDOWN('Zadanie 5'!H117+273.15,0)</f>
        <v>297</v>
      </c>
      <c r="I117">
        <f>ROUNDDOWN('Zadanie 5'!I117+273.15,0)</f>
        <v>296</v>
      </c>
      <c r="J117">
        <f>ROUNDDOWN('Zadanie 5'!J117+273.15,0)</f>
        <v>294</v>
      </c>
      <c r="K117">
        <f>ROUNDDOWN('Zadanie 5'!K117+273.15,0)</f>
        <v>294</v>
      </c>
      <c r="L117">
        <f>ROUNDDOWN('Zadanie 5'!L117+273.15,0)</f>
        <v>294</v>
      </c>
    </row>
    <row r="118" spans="1:12" x14ac:dyDescent="0.25">
      <c r="A118" s="1">
        <v>42583</v>
      </c>
      <c r="B118" s="2">
        <v>9.166666666666666E-2</v>
      </c>
      <c r="C118">
        <f>ROUNDDOWN('Zadanie 5'!C118+273.15,0)</f>
        <v>294</v>
      </c>
      <c r="D118">
        <f>ROUNDDOWN('Zadanie 5'!D118+273.15,0)</f>
        <v>293</v>
      </c>
      <c r="E118">
        <f>ROUNDDOWN('Zadanie 5'!E118+273.15,0)</f>
        <v>295</v>
      </c>
      <c r="F118">
        <f>ROUNDDOWN('Zadanie 5'!F118+273.15,0)</f>
        <v>296</v>
      </c>
      <c r="G118">
        <f>ROUNDDOWN('Zadanie 5'!G118+273.15,0)</f>
        <v>294</v>
      </c>
      <c r="H118">
        <f>ROUNDDOWN('Zadanie 5'!H118+273.15,0)</f>
        <v>296</v>
      </c>
      <c r="I118">
        <f>ROUNDDOWN('Zadanie 5'!I118+273.15,0)</f>
        <v>297</v>
      </c>
      <c r="J118">
        <f>ROUNDDOWN('Zadanie 5'!J118+273.15,0)</f>
        <v>295</v>
      </c>
      <c r="K118">
        <f>ROUNDDOWN('Zadanie 5'!K118+273.15,0)</f>
        <v>294</v>
      </c>
      <c r="L118">
        <f>ROUNDDOWN('Zadanie 5'!L118+273.15,0)</f>
        <v>293</v>
      </c>
    </row>
    <row r="119" spans="1:12" x14ac:dyDescent="0.25">
      <c r="A119" s="1">
        <v>42585</v>
      </c>
      <c r="B119" s="2">
        <v>0.17083333333333334</v>
      </c>
      <c r="C119">
        <f>ROUNDDOWN('Zadanie 5'!C119+273.15,0)</f>
        <v>297</v>
      </c>
      <c r="D119">
        <f>ROUNDDOWN('Zadanie 5'!D119+273.15,0)</f>
        <v>294</v>
      </c>
      <c r="E119">
        <f>ROUNDDOWN('Zadanie 5'!E119+273.15,0)</f>
        <v>293</v>
      </c>
      <c r="F119">
        <f>ROUNDDOWN('Zadanie 5'!F119+273.15,0)</f>
        <v>294</v>
      </c>
      <c r="G119">
        <f>ROUNDDOWN('Zadanie 5'!G119+273.15,0)</f>
        <v>296</v>
      </c>
      <c r="H119">
        <f>ROUNDDOWN('Zadanie 5'!H119+273.15,0)</f>
        <v>294</v>
      </c>
      <c r="I119">
        <f>ROUNDDOWN('Zadanie 5'!I119+273.15,0)</f>
        <v>294</v>
      </c>
      <c r="J119">
        <f>ROUNDDOWN('Zadanie 5'!J119+273.15,0)</f>
        <v>295</v>
      </c>
      <c r="K119">
        <f>ROUNDDOWN('Zadanie 5'!K119+273.15,0)</f>
        <v>297</v>
      </c>
      <c r="L119">
        <f>ROUNDDOWN('Zadanie 5'!L119+273.15,0)</f>
        <v>295</v>
      </c>
    </row>
    <row r="120" spans="1:12" x14ac:dyDescent="0.25">
      <c r="A120" s="1">
        <v>42587</v>
      </c>
      <c r="B120" s="2">
        <v>0.42083333333333334</v>
      </c>
      <c r="C120">
        <f>ROUNDDOWN('Zadanie 5'!C120+273.15,0)</f>
        <v>293</v>
      </c>
      <c r="D120">
        <f>ROUNDDOWN('Zadanie 5'!D120+273.15,0)</f>
        <v>293</v>
      </c>
      <c r="E120">
        <f>ROUNDDOWN('Zadanie 5'!E120+273.15,0)</f>
        <v>297</v>
      </c>
      <c r="F120">
        <f>ROUNDDOWN('Zadanie 5'!F120+273.15,0)</f>
        <v>294</v>
      </c>
      <c r="G120">
        <f>ROUNDDOWN('Zadanie 5'!G120+273.15,0)</f>
        <v>293</v>
      </c>
      <c r="H120">
        <f>ROUNDDOWN('Zadanie 5'!H120+273.15,0)</f>
        <v>296</v>
      </c>
      <c r="I120">
        <f>ROUNDDOWN('Zadanie 5'!I120+273.15,0)</f>
        <v>297</v>
      </c>
      <c r="J120">
        <f>ROUNDDOWN('Zadanie 5'!J120+273.15,0)</f>
        <v>293</v>
      </c>
      <c r="K120">
        <f>ROUNDDOWN('Zadanie 5'!K120+273.15,0)</f>
        <v>293</v>
      </c>
      <c r="L120">
        <f>ROUNDDOWN('Zadanie 5'!L120+273.15,0)</f>
        <v>296</v>
      </c>
    </row>
    <row r="121" spans="1:12" x14ac:dyDescent="0.25">
      <c r="A121" s="1">
        <v>42588</v>
      </c>
      <c r="B121" s="2">
        <v>0.38263888888888886</v>
      </c>
      <c r="C121">
        <f>ROUNDDOWN('Zadanie 5'!C121+273.15,0)</f>
        <v>297</v>
      </c>
      <c r="D121">
        <f>ROUNDDOWN('Zadanie 5'!D121+273.15,0)</f>
        <v>293</v>
      </c>
      <c r="E121">
        <f>ROUNDDOWN('Zadanie 5'!E121+273.15,0)</f>
        <v>296</v>
      </c>
      <c r="F121">
        <f>ROUNDDOWN('Zadanie 5'!F121+273.15,0)</f>
        <v>294</v>
      </c>
      <c r="G121">
        <f>ROUNDDOWN('Zadanie 5'!G121+273.15,0)</f>
        <v>295</v>
      </c>
      <c r="H121">
        <f>ROUNDDOWN('Zadanie 5'!H121+273.15,0)</f>
        <v>296</v>
      </c>
      <c r="I121">
        <f>ROUNDDOWN('Zadanie 5'!I121+273.15,0)</f>
        <v>297</v>
      </c>
      <c r="J121">
        <f>ROUNDDOWN('Zadanie 5'!J121+273.15,0)</f>
        <v>295</v>
      </c>
      <c r="K121">
        <f>ROUNDDOWN('Zadanie 5'!K121+273.15,0)</f>
        <v>296</v>
      </c>
      <c r="L121">
        <f>ROUNDDOWN('Zadanie 5'!L121+273.15,0)</f>
        <v>296</v>
      </c>
    </row>
    <row r="122" spans="1:12" x14ac:dyDescent="0.25">
      <c r="A122" s="1">
        <v>42590</v>
      </c>
      <c r="B122" s="2">
        <v>8.8888888888888892E-2</v>
      </c>
      <c r="C122">
        <f>ROUNDDOWN('Zadanie 5'!C122+273.15,0)</f>
        <v>296</v>
      </c>
      <c r="D122">
        <f>ROUNDDOWN('Zadanie 5'!D122+273.15,0)</f>
        <v>294</v>
      </c>
      <c r="E122">
        <f>ROUNDDOWN('Zadanie 5'!E122+273.15,0)</f>
        <v>295</v>
      </c>
      <c r="F122">
        <f>ROUNDDOWN('Zadanie 5'!F122+273.15,0)</f>
        <v>293</v>
      </c>
      <c r="G122">
        <f>ROUNDDOWN('Zadanie 5'!G122+273.15,0)</f>
        <v>294</v>
      </c>
      <c r="H122">
        <f>ROUNDDOWN('Zadanie 5'!H122+273.15,0)</f>
        <v>295</v>
      </c>
      <c r="I122">
        <f>ROUNDDOWN('Zadanie 5'!I122+273.15,0)</f>
        <v>297</v>
      </c>
      <c r="J122">
        <f>ROUNDDOWN('Zadanie 5'!J122+273.15,0)</f>
        <v>297</v>
      </c>
      <c r="K122">
        <f>ROUNDDOWN('Zadanie 5'!K122+273.15,0)</f>
        <v>297</v>
      </c>
      <c r="L122">
        <f>ROUNDDOWN('Zadanie 5'!L122+273.15,0)</f>
        <v>294</v>
      </c>
    </row>
    <row r="123" spans="1:12" x14ac:dyDescent="0.25">
      <c r="A123" s="1">
        <v>42591</v>
      </c>
      <c r="B123" s="2">
        <v>0.42222222222222222</v>
      </c>
      <c r="C123">
        <f>ROUNDDOWN('Zadanie 5'!C123+273.15,0)</f>
        <v>296</v>
      </c>
      <c r="D123">
        <f>ROUNDDOWN('Zadanie 5'!D123+273.15,0)</f>
        <v>295</v>
      </c>
      <c r="E123">
        <f>ROUNDDOWN('Zadanie 5'!E123+273.15,0)</f>
        <v>295</v>
      </c>
      <c r="F123">
        <f>ROUNDDOWN('Zadanie 5'!F123+273.15,0)</f>
        <v>296</v>
      </c>
      <c r="G123">
        <f>ROUNDDOWN('Zadanie 5'!G123+273.15,0)</f>
        <v>297</v>
      </c>
      <c r="H123">
        <f>ROUNDDOWN('Zadanie 5'!H123+273.15,0)</f>
        <v>296</v>
      </c>
      <c r="I123">
        <f>ROUNDDOWN('Zadanie 5'!I123+273.15,0)</f>
        <v>293</v>
      </c>
      <c r="J123">
        <f>ROUNDDOWN('Zadanie 5'!J123+273.15,0)</f>
        <v>293</v>
      </c>
      <c r="K123">
        <f>ROUNDDOWN('Zadanie 5'!K123+273.15,0)</f>
        <v>297</v>
      </c>
      <c r="L123">
        <f>ROUNDDOWN('Zadanie 5'!L123+273.15,0)</f>
        <v>297</v>
      </c>
    </row>
    <row r="124" spans="1:12" x14ac:dyDescent="0.25">
      <c r="A124" s="1">
        <v>42594</v>
      </c>
      <c r="B124" s="2">
        <v>8.611111111111111E-2</v>
      </c>
      <c r="C124">
        <f>ROUNDDOWN('Zadanie 5'!C124+273.15,0)</f>
        <v>295</v>
      </c>
      <c r="D124">
        <f>ROUNDDOWN('Zadanie 5'!D124+273.15,0)</f>
        <v>294</v>
      </c>
      <c r="E124">
        <f>ROUNDDOWN('Zadanie 5'!E124+273.15,0)</f>
        <v>295</v>
      </c>
      <c r="F124">
        <f>ROUNDDOWN('Zadanie 5'!F124+273.15,0)</f>
        <v>297</v>
      </c>
      <c r="G124">
        <f>ROUNDDOWN('Zadanie 5'!G124+273.15,0)</f>
        <v>295</v>
      </c>
      <c r="H124">
        <f>ROUNDDOWN('Zadanie 5'!H124+273.15,0)</f>
        <v>294</v>
      </c>
      <c r="I124">
        <f>ROUNDDOWN('Zadanie 5'!I124+273.15,0)</f>
        <v>293</v>
      </c>
      <c r="J124">
        <f>ROUNDDOWN('Zadanie 5'!J124+273.15,0)</f>
        <v>296</v>
      </c>
      <c r="K124">
        <f>ROUNDDOWN('Zadanie 5'!K124+273.15,0)</f>
        <v>296</v>
      </c>
      <c r="L124">
        <f>ROUNDDOWN('Zadanie 5'!L124+273.15,0)</f>
        <v>297</v>
      </c>
    </row>
    <row r="125" spans="1:12" x14ac:dyDescent="0.25">
      <c r="A125" s="1">
        <v>42594</v>
      </c>
      <c r="B125" s="2">
        <v>0.12708333333333333</v>
      </c>
      <c r="C125">
        <f>ROUNDDOWN('Zadanie 5'!C125+273.15,0)</f>
        <v>294</v>
      </c>
      <c r="D125">
        <f>ROUNDDOWN('Zadanie 5'!D125+273.15,0)</f>
        <v>295</v>
      </c>
      <c r="E125">
        <f>ROUNDDOWN('Zadanie 5'!E125+273.15,0)</f>
        <v>295</v>
      </c>
      <c r="F125">
        <f>ROUNDDOWN('Zadanie 5'!F125+273.15,0)</f>
        <v>295</v>
      </c>
      <c r="G125">
        <f>ROUNDDOWN('Zadanie 5'!G125+273.15,0)</f>
        <v>295</v>
      </c>
      <c r="H125">
        <f>ROUNDDOWN('Zadanie 5'!H125+273.15,0)</f>
        <v>296</v>
      </c>
      <c r="I125">
        <f>ROUNDDOWN('Zadanie 5'!I125+273.15,0)</f>
        <v>295</v>
      </c>
      <c r="J125">
        <f>ROUNDDOWN('Zadanie 5'!J125+273.15,0)</f>
        <v>293</v>
      </c>
      <c r="K125">
        <f>ROUNDDOWN('Zadanie 5'!K125+273.15,0)</f>
        <v>295</v>
      </c>
      <c r="L125">
        <f>ROUNDDOWN('Zadanie 5'!L125+273.15,0)</f>
        <v>295</v>
      </c>
    </row>
    <row r="126" spans="1:12" x14ac:dyDescent="0.25">
      <c r="A126" s="1">
        <v>42596</v>
      </c>
      <c r="B126" s="2">
        <v>4.3749999999999997E-2</v>
      </c>
      <c r="C126">
        <f>ROUNDDOWN('Zadanie 5'!C126+273.15,0)</f>
        <v>295</v>
      </c>
      <c r="D126">
        <f>ROUNDDOWN('Zadanie 5'!D126+273.15,0)</f>
        <v>296</v>
      </c>
      <c r="E126">
        <f>ROUNDDOWN('Zadanie 5'!E126+273.15,0)</f>
        <v>293</v>
      </c>
      <c r="F126">
        <f>ROUNDDOWN('Zadanie 5'!F126+273.15,0)</f>
        <v>295</v>
      </c>
      <c r="G126">
        <f>ROUNDDOWN('Zadanie 5'!G126+273.15,0)</f>
        <v>297</v>
      </c>
      <c r="H126">
        <f>ROUNDDOWN('Zadanie 5'!H126+273.15,0)</f>
        <v>295</v>
      </c>
      <c r="I126">
        <f>ROUNDDOWN('Zadanie 5'!I126+273.15,0)</f>
        <v>294</v>
      </c>
      <c r="J126">
        <f>ROUNDDOWN('Zadanie 5'!J126+273.15,0)</f>
        <v>297</v>
      </c>
      <c r="K126">
        <f>ROUNDDOWN('Zadanie 5'!K126+273.15,0)</f>
        <v>294</v>
      </c>
      <c r="L126">
        <f>ROUNDDOWN('Zadanie 5'!L126+273.15,0)</f>
        <v>293</v>
      </c>
    </row>
    <row r="127" spans="1:12" x14ac:dyDescent="0.25">
      <c r="A127" s="1">
        <v>42599</v>
      </c>
      <c r="B127" s="2">
        <v>0.41736111111111113</v>
      </c>
      <c r="C127">
        <f>ROUNDDOWN('Zadanie 5'!C127+273.15,0)</f>
        <v>295</v>
      </c>
      <c r="D127">
        <f>ROUNDDOWN('Zadanie 5'!D127+273.15,0)</f>
        <v>293</v>
      </c>
      <c r="E127">
        <f>ROUNDDOWN('Zadanie 5'!E127+273.15,0)</f>
        <v>297</v>
      </c>
      <c r="F127">
        <f>ROUNDDOWN('Zadanie 5'!F127+273.15,0)</f>
        <v>297</v>
      </c>
      <c r="G127">
        <f>ROUNDDOWN('Zadanie 5'!G127+273.15,0)</f>
        <v>295</v>
      </c>
      <c r="H127">
        <f>ROUNDDOWN('Zadanie 5'!H127+273.15,0)</f>
        <v>297</v>
      </c>
      <c r="I127">
        <f>ROUNDDOWN('Zadanie 5'!I127+273.15,0)</f>
        <v>293</v>
      </c>
      <c r="J127">
        <f>ROUNDDOWN('Zadanie 5'!J127+273.15,0)</f>
        <v>297</v>
      </c>
      <c r="K127">
        <f>ROUNDDOWN('Zadanie 5'!K127+273.15,0)</f>
        <v>294</v>
      </c>
      <c r="L127">
        <f>ROUNDDOWN('Zadanie 5'!L127+273.15,0)</f>
        <v>297</v>
      </c>
    </row>
    <row r="128" spans="1:12" x14ac:dyDescent="0.25">
      <c r="A128" s="1">
        <v>42601</v>
      </c>
      <c r="B128" s="2">
        <v>0.21388888888888888</v>
      </c>
      <c r="C128">
        <f>ROUNDDOWN('Zadanie 5'!C128+273.15,0)</f>
        <v>297</v>
      </c>
      <c r="D128">
        <f>ROUNDDOWN('Zadanie 5'!D128+273.15,0)</f>
        <v>294</v>
      </c>
      <c r="E128">
        <f>ROUNDDOWN('Zadanie 5'!E128+273.15,0)</f>
        <v>297</v>
      </c>
      <c r="F128">
        <f>ROUNDDOWN('Zadanie 5'!F128+273.15,0)</f>
        <v>295</v>
      </c>
      <c r="G128">
        <f>ROUNDDOWN('Zadanie 5'!G128+273.15,0)</f>
        <v>294</v>
      </c>
      <c r="H128">
        <f>ROUNDDOWN('Zadanie 5'!H128+273.15,0)</f>
        <v>293</v>
      </c>
      <c r="I128">
        <f>ROUNDDOWN('Zadanie 5'!I128+273.15,0)</f>
        <v>296</v>
      </c>
      <c r="J128">
        <f>ROUNDDOWN('Zadanie 5'!J128+273.15,0)</f>
        <v>295</v>
      </c>
      <c r="K128">
        <f>ROUNDDOWN('Zadanie 5'!K128+273.15,0)</f>
        <v>295</v>
      </c>
      <c r="L128">
        <f>ROUNDDOWN('Zadanie 5'!L128+273.15,0)</f>
        <v>295</v>
      </c>
    </row>
    <row r="129" spans="1:12" x14ac:dyDescent="0.25">
      <c r="A129" s="1">
        <v>42601</v>
      </c>
      <c r="B129" s="2">
        <v>0.29791666666666666</v>
      </c>
      <c r="C129">
        <f>ROUNDDOWN('Zadanie 5'!C129+273.15,0)</f>
        <v>295</v>
      </c>
      <c r="D129">
        <f>ROUNDDOWN('Zadanie 5'!D129+273.15,0)</f>
        <v>293</v>
      </c>
      <c r="E129">
        <f>ROUNDDOWN('Zadanie 5'!E129+273.15,0)</f>
        <v>297</v>
      </c>
      <c r="F129">
        <f>ROUNDDOWN('Zadanie 5'!F129+273.15,0)</f>
        <v>297</v>
      </c>
      <c r="G129">
        <f>ROUNDDOWN('Zadanie 5'!G129+273.15,0)</f>
        <v>296</v>
      </c>
      <c r="H129">
        <f>ROUNDDOWN('Zadanie 5'!H129+273.15,0)</f>
        <v>296</v>
      </c>
      <c r="I129">
        <f>ROUNDDOWN('Zadanie 5'!I129+273.15,0)</f>
        <v>293</v>
      </c>
      <c r="J129">
        <f>ROUNDDOWN('Zadanie 5'!J129+273.15,0)</f>
        <v>295</v>
      </c>
      <c r="K129">
        <f>ROUNDDOWN('Zadanie 5'!K129+273.15,0)</f>
        <v>294</v>
      </c>
      <c r="L129">
        <f>ROUNDDOWN('Zadanie 5'!L129+273.15,0)</f>
        <v>296</v>
      </c>
    </row>
    <row r="130" spans="1:12" x14ac:dyDescent="0.25">
      <c r="A130" s="1">
        <v>42601</v>
      </c>
      <c r="B130" s="2">
        <v>0.42291666666666666</v>
      </c>
      <c r="C130">
        <f>ROUNDDOWN('Zadanie 5'!C130+273.15,0)</f>
        <v>294</v>
      </c>
      <c r="D130">
        <f>ROUNDDOWN('Zadanie 5'!D130+273.15,0)</f>
        <v>293</v>
      </c>
      <c r="E130">
        <f>ROUNDDOWN('Zadanie 5'!E130+273.15,0)</f>
        <v>296</v>
      </c>
      <c r="F130">
        <f>ROUNDDOWN('Zadanie 5'!F130+273.15,0)</f>
        <v>295</v>
      </c>
      <c r="G130">
        <f>ROUNDDOWN('Zadanie 5'!G130+273.15,0)</f>
        <v>293</v>
      </c>
      <c r="H130">
        <f>ROUNDDOWN('Zadanie 5'!H130+273.15,0)</f>
        <v>295</v>
      </c>
      <c r="I130">
        <f>ROUNDDOWN('Zadanie 5'!I130+273.15,0)</f>
        <v>295</v>
      </c>
      <c r="J130">
        <f>ROUNDDOWN('Zadanie 5'!J130+273.15,0)</f>
        <v>294</v>
      </c>
      <c r="K130">
        <f>ROUNDDOWN('Zadanie 5'!K130+273.15,0)</f>
        <v>296</v>
      </c>
      <c r="L130">
        <f>ROUNDDOWN('Zadanie 5'!L130+273.15,0)</f>
        <v>293</v>
      </c>
    </row>
    <row r="131" spans="1:12" x14ac:dyDescent="0.25">
      <c r="A131" s="1">
        <v>42603</v>
      </c>
      <c r="B131" s="2">
        <v>3.472222222222222E-3</v>
      </c>
      <c r="C131">
        <f>ROUNDDOWN('Zadanie 5'!C131+273.15,0)</f>
        <v>294</v>
      </c>
      <c r="D131">
        <f>ROUNDDOWN('Zadanie 5'!D131+273.15,0)</f>
        <v>295</v>
      </c>
      <c r="E131">
        <f>ROUNDDOWN('Zadanie 5'!E131+273.15,0)</f>
        <v>293</v>
      </c>
      <c r="F131">
        <f>ROUNDDOWN('Zadanie 5'!F131+273.15,0)</f>
        <v>297</v>
      </c>
      <c r="G131">
        <f>ROUNDDOWN('Zadanie 5'!G131+273.15,0)</f>
        <v>297</v>
      </c>
      <c r="H131">
        <f>ROUNDDOWN('Zadanie 5'!H131+273.15,0)</f>
        <v>298</v>
      </c>
      <c r="I131">
        <f>ROUNDDOWN('Zadanie 5'!I131+273.15,0)</f>
        <v>295</v>
      </c>
      <c r="J131">
        <f>ROUNDDOWN('Zadanie 5'!J131+273.15,0)</f>
        <v>297</v>
      </c>
      <c r="K131">
        <f>ROUNDDOWN('Zadanie 5'!K131+273.15,0)</f>
        <v>294</v>
      </c>
      <c r="L131">
        <f>ROUNDDOWN('Zadanie 5'!L131+273.15,0)</f>
        <v>293</v>
      </c>
    </row>
    <row r="132" spans="1:12" x14ac:dyDescent="0.25">
      <c r="A132" s="1">
        <v>42603</v>
      </c>
      <c r="B132" s="2">
        <v>0.12847222222222221</v>
      </c>
      <c r="C132">
        <f>ROUNDDOWN('Zadanie 5'!C132+273.15,0)</f>
        <v>296</v>
      </c>
      <c r="D132">
        <f>ROUNDDOWN('Zadanie 5'!D132+273.15,0)</f>
        <v>294</v>
      </c>
      <c r="E132">
        <f>ROUNDDOWN('Zadanie 5'!E132+273.15,0)</f>
        <v>295</v>
      </c>
      <c r="F132">
        <f>ROUNDDOWN('Zadanie 5'!F132+273.15,0)</f>
        <v>295</v>
      </c>
      <c r="G132">
        <f>ROUNDDOWN('Zadanie 5'!G132+273.15,0)</f>
        <v>294</v>
      </c>
      <c r="H132">
        <f>ROUNDDOWN('Zadanie 5'!H132+273.15,0)</f>
        <v>297</v>
      </c>
      <c r="I132">
        <f>ROUNDDOWN('Zadanie 5'!I132+273.15,0)</f>
        <v>297</v>
      </c>
      <c r="J132">
        <f>ROUNDDOWN('Zadanie 5'!J132+273.15,0)</f>
        <v>293</v>
      </c>
      <c r="K132">
        <f>ROUNDDOWN('Zadanie 5'!K132+273.15,0)</f>
        <v>296</v>
      </c>
      <c r="L132">
        <f>ROUNDDOWN('Zadanie 5'!L132+273.15,0)</f>
        <v>296</v>
      </c>
    </row>
    <row r="133" spans="1:12" x14ac:dyDescent="0.25">
      <c r="A133" s="1">
        <v>42605</v>
      </c>
      <c r="B133" s="2">
        <v>0.46597222222222223</v>
      </c>
      <c r="C133">
        <f>ROUNDDOWN('Zadanie 5'!C133+273.15,0)</f>
        <v>293</v>
      </c>
      <c r="D133">
        <f>ROUNDDOWN('Zadanie 5'!D133+273.15,0)</f>
        <v>296</v>
      </c>
      <c r="E133">
        <f>ROUNDDOWN('Zadanie 5'!E133+273.15,0)</f>
        <v>297</v>
      </c>
      <c r="F133">
        <f>ROUNDDOWN('Zadanie 5'!F133+273.15,0)</f>
        <v>293</v>
      </c>
      <c r="G133">
        <f>ROUNDDOWN('Zadanie 5'!G133+273.15,0)</f>
        <v>295</v>
      </c>
      <c r="H133">
        <f>ROUNDDOWN('Zadanie 5'!H133+273.15,0)</f>
        <v>297</v>
      </c>
      <c r="I133">
        <f>ROUNDDOWN('Zadanie 5'!I133+273.15,0)</f>
        <v>294</v>
      </c>
      <c r="J133">
        <f>ROUNDDOWN('Zadanie 5'!J133+273.15,0)</f>
        <v>298</v>
      </c>
      <c r="K133">
        <f>ROUNDDOWN('Zadanie 5'!K133+273.15,0)</f>
        <v>293</v>
      </c>
      <c r="L133">
        <f>ROUNDDOWN('Zadanie 5'!L133+273.15,0)</f>
        <v>297</v>
      </c>
    </row>
    <row r="134" spans="1:12" x14ac:dyDescent="0.25">
      <c r="A134" s="1">
        <v>42606</v>
      </c>
      <c r="B134" s="2">
        <v>4.7222222222222221E-2</v>
      </c>
      <c r="C134">
        <f>ROUNDDOWN('Zadanie 5'!C134+273.15,0)</f>
        <v>296</v>
      </c>
      <c r="D134">
        <f>ROUNDDOWN('Zadanie 5'!D134+273.15,0)</f>
        <v>294</v>
      </c>
      <c r="E134">
        <f>ROUNDDOWN('Zadanie 5'!E134+273.15,0)</f>
        <v>293</v>
      </c>
      <c r="F134">
        <f>ROUNDDOWN('Zadanie 5'!F134+273.15,0)</f>
        <v>293</v>
      </c>
      <c r="G134">
        <f>ROUNDDOWN('Zadanie 5'!G134+273.15,0)</f>
        <v>294</v>
      </c>
      <c r="H134">
        <f>ROUNDDOWN('Zadanie 5'!H134+273.15,0)</f>
        <v>296</v>
      </c>
      <c r="I134">
        <f>ROUNDDOWN('Zadanie 5'!I134+273.15,0)</f>
        <v>295</v>
      </c>
      <c r="J134">
        <f>ROUNDDOWN('Zadanie 5'!J134+273.15,0)</f>
        <v>296</v>
      </c>
      <c r="K134">
        <f>ROUNDDOWN('Zadanie 5'!K134+273.15,0)</f>
        <v>297</v>
      </c>
      <c r="L134">
        <f>ROUNDDOWN('Zadanie 5'!L134+273.15,0)</f>
        <v>294</v>
      </c>
    </row>
    <row r="135" spans="1:12" x14ac:dyDescent="0.25">
      <c r="A135" s="1">
        <v>42606</v>
      </c>
      <c r="B135" s="2">
        <v>0.25208333333333333</v>
      </c>
      <c r="C135">
        <f>ROUNDDOWN('Zadanie 5'!C135+273.15,0)</f>
        <v>295</v>
      </c>
      <c r="D135">
        <f>ROUNDDOWN('Zadanie 5'!D135+273.15,0)</f>
        <v>295</v>
      </c>
      <c r="E135">
        <f>ROUNDDOWN('Zadanie 5'!E135+273.15,0)</f>
        <v>296</v>
      </c>
      <c r="F135">
        <f>ROUNDDOWN('Zadanie 5'!F135+273.15,0)</f>
        <v>294</v>
      </c>
      <c r="G135">
        <f>ROUNDDOWN('Zadanie 5'!G135+273.15,0)</f>
        <v>296</v>
      </c>
      <c r="H135">
        <f>ROUNDDOWN('Zadanie 5'!H135+273.15,0)</f>
        <v>296</v>
      </c>
      <c r="I135">
        <f>ROUNDDOWN('Zadanie 5'!I135+273.15,0)</f>
        <v>297</v>
      </c>
      <c r="J135">
        <f>ROUNDDOWN('Zadanie 5'!J135+273.15,0)</f>
        <v>294</v>
      </c>
      <c r="K135">
        <f>ROUNDDOWN('Zadanie 5'!K135+273.15,0)</f>
        <v>298</v>
      </c>
      <c r="L135">
        <f>ROUNDDOWN('Zadanie 5'!L135+273.15,0)</f>
        <v>293</v>
      </c>
    </row>
    <row r="136" spans="1:12" x14ac:dyDescent="0.25">
      <c r="A136" s="1">
        <v>42607</v>
      </c>
      <c r="B136" s="2">
        <v>0.46250000000000002</v>
      </c>
      <c r="C136">
        <f>ROUNDDOWN('Zadanie 5'!C136+273.15,0)</f>
        <v>295</v>
      </c>
      <c r="D136">
        <f>ROUNDDOWN('Zadanie 5'!D136+273.15,0)</f>
        <v>293</v>
      </c>
      <c r="E136">
        <f>ROUNDDOWN('Zadanie 5'!E136+273.15,0)</f>
        <v>295</v>
      </c>
      <c r="F136">
        <f>ROUNDDOWN('Zadanie 5'!F136+273.15,0)</f>
        <v>294</v>
      </c>
      <c r="G136">
        <f>ROUNDDOWN('Zadanie 5'!G136+273.15,0)</f>
        <v>295</v>
      </c>
      <c r="H136">
        <f>ROUNDDOWN('Zadanie 5'!H136+273.15,0)</f>
        <v>295</v>
      </c>
      <c r="I136">
        <f>ROUNDDOWN('Zadanie 5'!I136+273.15,0)</f>
        <v>293</v>
      </c>
      <c r="J136">
        <f>ROUNDDOWN('Zadanie 5'!J136+273.15,0)</f>
        <v>294</v>
      </c>
      <c r="K136">
        <f>ROUNDDOWN('Zadanie 5'!K136+273.15,0)</f>
        <v>295</v>
      </c>
      <c r="L136">
        <f>ROUNDDOWN('Zadanie 5'!L136+273.15,0)</f>
        <v>293</v>
      </c>
    </row>
    <row r="137" spans="1:12" x14ac:dyDescent="0.25">
      <c r="A137" s="1">
        <v>42609</v>
      </c>
      <c r="B137" s="2">
        <v>6.2500000000000003E-3</v>
      </c>
      <c r="C137">
        <f>ROUNDDOWN('Zadanie 5'!C137+273.15,0)</f>
        <v>293</v>
      </c>
      <c r="D137">
        <f>ROUNDDOWN('Zadanie 5'!D137+273.15,0)</f>
        <v>294</v>
      </c>
      <c r="E137">
        <f>ROUNDDOWN('Zadanie 5'!E137+273.15,0)</f>
        <v>296</v>
      </c>
      <c r="F137">
        <f>ROUNDDOWN('Zadanie 5'!F137+273.15,0)</f>
        <v>296</v>
      </c>
      <c r="G137">
        <f>ROUNDDOWN('Zadanie 5'!G137+273.15,0)</f>
        <v>295</v>
      </c>
      <c r="H137">
        <f>ROUNDDOWN('Zadanie 5'!H137+273.15,0)</f>
        <v>293</v>
      </c>
      <c r="I137">
        <f>ROUNDDOWN('Zadanie 5'!I137+273.15,0)</f>
        <v>297</v>
      </c>
      <c r="J137">
        <f>ROUNDDOWN('Zadanie 5'!J137+273.15,0)</f>
        <v>296</v>
      </c>
      <c r="K137">
        <f>ROUNDDOWN('Zadanie 5'!K137+273.15,0)</f>
        <v>294</v>
      </c>
      <c r="L137">
        <f>ROUNDDOWN('Zadanie 5'!L137+273.15,0)</f>
        <v>296</v>
      </c>
    </row>
    <row r="138" spans="1:12" x14ac:dyDescent="0.25">
      <c r="A138" s="1">
        <v>42609</v>
      </c>
      <c r="B138" s="2">
        <v>0.1673611111111111</v>
      </c>
      <c r="C138">
        <f>ROUNDDOWN('Zadanie 5'!C138+273.15,0)</f>
        <v>294</v>
      </c>
      <c r="D138">
        <f>ROUNDDOWN('Zadanie 5'!D138+273.15,0)</f>
        <v>296</v>
      </c>
      <c r="E138">
        <f>ROUNDDOWN('Zadanie 5'!E138+273.15,0)</f>
        <v>296</v>
      </c>
      <c r="F138">
        <f>ROUNDDOWN('Zadanie 5'!F138+273.15,0)</f>
        <v>294</v>
      </c>
      <c r="G138">
        <f>ROUNDDOWN('Zadanie 5'!G138+273.15,0)</f>
        <v>295</v>
      </c>
      <c r="H138">
        <f>ROUNDDOWN('Zadanie 5'!H138+273.15,0)</f>
        <v>296</v>
      </c>
      <c r="I138">
        <f>ROUNDDOWN('Zadanie 5'!I138+273.15,0)</f>
        <v>296</v>
      </c>
      <c r="J138">
        <f>ROUNDDOWN('Zadanie 5'!J138+273.15,0)</f>
        <v>296</v>
      </c>
      <c r="K138">
        <f>ROUNDDOWN('Zadanie 5'!K138+273.15,0)</f>
        <v>296</v>
      </c>
      <c r="L138">
        <f>ROUNDDOWN('Zadanie 5'!L138+273.15,0)</f>
        <v>295</v>
      </c>
    </row>
    <row r="139" spans="1:12" x14ac:dyDescent="0.25">
      <c r="A139" s="1">
        <v>42610</v>
      </c>
      <c r="B139" s="2">
        <v>0.42291666666666666</v>
      </c>
      <c r="C139">
        <f>ROUNDDOWN('Zadanie 5'!C139+273.15,0)</f>
        <v>293</v>
      </c>
      <c r="D139">
        <f>ROUNDDOWN('Zadanie 5'!D139+273.15,0)</f>
        <v>295</v>
      </c>
      <c r="E139">
        <f>ROUNDDOWN('Zadanie 5'!E139+273.15,0)</f>
        <v>296</v>
      </c>
      <c r="F139">
        <f>ROUNDDOWN('Zadanie 5'!F139+273.15,0)</f>
        <v>293</v>
      </c>
      <c r="G139">
        <f>ROUNDDOWN('Zadanie 5'!G139+273.15,0)</f>
        <v>296</v>
      </c>
      <c r="H139">
        <f>ROUNDDOWN('Zadanie 5'!H139+273.15,0)</f>
        <v>294</v>
      </c>
      <c r="I139">
        <f>ROUNDDOWN('Zadanie 5'!I139+273.15,0)</f>
        <v>297</v>
      </c>
      <c r="J139">
        <f>ROUNDDOWN('Zadanie 5'!J139+273.15,0)</f>
        <v>293</v>
      </c>
      <c r="K139">
        <f>ROUNDDOWN('Zadanie 5'!K139+273.15,0)</f>
        <v>295</v>
      </c>
      <c r="L139">
        <f>ROUNDDOWN('Zadanie 5'!L139+273.15,0)</f>
        <v>294</v>
      </c>
    </row>
    <row r="140" spans="1:12" x14ac:dyDescent="0.25">
      <c r="A140" s="1">
        <v>42611</v>
      </c>
      <c r="B140" s="2">
        <v>7.6388888888888886E-3</v>
      </c>
      <c r="C140">
        <f>ROUNDDOWN('Zadanie 5'!C140+273.15,0)</f>
        <v>294</v>
      </c>
      <c r="D140">
        <f>ROUNDDOWN('Zadanie 5'!D140+273.15,0)</f>
        <v>296</v>
      </c>
      <c r="E140">
        <f>ROUNDDOWN('Zadanie 5'!E140+273.15,0)</f>
        <v>294</v>
      </c>
      <c r="F140">
        <f>ROUNDDOWN('Zadanie 5'!F140+273.15,0)</f>
        <v>296</v>
      </c>
      <c r="G140">
        <f>ROUNDDOWN('Zadanie 5'!G140+273.15,0)</f>
        <v>296</v>
      </c>
      <c r="H140">
        <f>ROUNDDOWN('Zadanie 5'!H140+273.15,0)</f>
        <v>297</v>
      </c>
      <c r="I140">
        <f>ROUNDDOWN('Zadanie 5'!I140+273.15,0)</f>
        <v>296</v>
      </c>
      <c r="J140">
        <f>ROUNDDOWN('Zadanie 5'!J140+273.15,0)</f>
        <v>293</v>
      </c>
      <c r="K140">
        <f>ROUNDDOWN('Zadanie 5'!K140+273.15,0)</f>
        <v>293</v>
      </c>
      <c r="L140">
        <f>ROUNDDOWN('Zadanie 5'!L140+273.15,0)</f>
        <v>293</v>
      </c>
    </row>
    <row r="141" spans="1:12" x14ac:dyDescent="0.25">
      <c r="A141" s="1">
        <v>42611</v>
      </c>
      <c r="B141" s="2">
        <v>0.21527777777777779</v>
      </c>
      <c r="C141">
        <f>ROUNDDOWN('Zadanie 5'!C141+273.15,0)</f>
        <v>294</v>
      </c>
      <c r="D141">
        <f>ROUNDDOWN('Zadanie 5'!D141+273.15,0)</f>
        <v>293</v>
      </c>
      <c r="E141">
        <f>ROUNDDOWN('Zadanie 5'!E141+273.15,0)</f>
        <v>296</v>
      </c>
      <c r="F141">
        <f>ROUNDDOWN('Zadanie 5'!F141+273.15,0)</f>
        <v>294</v>
      </c>
      <c r="G141">
        <f>ROUNDDOWN('Zadanie 5'!G141+273.15,0)</f>
        <v>296</v>
      </c>
      <c r="H141">
        <f>ROUNDDOWN('Zadanie 5'!H141+273.15,0)</f>
        <v>293</v>
      </c>
      <c r="I141">
        <f>ROUNDDOWN('Zadanie 5'!I141+273.15,0)</f>
        <v>297</v>
      </c>
      <c r="J141">
        <f>ROUNDDOWN('Zadanie 5'!J141+273.15,0)</f>
        <v>294</v>
      </c>
      <c r="K141">
        <f>ROUNDDOWN('Zadanie 5'!K141+273.15,0)</f>
        <v>294</v>
      </c>
      <c r="L141">
        <f>ROUNDDOWN('Zadanie 5'!L141+273.15,0)</f>
        <v>295</v>
      </c>
    </row>
    <row r="142" spans="1:12" x14ac:dyDescent="0.25">
      <c r="A142" s="1">
        <v>42616</v>
      </c>
      <c r="B142" s="2">
        <v>0.33611111111111114</v>
      </c>
      <c r="C142">
        <f>ROUNDDOWN('Zadanie 5'!C142+273.15,0)</f>
        <v>289</v>
      </c>
      <c r="D142">
        <f>ROUNDDOWN('Zadanie 5'!D142+273.15,0)</f>
        <v>288</v>
      </c>
      <c r="E142">
        <f>ROUNDDOWN('Zadanie 5'!E142+273.15,0)</f>
        <v>283</v>
      </c>
      <c r="F142">
        <f>ROUNDDOWN('Zadanie 5'!F142+273.15,0)</f>
        <v>287</v>
      </c>
      <c r="G142">
        <f>ROUNDDOWN('Zadanie 5'!G142+273.15,0)</f>
        <v>292</v>
      </c>
      <c r="H142">
        <f>ROUNDDOWN('Zadanie 5'!H142+273.15,0)</f>
        <v>283</v>
      </c>
      <c r="I142">
        <f>ROUNDDOWN('Zadanie 5'!I142+273.15,0)</f>
        <v>283</v>
      </c>
      <c r="J142">
        <f>ROUNDDOWN('Zadanie 5'!J142+273.15,0)</f>
        <v>288</v>
      </c>
      <c r="K142">
        <f>ROUNDDOWN('Zadanie 5'!K142+273.15,0)</f>
        <v>285</v>
      </c>
      <c r="L142">
        <f>ROUNDDOWN('Zadanie 5'!L142+273.15,0)</f>
        <v>287</v>
      </c>
    </row>
    <row r="143" spans="1:12" x14ac:dyDescent="0.25">
      <c r="A143" s="1">
        <v>42616</v>
      </c>
      <c r="B143" s="2">
        <v>0.34027777777777779</v>
      </c>
      <c r="C143">
        <f>ROUNDDOWN('Zadanie 5'!C143+273.15,0)</f>
        <v>289</v>
      </c>
      <c r="D143">
        <f>ROUNDDOWN('Zadanie 5'!D143+273.15,0)</f>
        <v>285</v>
      </c>
      <c r="E143">
        <f>ROUNDDOWN('Zadanie 5'!E143+273.15,0)</f>
        <v>289</v>
      </c>
      <c r="F143">
        <f>ROUNDDOWN('Zadanie 5'!F143+273.15,0)</f>
        <v>288</v>
      </c>
      <c r="G143">
        <f>ROUNDDOWN('Zadanie 5'!G143+273.15,0)</f>
        <v>290</v>
      </c>
      <c r="H143">
        <f>ROUNDDOWN('Zadanie 5'!H143+273.15,0)</f>
        <v>289</v>
      </c>
      <c r="I143">
        <f>ROUNDDOWN('Zadanie 5'!I143+273.15,0)</f>
        <v>284</v>
      </c>
      <c r="J143">
        <f>ROUNDDOWN('Zadanie 5'!J143+273.15,0)</f>
        <v>290</v>
      </c>
      <c r="K143">
        <f>ROUNDDOWN('Zadanie 5'!K143+273.15,0)</f>
        <v>287</v>
      </c>
      <c r="L143">
        <f>ROUNDDOWN('Zadanie 5'!L143+273.15,0)</f>
        <v>288</v>
      </c>
    </row>
    <row r="144" spans="1:12" x14ac:dyDescent="0.25">
      <c r="A144" s="1">
        <v>42617</v>
      </c>
      <c r="B144" s="2">
        <v>0.46458333333333335</v>
      </c>
      <c r="C144">
        <f>ROUNDDOWN('Zadanie 5'!C144+273.15,0)</f>
        <v>287</v>
      </c>
      <c r="D144">
        <f>ROUNDDOWN('Zadanie 5'!D144+273.15,0)</f>
        <v>288</v>
      </c>
      <c r="E144">
        <f>ROUNDDOWN('Zadanie 5'!E144+273.15,0)</f>
        <v>286</v>
      </c>
      <c r="F144">
        <f>ROUNDDOWN('Zadanie 5'!F144+273.15,0)</f>
        <v>288</v>
      </c>
      <c r="G144">
        <f>ROUNDDOWN('Zadanie 5'!G144+273.15,0)</f>
        <v>289</v>
      </c>
      <c r="H144">
        <f>ROUNDDOWN('Zadanie 5'!H144+273.15,0)</f>
        <v>287</v>
      </c>
      <c r="I144">
        <f>ROUNDDOWN('Zadanie 5'!I144+273.15,0)</f>
        <v>293</v>
      </c>
      <c r="J144">
        <f>ROUNDDOWN('Zadanie 5'!J144+273.15,0)</f>
        <v>287</v>
      </c>
      <c r="K144">
        <f>ROUNDDOWN('Zadanie 5'!K144+273.15,0)</f>
        <v>285</v>
      </c>
      <c r="L144">
        <f>ROUNDDOWN('Zadanie 5'!L144+273.15,0)</f>
        <v>284</v>
      </c>
    </row>
    <row r="145" spans="1:12" x14ac:dyDescent="0.25">
      <c r="A145" s="1">
        <v>42619</v>
      </c>
      <c r="B145" s="2">
        <v>0.3347222222222222</v>
      </c>
      <c r="C145">
        <f>ROUNDDOWN('Zadanie 5'!C145+273.15,0)</f>
        <v>283</v>
      </c>
      <c r="D145">
        <f>ROUNDDOWN('Zadanie 5'!D145+273.15,0)</f>
        <v>291</v>
      </c>
      <c r="E145">
        <f>ROUNDDOWN('Zadanie 5'!E145+273.15,0)</f>
        <v>288</v>
      </c>
      <c r="F145">
        <f>ROUNDDOWN('Zadanie 5'!F145+273.15,0)</f>
        <v>287</v>
      </c>
      <c r="G145">
        <f>ROUNDDOWN('Zadanie 5'!G145+273.15,0)</f>
        <v>284</v>
      </c>
      <c r="H145">
        <f>ROUNDDOWN('Zadanie 5'!H145+273.15,0)</f>
        <v>289</v>
      </c>
      <c r="I145">
        <f>ROUNDDOWN('Zadanie 5'!I145+273.15,0)</f>
        <v>293</v>
      </c>
      <c r="J145">
        <f>ROUNDDOWN('Zadanie 5'!J145+273.15,0)</f>
        <v>290</v>
      </c>
      <c r="K145">
        <f>ROUNDDOWN('Zadanie 5'!K145+273.15,0)</f>
        <v>289</v>
      </c>
      <c r="L145">
        <f>ROUNDDOWN('Zadanie 5'!L145+273.15,0)</f>
        <v>290</v>
      </c>
    </row>
    <row r="146" spans="1:12" x14ac:dyDescent="0.25">
      <c r="A146" s="1">
        <v>42619</v>
      </c>
      <c r="B146" s="2">
        <v>0.42222222222222222</v>
      </c>
      <c r="C146">
        <f>ROUNDDOWN('Zadanie 5'!C146+273.15,0)</f>
        <v>290</v>
      </c>
      <c r="D146">
        <f>ROUNDDOWN('Zadanie 5'!D146+273.15,0)</f>
        <v>287</v>
      </c>
      <c r="E146">
        <f>ROUNDDOWN('Zadanie 5'!E146+273.15,0)</f>
        <v>285</v>
      </c>
      <c r="F146">
        <f>ROUNDDOWN('Zadanie 5'!F146+273.15,0)</f>
        <v>291</v>
      </c>
      <c r="G146">
        <f>ROUNDDOWN('Zadanie 5'!G146+273.15,0)</f>
        <v>288</v>
      </c>
      <c r="H146">
        <f>ROUNDDOWN('Zadanie 5'!H146+273.15,0)</f>
        <v>284</v>
      </c>
      <c r="I146">
        <f>ROUNDDOWN('Zadanie 5'!I146+273.15,0)</f>
        <v>289</v>
      </c>
      <c r="J146">
        <f>ROUNDDOWN('Zadanie 5'!J146+273.15,0)</f>
        <v>291</v>
      </c>
      <c r="K146">
        <f>ROUNDDOWN('Zadanie 5'!K146+273.15,0)</f>
        <v>287</v>
      </c>
      <c r="L146">
        <f>ROUNDDOWN('Zadanie 5'!L146+273.15,0)</f>
        <v>292</v>
      </c>
    </row>
    <row r="147" spans="1:12" x14ac:dyDescent="0.25">
      <c r="A147" s="1">
        <v>42626</v>
      </c>
      <c r="B147" s="2">
        <v>0.42291666666666666</v>
      </c>
      <c r="C147">
        <f>ROUNDDOWN('Zadanie 5'!C147+273.15,0)</f>
        <v>286</v>
      </c>
      <c r="D147">
        <f>ROUNDDOWN('Zadanie 5'!D147+273.15,0)</f>
        <v>284</v>
      </c>
      <c r="E147">
        <f>ROUNDDOWN('Zadanie 5'!E147+273.15,0)</f>
        <v>284</v>
      </c>
      <c r="F147">
        <f>ROUNDDOWN('Zadanie 5'!F147+273.15,0)</f>
        <v>292</v>
      </c>
      <c r="G147">
        <f>ROUNDDOWN('Zadanie 5'!G147+273.15,0)</f>
        <v>289</v>
      </c>
      <c r="H147">
        <f>ROUNDDOWN('Zadanie 5'!H147+273.15,0)</f>
        <v>286</v>
      </c>
      <c r="I147">
        <f>ROUNDDOWN('Zadanie 5'!I147+273.15,0)</f>
        <v>290</v>
      </c>
      <c r="J147">
        <f>ROUNDDOWN('Zadanie 5'!J147+273.15,0)</f>
        <v>286</v>
      </c>
      <c r="K147">
        <f>ROUNDDOWN('Zadanie 5'!K147+273.15,0)</f>
        <v>287</v>
      </c>
      <c r="L147">
        <f>ROUNDDOWN('Zadanie 5'!L147+273.15,0)</f>
        <v>289</v>
      </c>
    </row>
    <row r="148" spans="1:12" x14ac:dyDescent="0.25">
      <c r="A148" s="1">
        <v>42627</v>
      </c>
      <c r="B148" s="2">
        <v>0.1673611111111111</v>
      </c>
      <c r="C148">
        <f>ROUNDDOWN('Zadanie 5'!C148+273.15,0)</f>
        <v>285</v>
      </c>
      <c r="D148">
        <f>ROUNDDOWN('Zadanie 5'!D148+273.15,0)</f>
        <v>291</v>
      </c>
      <c r="E148">
        <f>ROUNDDOWN('Zadanie 5'!E148+273.15,0)</f>
        <v>292</v>
      </c>
      <c r="F148">
        <f>ROUNDDOWN('Zadanie 5'!F148+273.15,0)</f>
        <v>291</v>
      </c>
      <c r="G148">
        <f>ROUNDDOWN('Zadanie 5'!G148+273.15,0)</f>
        <v>291</v>
      </c>
      <c r="H148">
        <f>ROUNDDOWN('Zadanie 5'!H148+273.15,0)</f>
        <v>292</v>
      </c>
      <c r="I148">
        <f>ROUNDDOWN('Zadanie 5'!I148+273.15,0)</f>
        <v>285</v>
      </c>
      <c r="J148">
        <f>ROUNDDOWN('Zadanie 5'!J148+273.15,0)</f>
        <v>293</v>
      </c>
      <c r="K148">
        <f>ROUNDDOWN('Zadanie 5'!K148+273.15,0)</f>
        <v>283</v>
      </c>
      <c r="L148">
        <f>ROUNDDOWN('Zadanie 5'!L148+273.15,0)</f>
        <v>293</v>
      </c>
    </row>
    <row r="149" spans="1:12" x14ac:dyDescent="0.25">
      <c r="A149" s="1">
        <v>42628</v>
      </c>
      <c r="B149" s="2">
        <v>0.25486111111111109</v>
      </c>
      <c r="C149">
        <f>ROUNDDOWN('Zadanie 5'!C149+273.15,0)</f>
        <v>287</v>
      </c>
      <c r="D149">
        <f>ROUNDDOWN('Zadanie 5'!D149+273.15,0)</f>
        <v>291</v>
      </c>
      <c r="E149">
        <f>ROUNDDOWN('Zadanie 5'!E149+273.15,0)</f>
        <v>287</v>
      </c>
      <c r="F149">
        <f>ROUNDDOWN('Zadanie 5'!F149+273.15,0)</f>
        <v>286</v>
      </c>
      <c r="G149">
        <f>ROUNDDOWN('Zadanie 5'!G149+273.15,0)</f>
        <v>284</v>
      </c>
      <c r="H149">
        <f>ROUNDDOWN('Zadanie 5'!H149+273.15,0)</f>
        <v>290</v>
      </c>
      <c r="I149">
        <f>ROUNDDOWN('Zadanie 5'!I149+273.15,0)</f>
        <v>289</v>
      </c>
      <c r="J149">
        <f>ROUNDDOWN('Zadanie 5'!J149+273.15,0)</f>
        <v>286</v>
      </c>
      <c r="K149">
        <f>ROUNDDOWN('Zadanie 5'!K149+273.15,0)</f>
        <v>288</v>
      </c>
      <c r="L149">
        <f>ROUNDDOWN('Zadanie 5'!L149+273.15,0)</f>
        <v>283</v>
      </c>
    </row>
    <row r="150" spans="1:12" x14ac:dyDescent="0.25">
      <c r="A150" s="1">
        <v>42631</v>
      </c>
      <c r="B150" s="2">
        <v>0.29791666666666666</v>
      </c>
      <c r="C150">
        <f>ROUNDDOWN('Zadanie 5'!C150+273.15,0)</f>
        <v>287</v>
      </c>
      <c r="D150">
        <f>ROUNDDOWN('Zadanie 5'!D150+273.15,0)</f>
        <v>283</v>
      </c>
      <c r="E150">
        <f>ROUNDDOWN('Zadanie 5'!E150+273.15,0)</f>
        <v>292</v>
      </c>
      <c r="F150">
        <f>ROUNDDOWN('Zadanie 5'!F150+273.15,0)</f>
        <v>284</v>
      </c>
      <c r="G150">
        <f>ROUNDDOWN('Zadanie 5'!G150+273.15,0)</f>
        <v>285</v>
      </c>
      <c r="H150">
        <f>ROUNDDOWN('Zadanie 5'!H150+273.15,0)</f>
        <v>284</v>
      </c>
      <c r="I150">
        <f>ROUNDDOWN('Zadanie 5'!I150+273.15,0)</f>
        <v>289</v>
      </c>
      <c r="J150">
        <f>ROUNDDOWN('Zadanie 5'!J150+273.15,0)</f>
        <v>288</v>
      </c>
      <c r="K150">
        <f>ROUNDDOWN('Zadanie 5'!K150+273.15,0)</f>
        <v>289</v>
      </c>
      <c r="L150">
        <f>ROUNDDOWN('Zadanie 5'!L150+273.15,0)</f>
        <v>290</v>
      </c>
    </row>
    <row r="151" spans="1:12" x14ac:dyDescent="0.25">
      <c r="A151" s="1">
        <v>42634</v>
      </c>
      <c r="B151" s="2">
        <v>0.12916666666666668</v>
      </c>
      <c r="C151">
        <f>ROUNDDOWN('Zadanie 5'!C151+273.15,0)</f>
        <v>292</v>
      </c>
      <c r="D151">
        <f>ROUNDDOWN('Zadanie 5'!D151+273.15,0)</f>
        <v>292</v>
      </c>
      <c r="E151">
        <f>ROUNDDOWN('Zadanie 5'!E151+273.15,0)</f>
        <v>290</v>
      </c>
      <c r="F151">
        <f>ROUNDDOWN('Zadanie 5'!F151+273.15,0)</f>
        <v>285</v>
      </c>
      <c r="G151">
        <f>ROUNDDOWN('Zadanie 5'!G151+273.15,0)</f>
        <v>291</v>
      </c>
      <c r="H151">
        <f>ROUNDDOWN('Zadanie 5'!H151+273.15,0)</f>
        <v>291</v>
      </c>
      <c r="I151">
        <f>ROUNDDOWN('Zadanie 5'!I151+273.15,0)</f>
        <v>290</v>
      </c>
      <c r="J151">
        <f>ROUNDDOWN('Zadanie 5'!J151+273.15,0)</f>
        <v>286</v>
      </c>
      <c r="K151">
        <f>ROUNDDOWN('Zadanie 5'!K151+273.15,0)</f>
        <v>289</v>
      </c>
      <c r="L151">
        <f>ROUNDDOWN('Zadanie 5'!L151+273.15,0)</f>
        <v>290</v>
      </c>
    </row>
    <row r="152" spans="1:12" x14ac:dyDescent="0.25">
      <c r="A152" s="1">
        <v>42635</v>
      </c>
      <c r="B152" s="2">
        <v>0.33750000000000002</v>
      </c>
      <c r="C152">
        <f>ROUNDDOWN('Zadanie 5'!C152+273.15,0)</f>
        <v>289</v>
      </c>
      <c r="D152">
        <f>ROUNDDOWN('Zadanie 5'!D152+273.15,0)</f>
        <v>291</v>
      </c>
      <c r="E152">
        <f>ROUNDDOWN('Zadanie 5'!E152+273.15,0)</f>
        <v>285</v>
      </c>
      <c r="F152">
        <f>ROUNDDOWN('Zadanie 5'!F152+273.15,0)</f>
        <v>288</v>
      </c>
      <c r="G152">
        <f>ROUNDDOWN('Zadanie 5'!G152+273.15,0)</f>
        <v>285</v>
      </c>
      <c r="H152">
        <f>ROUNDDOWN('Zadanie 5'!H152+273.15,0)</f>
        <v>291</v>
      </c>
      <c r="I152">
        <f>ROUNDDOWN('Zadanie 5'!I152+273.15,0)</f>
        <v>283</v>
      </c>
      <c r="J152">
        <f>ROUNDDOWN('Zadanie 5'!J152+273.15,0)</f>
        <v>292</v>
      </c>
      <c r="K152">
        <f>ROUNDDOWN('Zadanie 5'!K152+273.15,0)</f>
        <v>285</v>
      </c>
      <c r="L152">
        <f>ROUNDDOWN('Zadanie 5'!L152+273.15,0)</f>
        <v>289</v>
      </c>
    </row>
    <row r="153" spans="1:12" x14ac:dyDescent="0.25">
      <c r="A153" s="1">
        <v>42635</v>
      </c>
      <c r="B153" s="2">
        <v>0.42083333333333334</v>
      </c>
      <c r="C153">
        <f>ROUNDDOWN('Zadanie 5'!C153+273.15,0)</f>
        <v>291</v>
      </c>
      <c r="D153">
        <f>ROUNDDOWN('Zadanie 5'!D153+273.15,0)</f>
        <v>292</v>
      </c>
      <c r="E153">
        <f>ROUNDDOWN('Zadanie 5'!E153+273.15,0)</f>
        <v>288</v>
      </c>
      <c r="F153">
        <f>ROUNDDOWN('Zadanie 5'!F153+273.15,0)</f>
        <v>291</v>
      </c>
      <c r="G153">
        <f>ROUNDDOWN('Zadanie 5'!G153+273.15,0)</f>
        <v>291</v>
      </c>
      <c r="H153">
        <f>ROUNDDOWN('Zadanie 5'!H153+273.15,0)</f>
        <v>287</v>
      </c>
      <c r="I153">
        <f>ROUNDDOWN('Zadanie 5'!I153+273.15,0)</f>
        <v>289</v>
      </c>
      <c r="J153">
        <f>ROUNDDOWN('Zadanie 5'!J153+273.15,0)</f>
        <v>291</v>
      </c>
      <c r="K153">
        <f>ROUNDDOWN('Zadanie 5'!K153+273.15,0)</f>
        <v>285</v>
      </c>
      <c r="L153">
        <f>ROUNDDOWN('Zadanie 5'!L153+273.15,0)</f>
        <v>291</v>
      </c>
    </row>
    <row r="154" spans="1:12" x14ac:dyDescent="0.25">
      <c r="A154" s="1">
        <v>42636</v>
      </c>
      <c r="B154" s="2">
        <v>0.4236111111111111</v>
      </c>
      <c r="C154">
        <f>ROUNDDOWN('Zadanie 5'!C154+273.15,0)</f>
        <v>286</v>
      </c>
      <c r="D154">
        <f>ROUNDDOWN('Zadanie 5'!D154+273.15,0)</f>
        <v>285</v>
      </c>
      <c r="E154">
        <f>ROUNDDOWN('Zadanie 5'!E154+273.15,0)</f>
        <v>289</v>
      </c>
      <c r="F154">
        <f>ROUNDDOWN('Zadanie 5'!F154+273.15,0)</f>
        <v>292</v>
      </c>
      <c r="G154">
        <f>ROUNDDOWN('Zadanie 5'!G154+273.15,0)</f>
        <v>288</v>
      </c>
      <c r="H154">
        <f>ROUNDDOWN('Zadanie 5'!H154+273.15,0)</f>
        <v>290</v>
      </c>
      <c r="I154">
        <f>ROUNDDOWN('Zadanie 5'!I154+273.15,0)</f>
        <v>284</v>
      </c>
      <c r="J154">
        <f>ROUNDDOWN('Zadanie 5'!J154+273.15,0)</f>
        <v>292</v>
      </c>
      <c r="K154">
        <f>ROUNDDOWN('Zadanie 5'!K154+273.15,0)</f>
        <v>286</v>
      </c>
      <c r="L154">
        <f>ROUNDDOWN('Zadanie 5'!L154+273.15,0)</f>
        <v>288</v>
      </c>
    </row>
    <row r="155" spans="1:12" x14ac:dyDescent="0.25">
      <c r="A155" s="1">
        <v>42639</v>
      </c>
      <c r="B155" s="2">
        <v>4.583333333333333E-2</v>
      </c>
      <c r="C155">
        <f>ROUNDDOWN('Zadanie 5'!C155+273.15,0)</f>
        <v>283</v>
      </c>
      <c r="D155">
        <f>ROUNDDOWN('Zadanie 5'!D155+273.15,0)</f>
        <v>288</v>
      </c>
      <c r="E155">
        <f>ROUNDDOWN('Zadanie 5'!E155+273.15,0)</f>
        <v>290</v>
      </c>
      <c r="F155">
        <f>ROUNDDOWN('Zadanie 5'!F155+273.15,0)</f>
        <v>290</v>
      </c>
      <c r="G155">
        <f>ROUNDDOWN('Zadanie 5'!G155+273.15,0)</f>
        <v>285</v>
      </c>
      <c r="H155">
        <f>ROUNDDOWN('Zadanie 5'!H155+273.15,0)</f>
        <v>288</v>
      </c>
      <c r="I155">
        <f>ROUNDDOWN('Zadanie 5'!I155+273.15,0)</f>
        <v>285</v>
      </c>
      <c r="J155">
        <f>ROUNDDOWN('Zadanie 5'!J155+273.15,0)</f>
        <v>286</v>
      </c>
      <c r="K155">
        <f>ROUNDDOWN('Zadanie 5'!K155+273.15,0)</f>
        <v>290</v>
      </c>
      <c r="L155">
        <f>ROUNDDOWN('Zadanie 5'!L155+273.15,0)</f>
        <v>288</v>
      </c>
    </row>
    <row r="156" spans="1:12" x14ac:dyDescent="0.25">
      <c r="A156" s="1">
        <v>42641</v>
      </c>
      <c r="B156" s="2">
        <v>0.37708333333333333</v>
      </c>
      <c r="C156">
        <f>ROUNDDOWN('Zadanie 5'!C156+273.15,0)</f>
        <v>291</v>
      </c>
      <c r="D156">
        <f>ROUNDDOWN('Zadanie 5'!D156+273.15,0)</f>
        <v>283</v>
      </c>
      <c r="E156">
        <f>ROUNDDOWN('Zadanie 5'!E156+273.15,0)</f>
        <v>288</v>
      </c>
      <c r="F156">
        <f>ROUNDDOWN('Zadanie 5'!F156+273.15,0)</f>
        <v>287</v>
      </c>
      <c r="G156">
        <f>ROUNDDOWN('Zadanie 5'!G156+273.15,0)</f>
        <v>288</v>
      </c>
      <c r="H156">
        <f>ROUNDDOWN('Zadanie 5'!H156+273.15,0)</f>
        <v>291</v>
      </c>
      <c r="I156">
        <f>ROUNDDOWN('Zadanie 5'!I156+273.15,0)</f>
        <v>286</v>
      </c>
      <c r="J156">
        <f>ROUNDDOWN('Zadanie 5'!J156+273.15,0)</f>
        <v>290</v>
      </c>
      <c r="K156">
        <f>ROUNDDOWN('Zadanie 5'!K156+273.15,0)</f>
        <v>285</v>
      </c>
      <c r="L156">
        <f>ROUNDDOWN('Zadanie 5'!L156+273.15,0)</f>
        <v>288</v>
      </c>
    </row>
    <row r="157" spans="1:12" x14ac:dyDescent="0.25">
      <c r="A157" s="1">
        <v>42645</v>
      </c>
      <c r="B157" s="2">
        <v>0.33888888888888891</v>
      </c>
      <c r="C157">
        <f>ROUNDDOWN('Zadanie 5'!C157+273.15,0)</f>
        <v>284</v>
      </c>
      <c r="D157">
        <f>ROUNDDOWN('Zadanie 5'!D157+273.15,0)</f>
        <v>292</v>
      </c>
      <c r="E157">
        <f>ROUNDDOWN('Zadanie 5'!E157+273.15,0)</f>
        <v>291</v>
      </c>
      <c r="F157">
        <f>ROUNDDOWN('Zadanie 5'!F157+273.15,0)</f>
        <v>285</v>
      </c>
      <c r="G157">
        <f>ROUNDDOWN('Zadanie 5'!G157+273.15,0)</f>
        <v>284</v>
      </c>
      <c r="H157">
        <f>ROUNDDOWN('Zadanie 5'!H157+273.15,0)</f>
        <v>285</v>
      </c>
      <c r="I157">
        <f>ROUNDDOWN('Zadanie 5'!I157+273.15,0)</f>
        <v>292</v>
      </c>
      <c r="J157">
        <f>ROUNDDOWN('Zadanie 5'!J157+273.15,0)</f>
        <v>292</v>
      </c>
      <c r="K157">
        <f>ROUNDDOWN('Zadanie 5'!K157+273.15,0)</f>
        <v>288</v>
      </c>
      <c r="L157">
        <f>ROUNDDOWN('Zadanie 5'!L157+273.15,0)</f>
        <v>285</v>
      </c>
    </row>
    <row r="158" spans="1:12" x14ac:dyDescent="0.25">
      <c r="A158" s="1">
        <v>42647</v>
      </c>
      <c r="B158" s="2">
        <v>8.4722222222222227E-2</v>
      </c>
      <c r="C158">
        <f>ROUNDDOWN('Zadanie 5'!C158+273.15,0)</f>
        <v>289</v>
      </c>
      <c r="D158">
        <f>ROUNDDOWN('Zadanie 5'!D158+273.15,0)</f>
        <v>291</v>
      </c>
      <c r="E158">
        <f>ROUNDDOWN('Zadanie 5'!E158+273.15,0)</f>
        <v>288</v>
      </c>
      <c r="F158">
        <f>ROUNDDOWN('Zadanie 5'!F158+273.15,0)</f>
        <v>284</v>
      </c>
      <c r="G158">
        <f>ROUNDDOWN('Zadanie 5'!G158+273.15,0)</f>
        <v>290</v>
      </c>
      <c r="H158">
        <f>ROUNDDOWN('Zadanie 5'!H158+273.15,0)</f>
        <v>289</v>
      </c>
      <c r="I158">
        <f>ROUNDDOWN('Zadanie 5'!I158+273.15,0)</f>
        <v>285</v>
      </c>
      <c r="J158">
        <f>ROUNDDOWN('Zadanie 5'!J158+273.15,0)</f>
        <v>286</v>
      </c>
      <c r="K158">
        <f>ROUNDDOWN('Zadanie 5'!K158+273.15,0)</f>
        <v>283</v>
      </c>
      <c r="L158">
        <f>ROUNDDOWN('Zadanie 5'!L158+273.15,0)</f>
        <v>292</v>
      </c>
    </row>
    <row r="159" spans="1:12" x14ac:dyDescent="0.25">
      <c r="A159" s="1">
        <v>42647</v>
      </c>
      <c r="B159" s="2">
        <v>0.4201388888888889</v>
      </c>
      <c r="C159">
        <f>ROUNDDOWN('Zadanie 5'!C159+273.15,0)</f>
        <v>287</v>
      </c>
      <c r="D159">
        <f>ROUNDDOWN('Zadanie 5'!D159+273.15,0)</f>
        <v>283</v>
      </c>
      <c r="E159">
        <f>ROUNDDOWN('Zadanie 5'!E159+273.15,0)</f>
        <v>289</v>
      </c>
      <c r="F159">
        <f>ROUNDDOWN('Zadanie 5'!F159+273.15,0)</f>
        <v>283</v>
      </c>
      <c r="G159">
        <f>ROUNDDOWN('Zadanie 5'!G159+273.15,0)</f>
        <v>284</v>
      </c>
      <c r="H159">
        <f>ROUNDDOWN('Zadanie 5'!H159+273.15,0)</f>
        <v>292</v>
      </c>
      <c r="I159">
        <f>ROUNDDOWN('Zadanie 5'!I159+273.15,0)</f>
        <v>288</v>
      </c>
      <c r="J159">
        <f>ROUNDDOWN('Zadanie 5'!J159+273.15,0)</f>
        <v>285</v>
      </c>
      <c r="K159">
        <f>ROUNDDOWN('Zadanie 5'!K159+273.15,0)</f>
        <v>292</v>
      </c>
      <c r="L159">
        <f>ROUNDDOWN('Zadanie 5'!L159+273.15,0)</f>
        <v>283</v>
      </c>
    </row>
    <row r="160" spans="1:12" x14ac:dyDescent="0.25">
      <c r="A160" s="1">
        <v>42650</v>
      </c>
      <c r="B160" s="2">
        <v>0.1701388888888889</v>
      </c>
      <c r="C160">
        <f>ROUNDDOWN('Zadanie 5'!C160+273.15,0)</f>
        <v>292</v>
      </c>
      <c r="D160">
        <f>ROUNDDOWN('Zadanie 5'!D160+273.15,0)</f>
        <v>288</v>
      </c>
      <c r="E160">
        <f>ROUNDDOWN('Zadanie 5'!E160+273.15,0)</f>
        <v>283</v>
      </c>
      <c r="F160">
        <f>ROUNDDOWN('Zadanie 5'!F160+273.15,0)</f>
        <v>287</v>
      </c>
      <c r="G160">
        <f>ROUNDDOWN('Zadanie 5'!G160+273.15,0)</f>
        <v>290</v>
      </c>
      <c r="H160">
        <f>ROUNDDOWN('Zadanie 5'!H160+273.15,0)</f>
        <v>289</v>
      </c>
      <c r="I160">
        <f>ROUNDDOWN('Zadanie 5'!I160+273.15,0)</f>
        <v>292</v>
      </c>
      <c r="J160">
        <f>ROUNDDOWN('Zadanie 5'!J160+273.15,0)</f>
        <v>289</v>
      </c>
      <c r="K160">
        <f>ROUNDDOWN('Zadanie 5'!K160+273.15,0)</f>
        <v>284</v>
      </c>
      <c r="L160">
        <f>ROUNDDOWN('Zadanie 5'!L160+273.15,0)</f>
        <v>284</v>
      </c>
    </row>
    <row r="161" spans="1:12" x14ac:dyDescent="0.25">
      <c r="A161" s="1">
        <v>42653</v>
      </c>
      <c r="B161" s="2">
        <v>0.29236111111111113</v>
      </c>
      <c r="C161">
        <f>ROUNDDOWN('Zadanie 5'!C161+273.15,0)</f>
        <v>287</v>
      </c>
      <c r="D161">
        <f>ROUNDDOWN('Zadanie 5'!D161+273.15,0)</f>
        <v>288</v>
      </c>
      <c r="E161">
        <f>ROUNDDOWN('Zadanie 5'!E161+273.15,0)</f>
        <v>283</v>
      </c>
      <c r="F161">
        <f>ROUNDDOWN('Zadanie 5'!F161+273.15,0)</f>
        <v>292</v>
      </c>
      <c r="G161">
        <f>ROUNDDOWN('Zadanie 5'!G161+273.15,0)</f>
        <v>284</v>
      </c>
      <c r="H161">
        <f>ROUNDDOWN('Zadanie 5'!H161+273.15,0)</f>
        <v>290</v>
      </c>
      <c r="I161">
        <f>ROUNDDOWN('Zadanie 5'!I161+273.15,0)</f>
        <v>287</v>
      </c>
      <c r="J161">
        <f>ROUNDDOWN('Zadanie 5'!J161+273.15,0)</f>
        <v>284</v>
      </c>
      <c r="K161">
        <f>ROUNDDOWN('Zadanie 5'!K161+273.15,0)</f>
        <v>288</v>
      </c>
      <c r="L161">
        <f>ROUNDDOWN('Zadanie 5'!L161+273.15,0)</f>
        <v>284</v>
      </c>
    </row>
    <row r="162" spans="1:12" x14ac:dyDescent="0.25">
      <c r="A162" s="1">
        <v>42654</v>
      </c>
      <c r="B162" s="2">
        <v>4.9305555555555554E-2</v>
      </c>
      <c r="C162">
        <f>ROUNDDOWN('Zadanie 5'!C162+273.15,0)</f>
        <v>287</v>
      </c>
      <c r="D162">
        <f>ROUNDDOWN('Zadanie 5'!D162+273.15,0)</f>
        <v>285</v>
      </c>
      <c r="E162">
        <f>ROUNDDOWN('Zadanie 5'!E162+273.15,0)</f>
        <v>289</v>
      </c>
      <c r="F162">
        <f>ROUNDDOWN('Zadanie 5'!F162+273.15,0)</f>
        <v>289</v>
      </c>
      <c r="G162">
        <f>ROUNDDOWN('Zadanie 5'!G162+273.15,0)</f>
        <v>283</v>
      </c>
      <c r="H162">
        <f>ROUNDDOWN('Zadanie 5'!H162+273.15,0)</f>
        <v>283</v>
      </c>
      <c r="I162">
        <f>ROUNDDOWN('Zadanie 5'!I162+273.15,0)</f>
        <v>286</v>
      </c>
      <c r="J162">
        <f>ROUNDDOWN('Zadanie 5'!J162+273.15,0)</f>
        <v>293</v>
      </c>
      <c r="K162">
        <f>ROUNDDOWN('Zadanie 5'!K162+273.15,0)</f>
        <v>293</v>
      </c>
      <c r="L162">
        <f>ROUNDDOWN('Zadanie 5'!L162+273.15,0)</f>
        <v>289</v>
      </c>
    </row>
    <row r="163" spans="1:12" x14ac:dyDescent="0.25">
      <c r="A163" s="1">
        <v>42654</v>
      </c>
      <c r="B163" s="2">
        <v>8.4722222222222227E-2</v>
      </c>
      <c r="C163">
        <f>ROUNDDOWN('Zadanie 5'!C163+273.15,0)</f>
        <v>288</v>
      </c>
      <c r="D163">
        <f>ROUNDDOWN('Zadanie 5'!D163+273.15,0)</f>
        <v>291</v>
      </c>
      <c r="E163">
        <f>ROUNDDOWN('Zadanie 5'!E163+273.15,0)</f>
        <v>286</v>
      </c>
      <c r="F163">
        <f>ROUNDDOWN('Zadanie 5'!F163+273.15,0)</f>
        <v>283</v>
      </c>
      <c r="G163">
        <f>ROUNDDOWN('Zadanie 5'!G163+273.15,0)</f>
        <v>293</v>
      </c>
      <c r="H163">
        <f>ROUNDDOWN('Zadanie 5'!H163+273.15,0)</f>
        <v>288</v>
      </c>
      <c r="I163">
        <f>ROUNDDOWN('Zadanie 5'!I163+273.15,0)</f>
        <v>287</v>
      </c>
      <c r="J163">
        <f>ROUNDDOWN('Zadanie 5'!J163+273.15,0)</f>
        <v>287</v>
      </c>
      <c r="K163">
        <f>ROUNDDOWN('Zadanie 5'!K163+273.15,0)</f>
        <v>292</v>
      </c>
      <c r="L163">
        <f>ROUNDDOWN('Zadanie 5'!L163+273.15,0)</f>
        <v>290</v>
      </c>
    </row>
    <row r="164" spans="1:12" x14ac:dyDescent="0.25">
      <c r="A164" s="1">
        <v>42654</v>
      </c>
      <c r="B164" s="2">
        <v>0.25624999999999998</v>
      </c>
      <c r="C164">
        <f>ROUNDDOWN('Zadanie 5'!C164+273.15,0)</f>
        <v>287</v>
      </c>
      <c r="D164">
        <f>ROUNDDOWN('Zadanie 5'!D164+273.15,0)</f>
        <v>293</v>
      </c>
      <c r="E164">
        <f>ROUNDDOWN('Zadanie 5'!E164+273.15,0)</f>
        <v>288</v>
      </c>
      <c r="F164">
        <f>ROUNDDOWN('Zadanie 5'!F164+273.15,0)</f>
        <v>284</v>
      </c>
      <c r="G164">
        <f>ROUNDDOWN('Zadanie 5'!G164+273.15,0)</f>
        <v>286</v>
      </c>
      <c r="H164">
        <f>ROUNDDOWN('Zadanie 5'!H164+273.15,0)</f>
        <v>286</v>
      </c>
      <c r="I164">
        <f>ROUNDDOWN('Zadanie 5'!I164+273.15,0)</f>
        <v>286</v>
      </c>
      <c r="J164">
        <f>ROUNDDOWN('Zadanie 5'!J164+273.15,0)</f>
        <v>291</v>
      </c>
      <c r="K164">
        <f>ROUNDDOWN('Zadanie 5'!K164+273.15,0)</f>
        <v>283</v>
      </c>
      <c r="L164">
        <f>ROUNDDOWN('Zadanie 5'!L164+273.15,0)</f>
        <v>287</v>
      </c>
    </row>
    <row r="165" spans="1:12" x14ac:dyDescent="0.25">
      <c r="A165" s="1">
        <v>42655</v>
      </c>
      <c r="B165" s="2">
        <v>0.1673611111111111</v>
      </c>
      <c r="C165">
        <f>ROUNDDOWN('Zadanie 5'!C165+273.15,0)</f>
        <v>290</v>
      </c>
      <c r="D165">
        <f>ROUNDDOWN('Zadanie 5'!D165+273.15,0)</f>
        <v>283</v>
      </c>
      <c r="E165">
        <f>ROUNDDOWN('Zadanie 5'!E165+273.15,0)</f>
        <v>288</v>
      </c>
      <c r="F165">
        <f>ROUNDDOWN('Zadanie 5'!F165+273.15,0)</f>
        <v>290</v>
      </c>
      <c r="G165">
        <f>ROUNDDOWN('Zadanie 5'!G165+273.15,0)</f>
        <v>285</v>
      </c>
      <c r="H165">
        <f>ROUNDDOWN('Zadanie 5'!H165+273.15,0)</f>
        <v>292</v>
      </c>
      <c r="I165">
        <f>ROUNDDOWN('Zadanie 5'!I165+273.15,0)</f>
        <v>285</v>
      </c>
      <c r="J165">
        <f>ROUNDDOWN('Zadanie 5'!J165+273.15,0)</f>
        <v>291</v>
      </c>
      <c r="K165">
        <f>ROUNDDOWN('Zadanie 5'!K165+273.15,0)</f>
        <v>287</v>
      </c>
      <c r="L165">
        <f>ROUNDDOWN('Zadanie 5'!L165+273.15,0)</f>
        <v>286</v>
      </c>
    </row>
    <row r="166" spans="1:12" x14ac:dyDescent="0.25">
      <c r="A166" s="1">
        <v>42657</v>
      </c>
      <c r="B166" s="2">
        <v>3.472222222222222E-3</v>
      </c>
      <c r="C166">
        <f>ROUNDDOWN('Zadanie 5'!C166+273.15,0)</f>
        <v>290</v>
      </c>
      <c r="D166">
        <f>ROUNDDOWN('Zadanie 5'!D166+273.15,0)</f>
        <v>285</v>
      </c>
      <c r="E166">
        <f>ROUNDDOWN('Zadanie 5'!E166+273.15,0)</f>
        <v>292</v>
      </c>
      <c r="F166">
        <f>ROUNDDOWN('Zadanie 5'!F166+273.15,0)</f>
        <v>288</v>
      </c>
      <c r="G166">
        <f>ROUNDDOWN('Zadanie 5'!G166+273.15,0)</f>
        <v>293</v>
      </c>
      <c r="H166">
        <f>ROUNDDOWN('Zadanie 5'!H166+273.15,0)</f>
        <v>289</v>
      </c>
      <c r="I166">
        <f>ROUNDDOWN('Zadanie 5'!I166+273.15,0)</f>
        <v>284</v>
      </c>
      <c r="J166">
        <f>ROUNDDOWN('Zadanie 5'!J166+273.15,0)</f>
        <v>289</v>
      </c>
      <c r="K166">
        <f>ROUNDDOWN('Zadanie 5'!K166+273.15,0)</f>
        <v>291</v>
      </c>
      <c r="L166">
        <f>ROUNDDOWN('Zadanie 5'!L166+273.15,0)</f>
        <v>291</v>
      </c>
    </row>
    <row r="167" spans="1:12" x14ac:dyDescent="0.25">
      <c r="A167" s="1">
        <v>42660</v>
      </c>
      <c r="B167" s="2">
        <v>0.21249999999999999</v>
      </c>
      <c r="C167">
        <f>ROUNDDOWN('Zadanie 5'!C167+273.15,0)</f>
        <v>284</v>
      </c>
      <c r="D167">
        <f>ROUNDDOWN('Zadanie 5'!D167+273.15,0)</f>
        <v>287</v>
      </c>
      <c r="E167">
        <f>ROUNDDOWN('Zadanie 5'!E167+273.15,0)</f>
        <v>284</v>
      </c>
      <c r="F167">
        <f>ROUNDDOWN('Zadanie 5'!F167+273.15,0)</f>
        <v>290</v>
      </c>
      <c r="G167">
        <f>ROUNDDOWN('Zadanie 5'!G167+273.15,0)</f>
        <v>285</v>
      </c>
      <c r="H167">
        <f>ROUNDDOWN('Zadanie 5'!H167+273.15,0)</f>
        <v>289</v>
      </c>
      <c r="I167">
        <f>ROUNDDOWN('Zadanie 5'!I167+273.15,0)</f>
        <v>284</v>
      </c>
      <c r="J167">
        <f>ROUNDDOWN('Zadanie 5'!J167+273.15,0)</f>
        <v>286</v>
      </c>
      <c r="K167">
        <f>ROUNDDOWN('Zadanie 5'!K167+273.15,0)</f>
        <v>287</v>
      </c>
      <c r="L167">
        <f>ROUNDDOWN('Zadanie 5'!L167+273.15,0)</f>
        <v>285</v>
      </c>
    </row>
    <row r="168" spans="1:12" x14ac:dyDescent="0.25">
      <c r="A168" s="1">
        <v>42664</v>
      </c>
      <c r="B168" s="2">
        <v>0.21388888888888888</v>
      </c>
      <c r="C168">
        <f>ROUNDDOWN('Zadanie 5'!C168+273.15,0)</f>
        <v>284</v>
      </c>
      <c r="D168">
        <f>ROUNDDOWN('Zadanie 5'!D168+273.15,0)</f>
        <v>289</v>
      </c>
      <c r="E168">
        <f>ROUNDDOWN('Zadanie 5'!E168+273.15,0)</f>
        <v>287</v>
      </c>
      <c r="F168">
        <f>ROUNDDOWN('Zadanie 5'!F168+273.15,0)</f>
        <v>284</v>
      </c>
      <c r="G168">
        <f>ROUNDDOWN('Zadanie 5'!G168+273.15,0)</f>
        <v>291</v>
      </c>
      <c r="H168">
        <f>ROUNDDOWN('Zadanie 5'!H168+273.15,0)</f>
        <v>287</v>
      </c>
      <c r="I168">
        <f>ROUNDDOWN('Zadanie 5'!I168+273.15,0)</f>
        <v>290</v>
      </c>
      <c r="J168">
        <f>ROUNDDOWN('Zadanie 5'!J168+273.15,0)</f>
        <v>286</v>
      </c>
      <c r="K168">
        <f>ROUNDDOWN('Zadanie 5'!K168+273.15,0)</f>
        <v>283</v>
      </c>
      <c r="L168">
        <f>ROUNDDOWN('Zadanie 5'!L168+273.15,0)</f>
        <v>290</v>
      </c>
    </row>
    <row r="169" spans="1:12" x14ac:dyDescent="0.25">
      <c r="A169" s="1">
        <v>42666</v>
      </c>
      <c r="B169" s="2">
        <v>0.1701388888888889</v>
      </c>
      <c r="C169">
        <f>ROUNDDOWN('Zadanie 5'!C169+273.15,0)</f>
        <v>286</v>
      </c>
      <c r="D169">
        <f>ROUNDDOWN('Zadanie 5'!D169+273.15,0)</f>
        <v>288</v>
      </c>
      <c r="E169">
        <f>ROUNDDOWN('Zadanie 5'!E169+273.15,0)</f>
        <v>291</v>
      </c>
      <c r="F169">
        <f>ROUNDDOWN('Zadanie 5'!F169+273.15,0)</f>
        <v>290</v>
      </c>
      <c r="G169">
        <f>ROUNDDOWN('Zadanie 5'!G169+273.15,0)</f>
        <v>291</v>
      </c>
      <c r="H169">
        <f>ROUNDDOWN('Zadanie 5'!H169+273.15,0)</f>
        <v>287</v>
      </c>
      <c r="I169">
        <f>ROUNDDOWN('Zadanie 5'!I169+273.15,0)</f>
        <v>292</v>
      </c>
      <c r="J169">
        <f>ROUNDDOWN('Zadanie 5'!J169+273.15,0)</f>
        <v>286</v>
      </c>
      <c r="K169">
        <f>ROUNDDOWN('Zadanie 5'!K169+273.15,0)</f>
        <v>284</v>
      </c>
      <c r="L169">
        <f>ROUNDDOWN('Zadanie 5'!L169+273.15,0)</f>
        <v>291</v>
      </c>
    </row>
    <row r="170" spans="1:12" x14ac:dyDescent="0.25">
      <c r="A170" s="1">
        <v>42666</v>
      </c>
      <c r="B170" s="2">
        <v>0.29791666666666666</v>
      </c>
      <c r="C170">
        <f>ROUNDDOWN('Zadanie 5'!C170+273.15,0)</f>
        <v>286</v>
      </c>
      <c r="D170">
        <f>ROUNDDOWN('Zadanie 5'!D170+273.15,0)</f>
        <v>285</v>
      </c>
      <c r="E170">
        <f>ROUNDDOWN('Zadanie 5'!E170+273.15,0)</f>
        <v>292</v>
      </c>
      <c r="F170">
        <f>ROUNDDOWN('Zadanie 5'!F170+273.15,0)</f>
        <v>283</v>
      </c>
      <c r="G170">
        <f>ROUNDDOWN('Zadanie 5'!G170+273.15,0)</f>
        <v>290</v>
      </c>
      <c r="H170">
        <f>ROUNDDOWN('Zadanie 5'!H170+273.15,0)</f>
        <v>289</v>
      </c>
      <c r="I170">
        <f>ROUNDDOWN('Zadanie 5'!I170+273.15,0)</f>
        <v>284</v>
      </c>
      <c r="J170">
        <f>ROUNDDOWN('Zadanie 5'!J170+273.15,0)</f>
        <v>291</v>
      </c>
      <c r="K170">
        <f>ROUNDDOWN('Zadanie 5'!K170+273.15,0)</f>
        <v>287</v>
      </c>
      <c r="L170">
        <f>ROUNDDOWN('Zadanie 5'!L170+273.15,0)</f>
        <v>292</v>
      </c>
    </row>
    <row r="171" spans="1:12" x14ac:dyDescent="0.25">
      <c r="A171" s="1">
        <v>42667</v>
      </c>
      <c r="B171" s="2">
        <v>0.21319444444444444</v>
      </c>
      <c r="C171">
        <f>ROUNDDOWN('Zadanie 5'!C171+273.15,0)</f>
        <v>285</v>
      </c>
      <c r="D171">
        <f>ROUNDDOWN('Zadanie 5'!D171+273.15,0)</f>
        <v>286</v>
      </c>
      <c r="E171">
        <f>ROUNDDOWN('Zadanie 5'!E171+273.15,0)</f>
        <v>288</v>
      </c>
      <c r="F171">
        <f>ROUNDDOWN('Zadanie 5'!F171+273.15,0)</f>
        <v>285</v>
      </c>
      <c r="G171">
        <f>ROUNDDOWN('Zadanie 5'!G171+273.15,0)</f>
        <v>286</v>
      </c>
      <c r="H171">
        <f>ROUNDDOWN('Zadanie 5'!H171+273.15,0)</f>
        <v>286</v>
      </c>
      <c r="I171">
        <f>ROUNDDOWN('Zadanie 5'!I171+273.15,0)</f>
        <v>285</v>
      </c>
      <c r="J171">
        <f>ROUNDDOWN('Zadanie 5'!J171+273.15,0)</f>
        <v>291</v>
      </c>
      <c r="K171">
        <f>ROUNDDOWN('Zadanie 5'!K171+273.15,0)</f>
        <v>291</v>
      </c>
      <c r="L171">
        <f>ROUNDDOWN('Zadanie 5'!L171+273.15,0)</f>
        <v>287</v>
      </c>
    </row>
    <row r="172" spans="1:12" x14ac:dyDescent="0.25">
      <c r="A172" s="1">
        <v>42668</v>
      </c>
      <c r="B172" s="2">
        <v>8.5416666666666669E-2</v>
      </c>
      <c r="C172">
        <f>ROUNDDOWN('Zadanie 5'!C172+273.15,0)</f>
        <v>283</v>
      </c>
      <c r="D172">
        <f>ROUNDDOWN('Zadanie 5'!D172+273.15,0)</f>
        <v>288</v>
      </c>
      <c r="E172">
        <f>ROUNDDOWN('Zadanie 5'!E172+273.15,0)</f>
        <v>290</v>
      </c>
      <c r="F172">
        <f>ROUNDDOWN('Zadanie 5'!F172+273.15,0)</f>
        <v>292</v>
      </c>
      <c r="G172">
        <f>ROUNDDOWN('Zadanie 5'!G172+273.15,0)</f>
        <v>283</v>
      </c>
      <c r="H172">
        <f>ROUNDDOWN('Zadanie 5'!H172+273.15,0)</f>
        <v>287</v>
      </c>
      <c r="I172">
        <f>ROUNDDOWN('Zadanie 5'!I172+273.15,0)</f>
        <v>286</v>
      </c>
      <c r="J172">
        <f>ROUNDDOWN('Zadanie 5'!J172+273.15,0)</f>
        <v>284</v>
      </c>
      <c r="K172">
        <f>ROUNDDOWN('Zadanie 5'!K172+273.15,0)</f>
        <v>285</v>
      </c>
      <c r="L172">
        <f>ROUNDDOWN('Zadanie 5'!L172+273.15,0)</f>
        <v>286</v>
      </c>
    </row>
    <row r="173" spans="1:12" x14ac:dyDescent="0.25">
      <c r="A173" s="1">
        <v>42668</v>
      </c>
      <c r="B173" s="2">
        <v>0.25069444444444444</v>
      </c>
      <c r="C173">
        <f>ROUNDDOWN('Zadanie 5'!C173+273.15,0)</f>
        <v>285</v>
      </c>
      <c r="D173">
        <f>ROUNDDOWN('Zadanie 5'!D173+273.15,0)</f>
        <v>286</v>
      </c>
      <c r="E173">
        <f>ROUNDDOWN('Zadanie 5'!E173+273.15,0)</f>
        <v>292</v>
      </c>
      <c r="F173">
        <f>ROUNDDOWN('Zadanie 5'!F173+273.15,0)</f>
        <v>284</v>
      </c>
      <c r="G173">
        <f>ROUNDDOWN('Zadanie 5'!G173+273.15,0)</f>
        <v>292</v>
      </c>
      <c r="H173">
        <f>ROUNDDOWN('Zadanie 5'!H173+273.15,0)</f>
        <v>288</v>
      </c>
      <c r="I173">
        <f>ROUNDDOWN('Zadanie 5'!I173+273.15,0)</f>
        <v>290</v>
      </c>
      <c r="J173">
        <f>ROUNDDOWN('Zadanie 5'!J173+273.15,0)</f>
        <v>291</v>
      </c>
      <c r="K173">
        <f>ROUNDDOWN('Zadanie 5'!K173+273.15,0)</f>
        <v>284</v>
      </c>
      <c r="L173">
        <f>ROUNDDOWN('Zadanie 5'!L173+273.15,0)</f>
        <v>284</v>
      </c>
    </row>
    <row r="174" spans="1:12" x14ac:dyDescent="0.25">
      <c r="A174" s="1">
        <v>42669</v>
      </c>
      <c r="B174" s="2">
        <v>4.791666666666667E-2</v>
      </c>
      <c r="C174">
        <f>ROUNDDOWN('Zadanie 5'!C174+273.15,0)</f>
        <v>284</v>
      </c>
      <c r="D174">
        <f>ROUNDDOWN('Zadanie 5'!D174+273.15,0)</f>
        <v>291</v>
      </c>
      <c r="E174">
        <f>ROUNDDOWN('Zadanie 5'!E174+273.15,0)</f>
        <v>286</v>
      </c>
      <c r="F174">
        <f>ROUNDDOWN('Zadanie 5'!F174+273.15,0)</f>
        <v>291</v>
      </c>
      <c r="G174">
        <f>ROUNDDOWN('Zadanie 5'!G174+273.15,0)</f>
        <v>284</v>
      </c>
      <c r="H174">
        <f>ROUNDDOWN('Zadanie 5'!H174+273.15,0)</f>
        <v>286</v>
      </c>
      <c r="I174">
        <f>ROUNDDOWN('Zadanie 5'!I174+273.15,0)</f>
        <v>289</v>
      </c>
      <c r="J174">
        <f>ROUNDDOWN('Zadanie 5'!J174+273.15,0)</f>
        <v>284</v>
      </c>
      <c r="K174">
        <f>ROUNDDOWN('Zadanie 5'!K174+273.15,0)</f>
        <v>286</v>
      </c>
      <c r="L174">
        <f>ROUNDDOWN('Zadanie 5'!L174+273.15,0)</f>
        <v>289</v>
      </c>
    </row>
    <row r="175" spans="1:12" x14ac:dyDescent="0.25">
      <c r="A175" s="1">
        <v>42669</v>
      </c>
      <c r="B175" s="2">
        <v>0.375</v>
      </c>
      <c r="C175">
        <f>ROUNDDOWN('Zadanie 5'!C175+273.15,0)</f>
        <v>286</v>
      </c>
      <c r="D175">
        <f>ROUNDDOWN('Zadanie 5'!D175+273.15,0)</f>
        <v>284</v>
      </c>
      <c r="E175">
        <f>ROUNDDOWN('Zadanie 5'!E175+273.15,0)</f>
        <v>286</v>
      </c>
      <c r="F175">
        <f>ROUNDDOWN('Zadanie 5'!F175+273.15,0)</f>
        <v>290</v>
      </c>
      <c r="G175">
        <f>ROUNDDOWN('Zadanie 5'!G175+273.15,0)</f>
        <v>289</v>
      </c>
      <c r="H175">
        <f>ROUNDDOWN('Zadanie 5'!H175+273.15,0)</f>
        <v>291</v>
      </c>
      <c r="I175">
        <f>ROUNDDOWN('Zadanie 5'!I175+273.15,0)</f>
        <v>285</v>
      </c>
      <c r="J175">
        <f>ROUNDDOWN('Zadanie 5'!J175+273.15,0)</f>
        <v>293</v>
      </c>
      <c r="K175">
        <f>ROUNDDOWN('Zadanie 5'!K175+273.15,0)</f>
        <v>286</v>
      </c>
      <c r="L175">
        <f>ROUNDDOWN('Zadanie 5'!L175+273.15,0)</f>
        <v>291</v>
      </c>
    </row>
    <row r="176" spans="1:12" x14ac:dyDescent="0.25">
      <c r="A176" s="1">
        <v>42675</v>
      </c>
      <c r="B176" s="2">
        <v>0.33541666666666664</v>
      </c>
      <c r="C176">
        <f>ROUNDDOWN('Zadanie 5'!C176+273.15,0)</f>
        <v>285</v>
      </c>
      <c r="D176">
        <f>ROUNDDOWN('Zadanie 5'!D176+273.15,0)</f>
        <v>286</v>
      </c>
      <c r="E176">
        <f>ROUNDDOWN('Zadanie 5'!E176+273.15,0)</f>
        <v>289</v>
      </c>
      <c r="F176">
        <f>ROUNDDOWN('Zadanie 5'!F176+273.15,0)</f>
        <v>290</v>
      </c>
      <c r="G176">
        <f>ROUNDDOWN('Zadanie 5'!G176+273.15,0)</f>
        <v>286</v>
      </c>
      <c r="H176">
        <f>ROUNDDOWN('Zadanie 5'!H176+273.15,0)</f>
        <v>291</v>
      </c>
      <c r="I176">
        <f>ROUNDDOWN('Zadanie 5'!I176+273.15,0)</f>
        <v>286</v>
      </c>
      <c r="J176">
        <f>ROUNDDOWN('Zadanie 5'!J176+273.15,0)</f>
        <v>285</v>
      </c>
      <c r="K176">
        <f>ROUNDDOWN('Zadanie 5'!K176+273.15,0)</f>
        <v>288</v>
      </c>
      <c r="L176">
        <f>ROUNDDOWN('Zadanie 5'!L176+273.15,0)</f>
        <v>292</v>
      </c>
    </row>
    <row r="177" spans="1:12" x14ac:dyDescent="0.25">
      <c r="A177" s="1">
        <v>42675</v>
      </c>
      <c r="B177" s="2">
        <v>0.34166666666666667</v>
      </c>
      <c r="C177">
        <f>ROUNDDOWN('Zadanie 5'!C177+273.15,0)</f>
        <v>289</v>
      </c>
      <c r="D177">
        <f>ROUNDDOWN('Zadanie 5'!D177+273.15,0)</f>
        <v>285</v>
      </c>
      <c r="E177">
        <f>ROUNDDOWN('Zadanie 5'!E177+273.15,0)</f>
        <v>283</v>
      </c>
      <c r="F177">
        <f>ROUNDDOWN('Zadanie 5'!F177+273.15,0)</f>
        <v>285</v>
      </c>
      <c r="G177">
        <f>ROUNDDOWN('Zadanie 5'!G177+273.15,0)</f>
        <v>291</v>
      </c>
      <c r="H177">
        <f>ROUNDDOWN('Zadanie 5'!H177+273.15,0)</f>
        <v>286</v>
      </c>
      <c r="I177">
        <f>ROUNDDOWN('Zadanie 5'!I177+273.15,0)</f>
        <v>292</v>
      </c>
      <c r="J177">
        <f>ROUNDDOWN('Zadanie 5'!J177+273.15,0)</f>
        <v>292</v>
      </c>
      <c r="K177">
        <f>ROUNDDOWN('Zadanie 5'!K177+273.15,0)</f>
        <v>284</v>
      </c>
      <c r="L177">
        <f>ROUNDDOWN('Zadanie 5'!L177+273.15,0)</f>
        <v>286</v>
      </c>
    </row>
    <row r="178" spans="1:12" x14ac:dyDescent="0.25">
      <c r="A178" s="1">
        <v>42676</v>
      </c>
      <c r="B178" s="2">
        <v>0.29791666666666666</v>
      </c>
      <c r="C178">
        <f>ROUNDDOWN('Zadanie 5'!C178+273.15,0)</f>
        <v>290</v>
      </c>
      <c r="D178">
        <f>ROUNDDOWN('Zadanie 5'!D178+273.15,0)</f>
        <v>285</v>
      </c>
      <c r="E178">
        <f>ROUNDDOWN('Zadanie 5'!E178+273.15,0)</f>
        <v>284</v>
      </c>
      <c r="F178">
        <f>ROUNDDOWN('Zadanie 5'!F178+273.15,0)</f>
        <v>284</v>
      </c>
      <c r="G178">
        <f>ROUNDDOWN('Zadanie 5'!G178+273.15,0)</f>
        <v>289</v>
      </c>
      <c r="H178">
        <f>ROUNDDOWN('Zadanie 5'!H178+273.15,0)</f>
        <v>284</v>
      </c>
      <c r="I178">
        <f>ROUNDDOWN('Zadanie 5'!I178+273.15,0)</f>
        <v>283</v>
      </c>
      <c r="J178">
        <f>ROUNDDOWN('Zadanie 5'!J178+273.15,0)</f>
        <v>289</v>
      </c>
      <c r="K178">
        <f>ROUNDDOWN('Zadanie 5'!K178+273.15,0)</f>
        <v>288</v>
      </c>
      <c r="L178">
        <f>ROUNDDOWN('Zadanie 5'!L178+273.15,0)</f>
        <v>290</v>
      </c>
    </row>
    <row r="179" spans="1:12" x14ac:dyDescent="0.25">
      <c r="A179" s="1">
        <v>42679</v>
      </c>
      <c r="B179" s="2">
        <v>0.33819444444444446</v>
      </c>
      <c r="C179">
        <f>ROUNDDOWN('Zadanie 5'!C179+273.15,0)</f>
        <v>292</v>
      </c>
      <c r="D179">
        <f>ROUNDDOWN('Zadanie 5'!D179+273.15,0)</f>
        <v>288</v>
      </c>
      <c r="E179">
        <f>ROUNDDOWN('Zadanie 5'!E179+273.15,0)</f>
        <v>289</v>
      </c>
      <c r="F179">
        <f>ROUNDDOWN('Zadanie 5'!F179+273.15,0)</f>
        <v>291</v>
      </c>
      <c r="G179">
        <f>ROUNDDOWN('Zadanie 5'!G179+273.15,0)</f>
        <v>283</v>
      </c>
      <c r="H179">
        <f>ROUNDDOWN('Zadanie 5'!H179+273.15,0)</f>
        <v>291</v>
      </c>
      <c r="I179">
        <f>ROUNDDOWN('Zadanie 5'!I179+273.15,0)</f>
        <v>284</v>
      </c>
      <c r="J179">
        <f>ROUNDDOWN('Zadanie 5'!J179+273.15,0)</f>
        <v>291</v>
      </c>
      <c r="K179">
        <f>ROUNDDOWN('Zadanie 5'!K179+273.15,0)</f>
        <v>283</v>
      </c>
      <c r="L179">
        <f>ROUNDDOWN('Zadanie 5'!L179+273.15,0)</f>
        <v>287</v>
      </c>
    </row>
    <row r="180" spans="1:12" x14ac:dyDescent="0.25">
      <c r="A180" s="1">
        <v>42682</v>
      </c>
      <c r="B180" s="2">
        <v>8.4722222222222227E-2</v>
      </c>
      <c r="C180">
        <f>ROUNDDOWN('Zadanie 5'!C180+273.15,0)</f>
        <v>287</v>
      </c>
      <c r="D180">
        <f>ROUNDDOWN('Zadanie 5'!D180+273.15,0)</f>
        <v>292</v>
      </c>
      <c r="E180">
        <f>ROUNDDOWN('Zadanie 5'!E180+273.15,0)</f>
        <v>293</v>
      </c>
      <c r="F180">
        <f>ROUNDDOWN('Zadanie 5'!F180+273.15,0)</f>
        <v>285</v>
      </c>
      <c r="G180">
        <f>ROUNDDOWN('Zadanie 5'!G180+273.15,0)</f>
        <v>285</v>
      </c>
      <c r="H180">
        <f>ROUNDDOWN('Zadanie 5'!H180+273.15,0)</f>
        <v>283</v>
      </c>
      <c r="I180">
        <f>ROUNDDOWN('Zadanie 5'!I180+273.15,0)</f>
        <v>287</v>
      </c>
      <c r="J180">
        <f>ROUNDDOWN('Zadanie 5'!J180+273.15,0)</f>
        <v>284</v>
      </c>
      <c r="K180">
        <f>ROUNDDOWN('Zadanie 5'!K180+273.15,0)</f>
        <v>283</v>
      </c>
      <c r="L180">
        <f>ROUNDDOWN('Zadanie 5'!L180+273.15,0)</f>
        <v>292</v>
      </c>
    </row>
    <row r="181" spans="1:12" x14ac:dyDescent="0.25">
      <c r="A181" s="1">
        <v>42685</v>
      </c>
      <c r="B181" s="2">
        <v>0.21597222222222223</v>
      </c>
      <c r="C181">
        <f>ROUNDDOWN('Zadanie 5'!C181+273.15,0)</f>
        <v>285</v>
      </c>
      <c r="D181">
        <f>ROUNDDOWN('Zadanie 5'!D181+273.15,0)</f>
        <v>287</v>
      </c>
      <c r="E181">
        <f>ROUNDDOWN('Zadanie 5'!E181+273.15,0)</f>
        <v>284</v>
      </c>
      <c r="F181">
        <f>ROUNDDOWN('Zadanie 5'!F181+273.15,0)</f>
        <v>285</v>
      </c>
      <c r="G181">
        <f>ROUNDDOWN('Zadanie 5'!G181+273.15,0)</f>
        <v>287</v>
      </c>
      <c r="H181">
        <f>ROUNDDOWN('Zadanie 5'!H181+273.15,0)</f>
        <v>286</v>
      </c>
      <c r="I181">
        <f>ROUNDDOWN('Zadanie 5'!I181+273.15,0)</f>
        <v>291</v>
      </c>
      <c r="J181">
        <f>ROUNDDOWN('Zadanie 5'!J181+273.15,0)</f>
        <v>288</v>
      </c>
      <c r="K181">
        <f>ROUNDDOWN('Zadanie 5'!K181+273.15,0)</f>
        <v>286</v>
      </c>
      <c r="L181">
        <f>ROUNDDOWN('Zadanie 5'!L181+273.15,0)</f>
        <v>292</v>
      </c>
    </row>
    <row r="182" spans="1:12" x14ac:dyDescent="0.25">
      <c r="A182" s="1">
        <v>42686</v>
      </c>
      <c r="B182" s="2">
        <v>4.7222222222222221E-2</v>
      </c>
      <c r="C182">
        <f>ROUNDDOWN('Zadanie 5'!C182+273.15,0)</f>
        <v>283</v>
      </c>
      <c r="D182">
        <f>ROUNDDOWN('Zadanie 5'!D182+273.15,0)</f>
        <v>287</v>
      </c>
      <c r="E182">
        <f>ROUNDDOWN('Zadanie 5'!E182+273.15,0)</f>
        <v>286</v>
      </c>
      <c r="F182">
        <f>ROUNDDOWN('Zadanie 5'!F182+273.15,0)</f>
        <v>286</v>
      </c>
      <c r="G182">
        <f>ROUNDDOWN('Zadanie 5'!G182+273.15,0)</f>
        <v>292</v>
      </c>
      <c r="H182">
        <f>ROUNDDOWN('Zadanie 5'!H182+273.15,0)</f>
        <v>290</v>
      </c>
      <c r="I182">
        <f>ROUNDDOWN('Zadanie 5'!I182+273.15,0)</f>
        <v>286</v>
      </c>
      <c r="J182">
        <f>ROUNDDOWN('Zadanie 5'!J182+273.15,0)</f>
        <v>291</v>
      </c>
      <c r="K182">
        <f>ROUNDDOWN('Zadanie 5'!K182+273.15,0)</f>
        <v>292</v>
      </c>
      <c r="L182">
        <f>ROUNDDOWN('Zadanie 5'!L182+273.15,0)</f>
        <v>290</v>
      </c>
    </row>
    <row r="183" spans="1:12" x14ac:dyDescent="0.25">
      <c r="A183" s="1">
        <v>42687</v>
      </c>
      <c r="B183" s="2">
        <v>0.13194444444444445</v>
      </c>
      <c r="C183">
        <f>ROUNDDOWN('Zadanie 5'!C183+273.15,0)</f>
        <v>283</v>
      </c>
      <c r="D183">
        <f>ROUNDDOWN('Zadanie 5'!D183+273.15,0)</f>
        <v>287</v>
      </c>
      <c r="E183">
        <f>ROUNDDOWN('Zadanie 5'!E183+273.15,0)</f>
        <v>285</v>
      </c>
      <c r="F183">
        <f>ROUNDDOWN('Zadanie 5'!F183+273.15,0)</f>
        <v>290</v>
      </c>
      <c r="G183">
        <f>ROUNDDOWN('Zadanie 5'!G183+273.15,0)</f>
        <v>291</v>
      </c>
      <c r="H183">
        <f>ROUNDDOWN('Zadanie 5'!H183+273.15,0)</f>
        <v>292</v>
      </c>
      <c r="I183">
        <f>ROUNDDOWN('Zadanie 5'!I183+273.15,0)</f>
        <v>290</v>
      </c>
      <c r="J183">
        <f>ROUNDDOWN('Zadanie 5'!J183+273.15,0)</f>
        <v>287</v>
      </c>
      <c r="K183">
        <f>ROUNDDOWN('Zadanie 5'!K183+273.15,0)</f>
        <v>289</v>
      </c>
      <c r="L183">
        <f>ROUNDDOWN('Zadanie 5'!L183+273.15,0)</f>
        <v>288</v>
      </c>
    </row>
    <row r="184" spans="1:12" x14ac:dyDescent="0.25">
      <c r="A184" s="1">
        <v>42687</v>
      </c>
      <c r="B184" s="2">
        <v>0.34166666666666667</v>
      </c>
      <c r="C184">
        <f>ROUNDDOWN('Zadanie 5'!C184+273.15,0)</f>
        <v>287</v>
      </c>
      <c r="D184">
        <f>ROUNDDOWN('Zadanie 5'!D184+273.15,0)</f>
        <v>285</v>
      </c>
      <c r="E184">
        <f>ROUNDDOWN('Zadanie 5'!E184+273.15,0)</f>
        <v>291</v>
      </c>
      <c r="F184">
        <f>ROUNDDOWN('Zadanie 5'!F184+273.15,0)</f>
        <v>284</v>
      </c>
      <c r="G184">
        <f>ROUNDDOWN('Zadanie 5'!G184+273.15,0)</f>
        <v>286</v>
      </c>
      <c r="H184">
        <f>ROUNDDOWN('Zadanie 5'!H184+273.15,0)</f>
        <v>291</v>
      </c>
      <c r="I184">
        <f>ROUNDDOWN('Zadanie 5'!I184+273.15,0)</f>
        <v>284</v>
      </c>
      <c r="J184">
        <f>ROUNDDOWN('Zadanie 5'!J184+273.15,0)</f>
        <v>285</v>
      </c>
      <c r="K184">
        <f>ROUNDDOWN('Zadanie 5'!K184+273.15,0)</f>
        <v>287</v>
      </c>
      <c r="L184">
        <f>ROUNDDOWN('Zadanie 5'!L184+273.15,0)</f>
        <v>285</v>
      </c>
    </row>
    <row r="185" spans="1:12" x14ac:dyDescent="0.25">
      <c r="A185" s="1">
        <v>42691</v>
      </c>
      <c r="B185" s="2">
        <v>0.29583333333333334</v>
      </c>
      <c r="C185">
        <f>ROUNDDOWN('Zadanie 5'!C185+273.15,0)</f>
        <v>288</v>
      </c>
      <c r="D185">
        <f>ROUNDDOWN('Zadanie 5'!D185+273.15,0)</f>
        <v>283</v>
      </c>
      <c r="E185">
        <f>ROUNDDOWN('Zadanie 5'!E185+273.15,0)</f>
        <v>291</v>
      </c>
      <c r="F185">
        <f>ROUNDDOWN('Zadanie 5'!F185+273.15,0)</f>
        <v>291</v>
      </c>
      <c r="G185">
        <f>ROUNDDOWN('Zadanie 5'!G185+273.15,0)</f>
        <v>288</v>
      </c>
      <c r="H185">
        <f>ROUNDDOWN('Zadanie 5'!H185+273.15,0)</f>
        <v>285</v>
      </c>
      <c r="I185">
        <f>ROUNDDOWN('Zadanie 5'!I185+273.15,0)</f>
        <v>286</v>
      </c>
      <c r="J185">
        <f>ROUNDDOWN('Zadanie 5'!J185+273.15,0)</f>
        <v>284</v>
      </c>
      <c r="K185">
        <f>ROUNDDOWN('Zadanie 5'!K185+273.15,0)</f>
        <v>291</v>
      </c>
      <c r="L185">
        <f>ROUNDDOWN('Zadanie 5'!L185+273.15,0)</f>
        <v>283</v>
      </c>
    </row>
    <row r="186" spans="1:12" x14ac:dyDescent="0.25">
      <c r="A186" s="1">
        <v>42693</v>
      </c>
      <c r="B186" s="2">
        <v>0.46319444444444446</v>
      </c>
      <c r="C186">
        <f>ROUNDDOWN('Zadanie 5'!C186+273.15,0)</f>
        <v>289</v>
      </c>
      <c r="D186">
        <f>ROUNDDOWN('Zadanie 5'!D186+273.15,0)</f>
        <v>286</v>
      </c>
      <c r="E186">
        <f>ROUNDDOWN('Zadanie 5'!E186+273.15,0)</f>
        <v>283</v>
      </c>
      <c r="F186">
        <f>ROUNDDOWN('Zadanie 5'!F186+273.15,0)</f>
        <v>288</v>
      </c>
      <c r="G186">
        <f>ROUNDDOWN('Zadanie 5'!G186+273.15,0)</f>
        <v>287</v>
      </c>
      <c r="H186">
        <f>ROUNDDOWN('Zadanie 5'!H186+273.15,0)</f>
        <v>290</v>
      </c>
      <c r="I186">
        <f>ROUNDDOWN('Zadanie 5'!I186+273.15,0)</f>
        <v>288</v>
      </c>
      <c r="J186">
        <f>ROUNDDOWN('Zadanie 5'!J186+273.15,0)</f>
        <v>283</v>
      </c>
      <c r="K186">
        <f>ROUNDDOWN('Zadanie 5'!K186+273.15,0)</f>
        <v>286</v>
      </c>
      <c r="L186">
        <f>ROUNDDOWN('Zadanie 5'!L186+273.15,0)</f>
        <v>292</v>
      </c>
    </row>
    <row r="187" spans="1:12" x14ac:dyDescent="0.25">
      <c r="A187" s="1">
        <v>42695</v>
      </c>
      <c r="B187" s="2">
        <v>0.21388888888888888</v>
      </c>
      <c r="C187">
        <f>ROUNDDOWN('Zadanie 5'!C187+273.15,0)</f>
        <v>283</v>
      </c>
      <c r="D187">
        <f>ROUNDDOWN('Zadanie 5'!D187+273.15,0)</f>
        <v>289</v>
      </c>
      <c r="E187">
        <f>ROUNDDOWN('Zadanie 5'!E187+273.15,0)</f>
        <v>289</v>
      </c>
      <c r="F187">
        <f>ROUNDDOWN('Zadanie 5'!F187+273.15,0)</f>
        <v>286</v>
      </c>
      <c r="G187">
        <f>ROUNDDOWN('Zadanie 5'!G187+273.15,0)</f>
        <v>291</v>
      </c>
      <c r="H187">
        <f>ROUNDDOWN('Zadanie 5'!H187+273.15,0)</f>
        <v>287</v>
      </c>
      <c r="I187">
        <f>ROUNDDOWN('Zadanie 5'!I187+273.15,0)</f>
        <v>286</v>
      </c>
      <c r="J187">
        <f>ROUNDDOWN('Zadanie 5'!J187+273.15,0)</f>
        <v>283</v>
      </c>
      <c r="K187">
        <f>ROUNDDOWN('Zadanie 5'!K187+273.15,0)</f>
        <v>283</v>
      </c>
      <c r="L187">
        <f>ROUNDDOWN('Zadanie 5'!L187+273.15,0)</f>
        <v>283</v>
      </c>
    </row>
    <row r="188" spans="1:12" x14ac:dyDescent="0.25">
      <c r="A188" s="1">
        <v>42696</v>
      </c>
      <c r="B188" s="2">
        <v>0.4597222222222222</v>
      </c>
      <c r="C188">
        <f>ROUNDDOWN('Zadanie 5'!C188+273.15,0)</f>
        <v>283</v>
      </c>
      <c r="D188">
        <f>ROUNDDOWN('Zadanie 5'!D188+273.15,0)</f>
        <v>288</v>
      </c>
      <c r="E188">
        <f>ROUNDDOWN('Zadanie 5'!E188+273.15,0)</f>
        <v>283</v>
      </c>
      <c r="F188">
        <f>ROUNDDOWN('Zadanie 5'!F188+273.15,0)</f>
        <v>291</v>
      </c>
      <c r="G188">
        <f>ROUNDDOWN('Zadanie 5'!G188+273.15,0)</f>
        <v>284</v>
      </c>
      <c r="H188">
        <f>ROUNDDOWN('Zadanie 5'!H188+273.15,0)</f>
        <v>284</v>
      </c>
      <c r="I188">
        <f>ROUNDDOWN('Zadanie 5'!I188+273.15,0)</f>
        <v>291</v>
      </c>
      <c r="J188">
        <f>ROUNDDOWN('Zadanie 5'!J188+273.15,0)</f>
        <v>291</v>
      </c>
      <c r="K188">
        <f>ROUNDDOWN('Zadanie 5'!K188+273.15,0)</f>
        <v>285</v>
      </c>
      <c r="L188">
        <f>ROUNDDOWN('Zadanie 5'!L188+273.15,0)</f>
        <v>284</v>
      </c>
    </row>
    <row r="189" spans="1:12" x14ac:dyDescent="0.25">
      <c r="A189" s="1">
        <v>42698</v>
      </c>
      <c r="B189" s="2">
        <v>4.3055555555555555E-2</v>
      </c>
      <c r="C189">
        <f>ROUNDDOWN('Zadanie 5'!C189+273.15,0)</f>
        <v>290</v>
      </c>
      <c r="D189">
        <f>ROUNDDOWN('Zadanie 5'!D189+273.15,0)</f>
        <v>288</v>
      </c>
      <c r="E189">
        <f>ROUNDDOWN('Zadanie 5'!E189+273.15,0)</f>
        <v>289</v>
      </c>
      <c r="F189">
        <f>ROUNDDOWN('Zadanie 5'!F189+273.15,0)</f>
        <v>286</v>
      </c>
      <c r="G189">
        <f>ROUNDDOWN('Zadanie 5'!G189+273.15,0)</f>
        <v>292</v>
      </c>
      <c r="H189">
        <f>ROUNDDOWN('Zadanie 5'!H189+273.15,0)</f>
        <v>292</v>
      </c>
      <c r="I189">
        <f>ROUNDDOWN('Zadanie 5'!I189+273.15,0)</f>
        <v>284</v>
      </c>
      <c r="J189">
        <f>ROUNDDOWN('Zadanie 5'!J189+273.15,0)</f>
        <v>283</v>
      </c>
      <c r="K189">
        <f>ROUNDDOWN('Zadanie 5'!K189+273.15,0)</f>
        <v>290</v>
      </c>
      <c r="L189">
        <f>ROUNDDOWN('Zadanie 5'!L189+273.15,0)</f>
        <v>290</v>
      </c>
    </row>
    <row r="190" spans="1:12" x14ac:dyDescent="0.25">
      <c r="A190" s="1">
        <v>42702</v>
      </c>
      <c r="B190" s="2">
        <v>0.37638888888888888</v>
      </c>
      <c r="C190">
        <f>ROUNDDOWN('Zadanie 5'!C190+273.15,0)</f>
        <v>288</v>
      </c>
      <c r="D190">
        <f>ROUNDDOWN('Zadanie 5'!D190+273.15,0)</f>
        <v>286</v>
      </c>
      <c r="E190">
        <f>ROUNDDOWN('Zadanie 5'!E190+273.15,0)</f>
        <v>285</v>
      </c>
      <c r="F190">
        <f>ROUNDDOWN('Zadanie 5'!F190+273.15,0)</f>
        <v>288</v>
      </c>
      <c r="G190">
        <f>ROUNDDOWN('Zadanie 5'!G190+273.15,0)</f>
        <v>284</v>
      </c>
      <c r="H190">
        <f>ROUNDDOWN('Zadanie 5'!H190+273.15,0)</f>
        <v>287</v>
      </c>
      <c r="I190">
        <f>ROUNDDOWN('Zadanie 5'!I190+273.15,0)</f>
        <v>291</v>
      </c>
      <c r="J190">
        <f>ROUNDDOWN('Zadanie 5'!J190+273.15,0)</f>
        <v>292</v>
      </c>
      <c r="K190">
        <f>ROUNDDOWN('Zadanie 5'!K190+273.15,0)</f>
        <v>284</v>
      </c>
      <c r="L190">
        <f>ROUNDDOWN('Zadanie 5'!L190+273.15,0)</f>
        <v>289</v>
      </c>
    </row>
    <row r="191" spans="1:12" x14ac:dyDescent="0.25">
      <c r="A191" s="1">
        <v>42703</v>
      </c>
      <c r="B191" s="2">
        <v>0.50277777777777777</v>
      </c>
      <c r="C191">
        <f>ROUNDDOWN('Zadanie 5'!C191+273.15,0)</f>
        <v>283</v>
      </c>
      <c r="D191">
        <f>ROUNDDOWN('Zadanie 5'!D191+273.15,0)</f>
        <v>291</v>
      </c>
      <c r="E191">
        <f>ROUNDDOWN('Zadanie 5'!E191+273.15,0)</f>
        <v>291</v>
      </c>
      <c r="F191">
        <f>ROUNDDOWN('Zadanie 5'!F191+273.15,0)</f>
        <v>289</v>
      </c>
      <c r="G191">
        <f>ROUNDDOWN('Zadanie 5'!G191+273.15,0)</f>
        <v>292</v>
      </c>
      <c r="H191">
        <f>ROUNDDOWN('Zadanie 5'!H191+273.15,0)</f>
        <v>291</v>
      </c>
      <c r="I191">
        <f>ROUNDDOWN('Zadanie 5'!I191+273.15,0)</f>
        <v>288</v>
      </c>
      <c r="J191">
        <f>ROUNDDOWN('Zadanie 5'!J191+273.15,0)</f>
        <v>289</v>
      </c>
      <c r="K191">
        <f>ROUNDDOWN('Zadanie 5'!K191+273.15,0)</f>
        <v>284</v>
      </c>
      <c r="L191">
        <f>ROUNDDOWN('Zadanie 5'!L191+273.15,0)</f>
        <v>283</v>
      </c>
    </row>
    <row r="192" spans="1:12" x14ac:dyDescent="0.25">
      <c r="A192" s="1">
        <v>42704</v>
      </c>
      <c r="B192" s="2">
        <v>0.12638888888888888</v>
      </c>
      <c r="C192">
        <f>ROUNDDOWN('Zadanie 5'!C192+273.15,0)</f>
        <v>288</v>
      </c>
      <c r="D192">
        <f>ROUNDDOWN('Zadanie 5'!D192+273.15,0)</f>
        <v>287</v>
      </c>
      <c r="E192">
        <f>ROUNDDOWN('Zadanie 5'!E192+273.15,0)</f>
        <v>291</v>
      </c>
      <c r="F192">
        <f>ROUNDDOWN('Zadanie 5'!F192+273.15,0)</f>
        <v>291</v>
      </c>
      <c r="G192">
        <f>ROUNDDOWN('Zadanie 5'!G192+273.15,0)</f>
        <v>288</v>
      </c>
      <c r="H192">
        <f>ROUNDDOWN('Zadanie 5'!H192+273.15,0)</f>
        <v>292</v>
      </c>
      <c r="I192">
        <f>ROUNDDOWN('Zadanie 5'!I192+273.15,0)</f>
        <v>291</v>
      </c>
      <c r="J192">
        <f>ROUNDDOWN('Zadanie 5'!J192+273.15,0)</f>
        <v>285</v>
      </c>
      <c r="K192">
        <f>ROUNDDOWN('Zadanie 5'!K192+273.15,0)</f>
        <v>292</v>
      </c>
      <c r="L192">
        <f>ROUNDDOWN('Zadanie 5'!L192+273.15,0)</f>
        <v>291</v>
      </c>
    </row>
    <row r="193" spans="1:12" x14ac:dyDescent="0.25">
      <c r="A193" s="1">
        <v>42713</v>
      </c>
      <c r="B193" s="2">
        <v>0.12638888888888888</v>
      </c>
      <c r="C193">
        <f>ROUNDDOWN('Zadanie 5'!C193+273.15,0)</f>
        <v>272</v>
      </c>
      <c r="D193">
        <f>ROUNDDOWN('Zadanie 5'!D193+273.15,0)</f>
        <v>281</v>
      </c>
      <c r="E193">
        <f>ROUNDDOWN('Zadanie 5'!E193+273.15,0)</f>
        <v>280</v>
      </c>
      <c r="F193">
        <f>ROUNDDOWN('Zadanie 5'!F193+273.15,0)</f>
        <v>271</v>
      </c>
      <c r="G193">
        <f>ROUNDDOWN('Zadanie 5'!G193+273.15,0)</f>
        <v>271</v>
      </c>
      <c r="H193">
        <f>ROUNDDOWN('Zadanie 5'!H193+273.15,0)</f>
        <v>281</v>
      </c>
      <c r="I193">
        <f>ROUNDDOWN('Zadanie 5'!I193+273.15,0)</f>
        <v>268</v>
      </c>
      <c r="J193">
        <f>ROUNDDOWN('Zadanie 5'!J193+273.15,0)</f>
        <v>271</v>
      </c>
      <c r="K193">
        <f>ROUNDDOWN('Zadanie 5'!K193+273.15,0)</f>
        <v>271</v>
      </c>
      <c r="L193">
        <f>ROUNDDOWN('Zadanie 5'!L193+273.15,0)</f>
        <v>272</v>
      </c>
    </row>
    <row r="194" spans="1:12" x14ac:dyDescent="0.25">
      <c r="A194" s="1">
        <v>42715</v>
      </c>
      <c r="B194" s="2">
        <v>8.3333333333333332E-3</v>
      </c>
      <c r="C194">
        <f>ROUNDDOWN('Zadanie 5'!C194+273.15,0)</f>
        <v>272</v>
      </c>
      <c r="D194">
        <f>ROUNDDOWN('Zadanie 5'!D194+273.15,0)</f>
        <v>269</v>
      </c>
      <c r="E194">
        <f>ROUNDDOWN('Zadanie 5'!E194+273.15,0)</f>
        <v>269</v>
      </c>
      <c r="F194">
        <f>ROUNDDOWN('Zadanie 5'!F194+273.15,0)</f>
        <v>281</v>
      </c>
      <c r="G194">
        <f>ROUNDDOWN('Zadanie 5'!G194+273.15,0)</f>
        <v>271</v>
      </c>
      <c r="H194">
        <f>ROUNDDOWN('Zadanie 5'!H194+273.15,0)</f>
        <v>267</v>
      </c>
      <c r="I194">
        <f>ROUNDDOWN('Zadanie 5'!I194+273.15,0)</f>
        <v>279</v>
      </c>
      <c r="J194">
        <f>ROUNDDOWN('Zadanie 5'!J194+273.15,0)</f>
        <v>267</v>
      </c>
      <c r="K194">
        <f>ROUNDDOWN('Zadanie 5'!K194+273.15,0)</f>
        <v>271</v>
      </c>
      <c r="L194">
        <f>ROUNDDOWN('Zadanie 5'!L194+273.15,0)</f>
        <v>268</v>
      </c>
    </row>
    <row r="195" spans="1:12" x14ac:dyDescent="0.25">
      <c r="A195" s="1">
        <v>42716</v>
      </c>
      <c r="B195" s="2">
        <v>0.29930555555555555</v>
      </c>
      <c r="C195">
        <f>ROUNDDOWN('Zadanie 5'!C195+273.15,0)</f>
        <v>268</v>
      </c>
      <c r="D195">
        <f>ROUNDDOWN('Zadanie 5'!D195+273.15,0)</f>
        <v>280</v>
      </c>
      <c r="E195">
        <f>ROUNDDOWN('Zadanie 5'!E195+273.15,0)</f>
        <v>267</v>
      </c>
      <c r="F195">
        <f>ROUNDDOWN('Zadanie 5'!F195+273.15,0)</f>
        <v>281</v>
      </c>
      <c r="G195">
        <f>ROUNDDOWN('Zadanie 5'!G195+273.15,0)</f>
        <v>271</v>
      </c>
      <c r="H195">
        <f>ROUNDDOWN('Zadanie 5'!H195+273.15,0)</f>
        <v>275</v>
      </c>
      <c r="I195">
        <f>ROUNDDOWN('Zadanie 5'!I195+273.15,0)</f>
        <v>278</v>
      </c>
      <c r="J195">
        <f>ROUNDDOWN('Zadanie 5'!J195+273.15,0)</f>
        <v>280</v>
      </c>
      <c r="K195">
        <f>ROUNDDOWN('Zadanie 5'!K195+273.15,0)</f>
        <v>273</v>
      </c>
      <c r="L195">
        <f>ROUNDDOWN('Zadanie 5'!L195+273.15,0)</f>
        <v>271</v>
      </c>
    </row>
    <row r="196" spans="1:12" x14ac:dyDescent="0.25">
      <c r="A196" s="1">
        <v>42720</v>
      </c>
      <c r="B196" s="2">
        <v>4.1666666666666664E-2</v>
      </c>
      <c r="C196">
        <f>ROUNDDOWN('Zadanie 5'!C196+273.15,0)</f>
        <v>278</v>
      </c>
      <c r="D196">
        <f>ROUNDDOWN('Zadanie 5'!D196+273.15,0)</f>
        <v>268</v>
      </c>
      <c r="E196">
        <f>ROUNDDOWN('Zadanie 5'!E196+273.15,0)</f>
        <v>268</v>
      </c>
      <c r="F196">
        <f>ROUNDDOWN('Zadanie 5'!F196+273.15,0)</f>
        <v>273</v>
      </c>
      <c r="G196">
        <f>ROUNDDOWN('Zadanie 5'!G196+273.15,0)</f>
        <v>279</v>
      </c>
      <c r="H196">
        <f>ROUNDDOWN('Zadanie 5'!H196+273.15,0)</f>
        <v>278</v>
      </c>
      <c r="I196">
        <f>ROUNDDOWN('Zadanie 5'!I196+273.15,0)</f>
        <v>266</v>
      </c>
      <c r="J196">
        <f>ROUNDDOWN('Zadanie 5'!J196+273.15,0)</f>
        <v>273</v>
      </c>
      <c r="K196">
        <f>ROUNDDOWN('Zadanie 5'!K196+273.15,0)</f>
        <v>266</v>
      </c>
      <c r="L196">
        <f>ROUNDDOWN('Zadanie 5'!L196+273.15,0)</f>
        <v>277</v>
      </c>
    </row>
    <row r="197" spans="1:12" x14ac:dyDescent="0.25">
      <c r="A197" s="1">
        <v>42722</v>
      </c>
      <c r="B197" s="2">
        <v>0.37638888888888888</v>
      </c>
      <c r="C197">
        <f>ROUNDDOWN('Zadanie 5'!C197+273.15,0)</f>
        <v>276</v>
      </c>
      <c r="D197">
        <f>ROUNDDOWN('Zadanie 5'!D197+273.15,0)</f>
        <v>276</v>
      </c>
      <c r="E197">
        <f>ROUNDDOWN('Zadanie 5'!E197+273.15,0)</f>
        <v>271</v>
      </c>
      <c r="F197">
        <f>ROUNDDOWN('Zadanie 5'!F197+273.15,0)</f>
        <v>267</v>
      </c>
      <c r="G197">
        <f>ROUNDDOWN('Zadanie 5'!G197+273.15,0)</f>
        <v>272</v>
      </c>
      <c r="H197">
        <f>ROUNDDOWN('Zadanie 5'!H197+273.15,0)</f>
        <v>266</v>
      </c>
      <c r="I197">
        <f>ROUNDDOWN('Zadanie 5'!I197+273.15,0)</f>
        <v>280</v>
      </c>
      <c r="J197">
        <f>ROUNDDOWN('Zadanie 5'!J197+273.15,0)</f>
        <v>269</v>
      </c>
      <c r="K197">
        <f>ROUNDDOWN('Zadanie 5'!K197+273.15,0)</f>
        <v>266</v>
      </c>
      <c r="L197">
        <f>ROUNDDOWN('Zadanie 5'!L197+273.15,0)</f>
        <v>267</v>
      </c>
    </row>
    <row r="198" spans="1:12" x14ac:dyDescent="0.25">
      <c r="A198" s="1">
        <v>42727</v>
      </c>
      <c r="B198" s="2">
        <v>0.16944444444444445</v>
      </c>
      <c r="C198">
        <f>ROUNDDOWN('Zadanie 5'!C198+273.15,0)</f>
        <v>271</v>
      </c>
      <c r="D198">
        <f>ROUNDDOWN('Zadanie 5'!D198+273.15,0)</f>
        <v>265</v>
      </c>
      <c r="E198">
        <f>ROUNDDOWN('Zadanie 5'!E198+273.15,0)</f>
        <v>276</v>
      </c>
      <c r="F198">
        <f>ROUNDDOWN('Zadanie 5'!F198+273.15,0)</f>
        <v>278</v>
      </c>
      <c r="G198">
        <f>ROUNDDOWN('Zadanie 5'!G198+273.15,0)</f>
        <v>266</v>
      </c>
      <c r="H198">
        <f>ROUNDDOWN('Zadanie 5'!H198+273.15,0)</f>
        <v>281</v>
      </c>
      <c r="I198">
        <f>ROUNDDOWN('Zadanie 5'!I198+273.15,0)</f>
        <v>281</v>
      </c>
      <c r="J198">
        <f>ROUNDDOWN('Zadanie 5'!J198+273.15,0)</f>
        <v>273</v>
      </c>
      <c r="K198">
        <f>ROUNDDOWN('Zadanie 5'!K198+273.15,0)</f>
        <v>276</v>
      </c>
      <c r="L198">
        <f>ROUNDDOWN('Zadanie 5'!L198+273.15,0)</f>
        <v>273</v>
      </c>
    </row>
    <row r="199" spans="1:12" x14ac:dyDescent="0.25">
      <c r="A199" s="1">
        <v>42728</v>
      </c>
      <c r="B199" s="2">
        <v>0.29583333333333334</v>
      </c>
      <c r="C199">
        <f>ROUNDDOWN('Zadanie 5'!C199+273.15,0)</f>
        <v>265</v>
      </c>
      <c r="D199">
        <f>ROUNDDOWN('Zadanie 5'!D199+273.15,0)</f>
        <v>268</v>
      </c>
      <c r="E199">
        <f>ROUNDDOWN('Zadanie 5'!E199+273.15,0)</f>
        <v>280</v>
      </c>
      <c r="F199">
        <f>ROUNDDOWN('Zadanie 5'!F199+273.15,0)</f>
        <v>272</v>
      </c>
      <c r="G199">
        <f>ROUNDDOWN('Zadanie 5'!G199+273.15,0)</f>
        <v>269</v>
      </c>
      <c r="H199">
        <f>ROUNDDOWN('Zadanie 5'!H199+273.15,0)</f>
        <v>271</v>
      </c>
      <c r="I199">
        <f>ROUNDDOWN('Zadanie 5'!I199+273.15,0)</f>
        <v>276</v>
      </c>
      <c r="J199">
        <f>ROUNDDOWN('Zadanie 5'!J199+273.15,0)</f>
        <v>266</v>
      </c>
      <c r="K199">
        <f>ROUNDDOWN('Zadanie 5'!K199+273.15,0)</f>
        <v>281</v>
      </c>
      <c r="L199">
        <f>ROUNDDOWN('Zadanie 5'!L199+273.15,0)</f>
        <v>281</v>
      </c>
    </row>
    <row r="200" spans="1:12" x14ac:dyDescent="0.25">
      <c r="A200" s="1">
        <v>42731</v>
      </c>
      <c r="B200" s="2">
        <v>4.4444444444444446E-2</v>
      </c>
      <c r="C200">
        <f>ROUNDDOWN('Zadanie 5'!C200+273.15,0)</f>
        <v>270</v>
      </c>
      <c r="D200">
        <f>ROUNDDOWN('Zadanie 5'!D200+273.15,0)</f>
        <v>278</v>
      </c>
      <c r="E200">
        <f>ROUNDDOWN('Zadanie 5'!E200+273.15,0)</f>
        <v>275</v>
      </c>
      <c r="F200">
        <f>ROUNDDOWN('Zadanie 5'!F200+273.15,0)</f>
        <v>267</v>
      </c>
      <c r="G200">
        <f>ROUNDDOWN('Zadanie 5'!G200+273.15,0)</f>
        <v>274</v>
      </c>
      <c r="H200">
        <f>ROUNDDOWN('Zadanie 5'!H200+273.15,0)</f>
        <v>269</v>
      </c>
      <c r="I200">
        <f>ROUNDDOWN('Zadanie 5'!I200+273.15,0)</f>
        <v>276</v>
      </c>
      <c r="J200">
        <f>ROUNDDOWN('Zadanie 5'!J200+273.15,0)</f>
        <v>265</v>
      </c>
      <c r="K200">
        <f>ROUNDDOWN('Zadanie 5'!K200+273.15,0)</f>
        <v>275</v>
      </c>
      <c r="L200">
        <f>ROUNDDOWN('Zadanie 5'!L200+273.15,0)</f>
        <v>272</v>
      </c>
    </row>
    <row r="201" spans="1:12" x14ac:dyDescent="0.25">
      <c r="A201" s="1">
        <v>42732</v>
      </c>
      <c r="B201" s="2">
        <v>4.3749999999999997E-2</v>
      </c>
      <c r="C201">
        <f>ROUNDDOWN('Zadanie 5'!C201+273.15,0)</f>
        <v>266</v>
      </c>
      <c r="D201">
        <f>ROUNDDOWN('Zadanie 5'!D201+273.15,0)</f>
        <v>279</v>
      </c>
      <c r="E201">
        <f>ROUNDDOWN('Zadanie 5'!E201+273.15,0)</f>
        <v>267</v>
      </c>
      <c r="F201">
        <f>ROUNDDOWN('Zadanie 5'!F201+273.15,0)</f>
        <v>278</v>
      </c>
      <c r="G201">
        <f>ROUNDDOWN('Zadanie 5'!G201+273.15,0)</f>
        <v>269</v>
      </c>
      <c r="H201">
        <f>ROUNDDOWN('Zadanie 5'!H201+273.15,0)</f>
        <v>268</v>
      </c>
      <c r="I201">
        <f>ROUNDDOWN('Zadanie 5'!I201+273.15,0)</f>
        <v>272</v>
      </c>
      <c r="J201">
        <f>ROUNDDOWN('Zadanie 5'!J201+273.15,0)</f>
        <v>276</v>
      </c>
      <c r="K201">
        <f>ROUNDDOWN('Zadanie 5'!K201+273.15,0)</f>
        <v>266</v>
      </c>
      <c r="L201">
        <f>ROUNDDOWN('Zadanie 5'!L201+273.15,0)</f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5C2D-3A8E-48C2-8FFF-FA82CA78F4C6}">
  <dimension ref="A1:T201"/>
  <sheetViews>
    <sheetView workbookViewId="0">
      <selection activeCell="F22" sqref="F22"/>
    </sheetView>
  </sheetViews>
  <sheetFormatPr defaultRowHeight="15" x14ac:dyDescent="0.25"/>
  <cols>
    <col min="1" max="1" width="10.140625" bestFit="1" customWidth="1"/>
    <col min="2" max="2" width="7.85546875" bestFit="1" customWidth="1"/>
    <col min="3" max="3" width="9.85546875" bestFit="1" customWidth="1"/>
    <col min="4" max="11" width="8.140625" bestFit="1" customWidth="1"/>
    <col min="13" max="13" width="14.28515625" customWidth="1"/>
    <col min="16" max="16" width="10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18</v>
      </c>
    </row>
    <row r="2" spans="1:20" x14ac:dyDescent="0.25">
      <c r="A2" s="7">
        <f>'Zadanie 5'!A2+366</f>
        <v>42740</v>
      </c>
      <c r="B2" s="2">
        <v>0.46597222222222223</v>
      </c>
      <c r="C2">
        <f>IF(AND($M2&gt;=5,$M2&lt;=10), 'Zadanie 5'!C2 - 1.2, 'Zadanie 5'!C2) + IF($N2=5,0.9,0)</f>
        <v>-0.59</v>
      </c>
      <c r="D2">
        <f>IF(AND($M2&gt;=5,$M2&lt;=10), 'Zadanie 5'!D2 - 1.2, 'Zadanie 5'!D2) + IF($N2=5,0.9,0)</f>
        <v>-6.1800000000000006</v>
      </c>
      <c r="E2">
        <f>'Zadanie 5'!E2 + IF($N2=5,0.9,0)</f>
        <v>-1.56</v>
      </c>
      <c r="F2">
        <f>'Zadanie 5'!F2 + IF($N2=5,0.9,0)</f>
        <v>-5.59</v>
      </c>
      <c r="G2">
        <f>'Zadanie 5'!G2 + IF($N2=5,0.9,0)</f>
        <v>-2.8</v>
      </c>
      <c r="H2">
        <f>'Zadanie 5'!H2 + IF($N2=5,0.9,0)</f>
        <v>3.39</v>
      </c>
      <c r="I2">
        <f>'Zadanie 5'!I2 + IF($N2=5,0.9,0)</f>
        <v>2.81</v>
      </c>
      <c r="J2">
        <f>IF(OR(N2=8,N2=7), ROUNDDOWN('Zadanie 5'!J2*1.07,2),'Zadanie 5'!J2)</f>
        <v>-1.6</v>
      </c>
      <c r="K2">
        <f>IF(AND($M2&gt;=5,$M2&lt;=10), 'Zadanie 5'!K2 - 1.2, 'Zadanie 5'!K2)</f>
        <v>0.51</v>
      </c>
      <c r="L2">
        <f>'Zadanie 5'!L2 + IF($N2=5,0.9,0)</f>
        <v>4.53</v>
      </c>
      <c r="M2">
        <f>DAY(A2)</f>
        <v>5</v>
      </c>
      <c r="N2">
        <f>MONTH(A2)</f>
        <v>1</v>
      </c>
      <c r="P2" t="s">
        <v>38</v>
      </c>
    </row>
    <row r="3" spans="1:20" x14ac:dyDescent="0.25">
      <c r="A3" s="7">
        <f>'Zadanie 5'!A3+366</f>
        <v>42743</v>
      </c>
      <c r="B3" s="2">
        <v>0.29166666666666669</v>
      </c>
      <c r="C3">
        <f>IF(AND($M3&gt;=5,$M3&lt;=10), 'Zadanie 5'!C3 - 1.2, 'Zadanie 5'!C3) + IF($N3=5,0.9,0)</f>
        <v>-5.7</v>
      </c>
      <c r="D3">
        <f>IF(AND($M3&gt;=5,$M3&lt;=10), 'Zadanie 5'!D3 - 1.2, 'Zadanie 5'!D3) + IF($N3=5,0.9,0)</f>
        <v>1.36</v>
      </c>
      <c r="E3">
        <f>'Zadanie 5'!E3 + IF($N3=5,0.9,0)</f>
        <v>-5.28</v>
      </c>
      <c r="F3">
        <f>'Zadanie 5'!F3 + IF($N3=5,0.9,0)</f>
        <v>-6.02</v>
      </c>
      <c r="G3">
        <f>'Zadanie 5'!G3 + IF($N3=5,0.9,0)</f>
        <v>-5.78</v>
      </c>
      <c r="H3">
        <f>'Zadanie 5'!H3 + IF($N3=5,0.9,0)</f>
        <v>-7.56</v>
      </c>
      <c r="I3">
        <f>'Zadanie 5'!I3 + IF($N3=5,0.9,0)</f>
        <v>-2.48</v>
      </c>
      <c r="J3">
        <f>IF(OR(N3=8,N3=7), ROUNDDOWN('Zadanie 5'!J3*1.07,2),'Zadanie 5'!J3)</f>
        <v>3.31</v>
      </c>
      <c r="K3">
        <f>IF(AND($M3&gt;=5,$M3&lt;=10), 'Zadanie 5'!K3 - 1.2, 'Zadanie 5'!K3)</f>
        <v>-6.6000000000000005</v>
      </c>
      <c r="L3">
        <f>'Zadanie 5'!L3 + IF($N3=5,0.9,0)</f>
        <v>0.03</v>
      </c>
      <c r="M3">
        <f t="shared" ref="M3:M66" si="0">DAY(A3)</f>
        <v>8</v>
      </c>
      <c r="N3">
        <f t="shared" ref="N3:N66" si="1">MONTH(A3)</f>
        <v>1</v>
      </c>
      <c r="Q3" t="s">
        <v>2</v>
      </c>
      <c r="R3" t="s">
        <v>3</v>
      </c>
      <c r="S3" t="s">
        <v>9</v>
      </c>
      <c r="T3" t="s">
        <v>10</v>
      </c>
    </row>
    <row r="4" spans="1:20" x14ac:dyDescent="0.25">
      <c r="A4" s="7">
        <f>'Zadanie 5'!A4+366</f>
        <v>42753</v>
      </c>
      <c r="B4" s="2">
        <v>0.42499999999999999</v>
      </c>
      <c r="C4">
        <f>IF(AND($M4&gt;=5,$M4&lt;=10), 'Zadanie 5'!C4 - 1.2, 'Zadanie 5'!C4) + IF($N4=5,0.9,0)</f>
        <v>2.59</v>
      </c>
      <c r="D4">
        <f>IF(AND($M4&gt;=5,$M4&lt;=10), 'Zadanie 5'!D4 - 1.2, 'Zadanie 5'!D4) + IF($N4=5,0.9,0)</f>
        <v>-7.29</v>
      </c>
      <c r="E4">
        <f>'Zadanie 5'!E4 + IF($N4=5,0.9,0)</f>
        <v>1.55</v>
      </c>
      <c r="F4">
        <f>'Zadanie 5'!F4 + IF($N4=5,0.9,0)</f>
        <v>6.79</v>
      </c>
      <c r="G4">
        <f>'Zadanie 5'!G4 + IF($N4=5,0.9,0)</f>
        <v>3.87</v>
      </c>
      <c r="H4">
        <f>'Zadanie 5'!H4 + IF($N4=5,0.9,0)</f>
        <v>-7.74</v>
      </c>
      <c r="I4">
        <f>'Zadanie 5'!I4 + IF($N4=5,0.9,0)</f>
        <v>4.5199999999999996</v>
      </c>
      <c r="J4">
        <f>IF(OR(N4=8,N4=7), ROUNDDOWN('Zadanie 5'!J4*1.07,2),'Zadanie 5'!J4)</f>
        <v>-4.7699999999999996</v>
      </c>
      <c r="K4">
        <f>IF(AND($M4&gt;=5,$M4&lt;=10), 'Zadanie 5'!K4 - 1.2, 'Zadanie 5'!K4)</f>
        <v>-3.88</v>
      </c>
      <c r="L4">
        <f>'Zadanie 5'!L4 + IF($N4=5,0.9,0)</f>
        <v>-4.25</v>
      </c>
      <c r="M4">
        <f t="shared" si="0"/>
        <v>18</v>
      </c>
      <c r="N4">
        <f t="shared" si="1"/>
        <v>1</v>
      </c>
      <c r="P4" s="1">
        <v>42860</v>
      </c>
      <c r="Q4">
        <f>Q9-0.9</f>
        <v>9.4600000000000009</v>
      </c>
      <c r="R4">
        <f t="shared" ref="R4:T4" si="2">R9-0.9</f>
        <v>9.39</v>
      </c>
      <c r="S4">
        <f t="shared" si="2"/>
        <v>13.62</v>
      </c>
      <c r="T4">
        <f t="shared" si="2"/>
        <v>9.5500000000000007</v>
      </c>
    </row>
    <row r="5" spans="1:20" x14ac:dyDescent="0.25">
      <c r="A5" s="7">
        <f>'Zadanie 5'!A5+366</f>
        <v>42755</v>
      </c>
      <c r="B5" s="2">
        <v>5.5555555555555558E-3</v>
      </c>
      <c r="C5">
        <f>IF(AND($M5&gt;=5,$M5&lt;=10), 'Zadanie 5'!C5 - 1.2, 'Zadanie 5'!C5) + IF($N5=5,0.9,0)</f>
        <v>7.76</v>
      </c>
      <c r="D5">
        <f>IF(AND($M5&gt;=5,$M5&lt;=10), 'Zadanie 5'!D5 - 1.2, 'Zadanie 5'!D5) + IF($N5=5,0.9,0)</f>
        <v>-7.18</v>
      </c>
      <c r="E5">
        <f>'Zadanie 5'!E5 + IF($N5=5,0.9,0)</f>
        <v>-0.49</v>
      </c>
      <c r="F5">
        <f>'Zadanie 5'!F5 + IF($N5=5,0.9,0)</f>
        <v>-2.23</v>
      </c>
      <c r="G5">
        <f>'Zadanie 5'!G5 + IF($N5=5,0.9,0)</f>
        <v>6.46</v>
      </c>
      <c r="H5">
        <f>'Zadanie 5'!H5 + IF($N5=5,0.9,0)</f>
        <v>3.09</v>
      </c>
      <c r="I5">
        <f>'Zadanie 5'!I5 + IF($N5=5,0.9,0)</f>
        <v>-0.48</v>
      </c>
      <c r="J5">
        <f>IF(OR(N5=8,N5=7), ROUNDDOWN('Zadanie 5'!J5*1.07,2),'Zadanie 5'!J5)</f>
        <v>-2.84</v>
      </c>
      <c r="K5">
        <f>IF(AND($M5&gt;=5,$M5&lt;=10), 'Zadanie 5'!K5 - 1.2, 'Zadanie 5'!K5)</f>
        <v>-1.31</v>
      </c>
      <c r="L5">
        <f>'Zadanie 5'!L5 + IF($N5=5,0.9,0)</f>
        <v>-2.96</v>
      </c>
      <c r="M5">
        <f t="shared" si="0"/>
        <v>20</v>
      </c>
      <c r="N5">
        <f t="shared" si="1"/>
        <v>1</v>
      </c>
      <c r="P5" s="1">
        <v>42923</v>
      </c>
      <c r="Q5">
        <v>23.42</v>
      </c>
      <c r="R5">
        <v>19.39</v>
      </c>
      <c r="S5">
        <v>26.67</v>
      </c>
      <c r="T5">
        <v>20.7</v>
      </c>
    </row>
    <row r="6" spans="1:20" x14ac:dyDescent="0.25">
      <c r="A6" s="7">
        <f>'Zadanie 5'!A6+366</f>
        <v>42756</v>
      </c>
      <c r="B6" s="2">
        <v>0.41805555555555557</v>
      </c>
      <c r="C6">
        <f>IF(AND($M6&gt;=5,$M6&lt;=10), 'Zadanie 5'!C6 - 1.2, 'Zadanie 5'!C6) + IF($N6=5,0.9,0)</f>
        <v>7.12</v>
      </c>
      <c r="D6">
        <f>IF(AND($M6&gt;=5,$M6&lt;=10), 'Zadanie 5'!D6 - 1.2, 'Zadanie 5'!D6) + IF($N6=5,0.9,0)</f>
        <v>5.13</v>
      </c>
      <c r="E6">
        <f>'Zadanie 5'!E6 + IF($N6=5,0.9,0)</f>
        <v>-3.67</v>
      </c>
      <c r="F6">
        <f>'Zadanie 5'!F6 + IF($N6=5,0.9,0)</f>
        <v>-3.5</v>
      </c>
      <c r="G6">
        <f>'Zadanie 5'!G6 + IF($N6=5,0.9,0)</f>
        <v>8.14</v>
      </c>
      <c r="H6">
        <f>'Zadanie 5'!H6 + IF($N6=5,0.9,0)</f>
        <v>-5.31</v>
      </c>
      <c r="I6">
        <f>'Zadanie 5'!I6 + IF($N6=5,0.9,0)</f>
        <v>-0.44</v>
      </c>
      <c r="J6">
        <f>IF(OR(N6=8,N6=7), ROUNDDOWN('Zadanie 5'!J6*1.07,2),'Zadanie 5'!J6)</f>
        <v>0.87</v>
      </c>
      <c r="K6">
        <f>IF(AND($M6&gt;=5,$M6&lt;=10), 'Zadanie 5'!K6 - 1.2, 'Zadanie 5'!K6)</f>
        <v>-5.21</v>
      </c>
      <c r="L6">
        <f>'Zadanie 5'!L6 + IF($N6=5,0.9,0)</f>
        <v>-3.49</v>
      </c>
      <c r="M6">
        <f t="shared" si="0"/>
        <v>21</v>
      </c>
      <c r="N6">
        <f t="shared" si="1"/>
        <v>1</v>
      </c>
    </row>
    <row r="7" spans="1:20" x14ac:dyDescent="0.25">
      <c r="A7" s="7">
        <f>'Zadanie 5'!A7+366</f>
        <v>42757</v>
      </c>
      <c r="B7" s="2">
        <v>0.13263888888888889</v>
      </c>
      <c r="C7">
        <f>IF(AND($M7&gt;=5,$M7&lt;=10), 'Zadanie 5'!C7 - 1.2, 'Zadanie 5'!C7) + IF($N7=5,0.9,0)</f>
        <v>4.1100000000000003</v>
      </c>
      <c r="D7">
        <f>IF(AND($M7&gt;=5,$M7&lt;=10), 'Zadanie 5'!D7 - 1.2, 'Zadanie 5'!D7) + IF($N7=5,0.9,0)</f>
        <v>0.85</v>
      </c>
      <c r="E7">
        <f>'Zadanie 5'!E7 + IF($N7=5,0.9,0)</f>
        <v>-3.78</v>
      </c>
      <c r="F7">
        <f>'Zadanie 5'!F7 + IF($N7=5,0.9,0)</f>
        <v>-7.4</v>
      </c>
      <c r="G7">
        <f>'Zadanie 5'!G7 + IF($N7=5,0.9,0)</f>
        <v>3.55</v>
      </c>
      <c r="H7">
        <f>'Zadanie 5'!H7 + IF($N7=5,0.9,0)</f>
        <v>-3.54</v>
      </c>
      <c r="I7">
        <f>'Zadanie 5'!I7 + IF($N7=5,0.9,0)</f>
        <v>-3.92</v>
      </c>
      <c r="J7">
        <f>IF(OR(N7=8,N7=7), ROUNDDOWN('Zadanie 5'!J7*1.07,2),'Zadanie 5'!J7)</f>
        <v>1.5</v>
      </c>
      <c r="K7">
        <f>IF(AND($M7&gt;=5,$M7&lt;=10), 'Zadanie 5'!K7 - 1.2, 'Zadanie 5'!K7)</f>
        <v>-3.41</v>
      </c>
      <c r="L7">
        <f>'Zadanie 5'!L7 + IF($N7=5,0.9,0)</f>
        <v>4.67</v>
      </c>
      <c r="M7">
        <f t="shared" si="0"/>
        <v>22</v>
      </c>
      <c r="N7">
        <f t="shared" si="1"/>
        <v>1</v>
      </c>
      <c r="P7" t="s">
        <v>39</v>
      </c>
    </row>
    <row r="8" spans="1:20" x14ac:dyDescent="0.25">
      <c r="A8" s="7">
        <f>'Zadanie 5'!A8+366</f>
        <v>42765</v>
      </c>
      <c r="B8" s="2">
        <v>4.583333333333333E-2</v>
      </c>
      <c r="C8">
        <f>IF(AND($M8&gt;=5,$M8&lt;=10), 'Zadanie 5'!C8 - 1.2, 'Zadanie 5'!C8) + IF($N8=5,0.9,0)</f>
        <v>-5.38</v>
      </c>
      <c r="D8">
        <f>IF(AND($M8&gt;=5,$M8&lt;=10), 'Zadanie 5'!D8 - 1.2, 'Zadanie 5'!D8) + IF($N8=5,0.9,0)</f>
        <v>5.93</v>
      </c>
      <c r="E8">
        <f>'Zadanie 5'!E8 + IF($N8=5,0.9,0)</f>
        <v>-7.57</v>
      </c>
      <c r="F8">
        <f>'Zadanie 5'!F8 + IF($N8=5,0.9,0)</f>
        <v>4.72</v>
      </c>
      <c r="G8">
        <f>'Zadanie 5'!G8 + IF($N8=5,0.9,0)</f>
        <v>2.64</v>
      </c>
      <c r="H8">
        <f>'Zadanie 5'!H8 + IF($N8=5,0.9,0)</f>
        <v>7.75</v>
      </c>
      <c r="I8">
        <f>'Zadanie 5'!I8 + IF($N8=5,0.9,0)</f>
        <v>-4.3499999999999996</v>
      </c>
      <c r="J8">
        <f>IF(OR(N8=8,N8=7), ROUNDDOWN('Zadanie 5'!J8*1.07,2),'Zadanie 5'!J8)</f>
        <v>-6.59</v>
      </c>
      <c r="K8">
        <f>IF(AND($M8&gt;=5,$M8&lt;=10), 'Zadanie 5'!K8 - 1.2, 'Zadanie 5'!K8)</f>
        <v>-7.28</v>
      </c>
      <c r="L8">
        <f>'Zadanie 5'!L8 + IF($N8=5,0.9,0)</f>
        <v>7.83</v>
      </c>
      <c r="M8">
        <f t="shared" si="0"/>
        <v>30</v>
      </c>
      <c r="N8">
        <f t="shared" si="1"/>
        <v>1</v>
      </c>
      <c r="Q8" t="s">
        <v>2</v>
      </c>
      <c r="R8" t="s">
        <v>3</v>
      </c>
      <c r="S8" t="s">
        <v>9</v>
      </c>
      <c r="T8" t="s">
        <v>10</v>
      </c>
    </row>
    <row r="9" spans="1:20" x14ac:dyDescent="0.25">
      <c r="A9" s="7">
        <f>'Zadanie 5'!A9+366</f>
        <v>42771</v>
      </c>
      <c r="B9" s="2">
        <v>0.12638888888888888</v>
      </c>
      <c r="C9">
        <f>IF(AND($M9&gt;=5,$M9&lt;=10), 'Zadanie 5'!C9 - 1.2, 'Zadanie 5'!C9) + IF($N9=5,0.9,0)</f>
        <v>2.0099999999999998</v>
      </c>
      <c r="D9">
        <f>IF(AND($M9&gt;=5,$M9&lt;=10), 'Zadanie 5'!D9 - 1.2, 'Zadanie 5'!D9) + IF($N9=5,0.9,0)</f>
        <v>-8.23</v>
      </c>
      <c r="E9">
        <f>'Zadanie 5'!E9 + IF($N9=5,0.9,0)</f>
        <v>-6.63</v>
      </c>
      <c r="F9">
        <f>'Zadanie 5'!F9 + IF($N9=5,0.9,0)</f>
        <v>-2.59</v>
      </c>
      <c r="G9">
        <f>'Zadanie 5'!G9 + IF($N9=5,0.9,0)</f>
        <v>6.44</v>
      </c>
      <c r="H9">
        <f>'Zadanie 5'!H9 + IF($N9=5,0.9,0)</f>
        <v>1.67</v>
      </c>
      <c r="I9">
        <f>'Zadanie 5'!I9 + IF($N9=5,0.9,0)</f>
        <v>7.34</v>
      </c>
      <c r="J9">
        <f>IF(OR(N9=8,N9=7), ROUNDDOWN('Zadanie 5'!J9*1.07,2),'Zadanie 5'!J9)</f>
        <v>7.78</v>
      </c>
      <c r="K9">
        <f>IF(AND($M9&gt;=5,$M9&lt;=10), 'Zadanie 5'!K9 - 1.2, 'Zadanie 5'!K9)</f>
        <v>1.28</v>
      </c>
      <c r="L9">
        <f>'Zadanie 5'!L9 + IF($N9=5,0.9,0)</f>
        <v>-2.82</v>
      </c>
      <c r="M9">
        <f t="shared" si="0"/>
        <v>5</v>
      </c>
      <c r="N9">
        <f t="shared" si="1"/>
        <v>2</v>
      </c>
      <c r="P9" s="1">
        <v>42860</v>
      </c>
      <c r="Q9">
        <f>C58</f>
        <v>10.360000000000001</v>
      </c>
      <c r="R9">
        <f>D58</f>
        <v>10.290000000000001</v>
      </c>
      <c r="S9">
        <f>J58</f>
        <v>14.52</v>
      </c>
      <c r="T9">
        <f>K58</f>
        <v>10.450000000000001</v>
      </c>
    </row>
    <row r="10" spans="1:20" x14ac:dyDescent="0.25">
      <c r="A10" s="7">
        <f>'Zadanie 5'!A10+366</f>
        <v>42772</v>
      </c>
      <c r="B10" s="2">
        <v>8.7499999999999994E-2</v>
      </c>
      <c r="C10">
        <f>IF(AND($M10&gt;=5,$M10&lt;=10), 'Zadanie 5'!C10 - 1.2, 'Zadanie 5'!C10) + IF($N10=5,0.9,0)</f>
        <v>0.74</v>
      </c>
      <c r="D10">
        <f>IF(AND($M10&gt;=5,$M10&lt;=10), 'Zadanie 5'!D10 - 1.2, 'Zadanie 5'!D10) + IF($N10=5,0.9,0)</f>
        <v>0.52</v>
      </c>
      <c r="E10">
        <f>'Zadanie 5'!E10 + IF($N10=5,0.9,0)</f>
        <v>-1.91</v>
      </c>
      <c r="F10">
        <f>'Zadanie 5'!F10 + IF($N10=5,0.9,0)</f>
        <v>-5.44</v>
      </c>
      <c r="G10">
        <f>'Zadanie 5'!G10 + IF($N10=5,0.9,0)</f>
        <v>2.11</v>
      </c>
      <c r="H10">
        <f>'Zadanie 5'!H10 + IF($N10=5,0.9,0)</f>
        <v>-2.93</v>
      </c>
      <c r="I10">
        <f>'Zadanie 5'!I10 + IF($N10=5,0.9,0)</f>
        <v>-3.28</v>
      </c>
      <c r="J10">
        <f>IF(OR(N10=8,N10=7), ROUNDDOWN('Zadanie 5'!J10*1.07,2),'Zadanie 5'!J10)</f>
        <v>-7.12</v>
      </c>
      <c r="K10">
        <f>IF(AND($M10&gt;=5,$M10&lt;=10), 'Zadanie 5'!K10 - 1.2, 'Zadanie 5'!K10)</f>
        <v>0.92000000000000015</v>
      </c>
      <c r="L10">
        <f>'Zadanie 5'!L10 + IF($N10=5,0.9,0)</f>
        <v>7.35</v>
      </c>
      <c r="M10">
        <f t="shared" si="0"/>
        <v>6</v>
      </c>
      <c r="N10">
        <f t="shared" si="1"/>
        <v>2</v>
      </c>
      <c r="P10" s="1">
        <v>42923</v>
      </c>
      <c r="Q10">
        <f>C104</f>
        <v>23.42</v>
      </c>
      <c r="R10">
        <f>D104</f>
        <v>19.39</v>
      </c>
      <c r="S10">
        <f>J104</f>
        <v>26.67</v>
      </c>
      <c r="T10">
        <f>K104</f>
        <v>20.7</v>
      </c>
    </row>
    <row r="11" spans="1:20" x14ac:dyDescent="0.25">
      <c r="A11" s="7">
        <f>'Zadanie 5'!A11+366</f>
        <v>42772</v>
      </c>
      <c r="B11" s="2">
        <v>0.21111111111111111</v>
      </c>
      <c r="C11">
        <f>IF(AND($M11&gt;=5,$M11&lt;=10), 'Zadanie 5'!C11 - 1.2, 'Zadanie 5'!C11) + IF($N11=5,0.9,0)</f>
        <v>7.61</v>
      </c>
      <c r="D11">
        <f>IF(AND($M11&gt;=5,$M11&lt;=10), 'Zadanie 5'!D11 - 1.2, 'Zadanie 5'!D11) + IF($N11=5,0.9,0)</f>
        <v>-2.86</v>
      </c>
      <c r="E11">
        <f>'Zadanie 5'!E11 + IF($N11=5,0.9,0)</f>
        <v>2.0099999999999998</v>
      </c>
      <c r="F11">
        <f>'Zadanie 5'!F11 + IF($N11=5,0.9,0)</f>
        <v>1.63</v>
      </c>
      <c r="G11">
        <f>'Zadanie 5'!G11 + IF($N11=5,0.9,0)</f>
        <v>8.82</v>
      </c>
      <c r="H11">
        <f>'Zadanie 5'!H11 + IF($N11=5,0.9,0)</f>
        <v>4.05</v>
      </c>
      <c r="I11">
        <f>'Zadanie 5'!I11 + IF($N11=5,0.9,0)</f>
        <v>-5.04</v>
      </c>
      <c r="J11">
        <f>IF(OR(N11=8,N11=7), ROUNDDOWN('Zadanie 5'!J11*1.07,2),'Zadanie 5'!J11)</f>
        <v>8.32</v>
      </c>
      <c r="K11">
        <f>IF(AND($M11&gt;=5,$M11&lt;=10), 'Zadanie 5'!K11 - 1.2, 'Zadanie 5'!K11)</f>
        <v>-7.82</v>
      </c>
      <c r="L11">
        <f>'Zadanie 5'!L11 + IF($N11=5,0.9,0)</f>
        <v>-7.35</v>
      </c>
      <c r="M11">
        <f t="shared" si="0"/>
        <v>6</v>
      </c>
      <c r="N11">
        <f t="shared" si="1"/>
        <v>2</v>
      </c>
    </row>
    <row r="12" spans="1:20" x14ac:dyDescent="0.25">
      <c r="A12" s="7">
        <f>'Zadanie 5'!A12+366</f>
        <v>42775</v>
      </c>
      <c r="B12" s="2">
        <v>0.33541666666666664</v>
      </c>
      <c r="C12">
        <f>IF(AND($M12&gt;=5,$M12&lt;=10), 'Zadanie 5'!C12 - 1.2, 'Zadanie 5'!C12) + IF($N12=5,0.9,0)</f>
        <v>2.8</v>
      </c>
      <c r="D12">
        <f>IF(AND($M12&gt;=5,$M12&lt;=10), 'Zadanie 5'!D12 - 1.2, 'Zadanie 5'!D12) + IF($N12=5,0.9,0)</f>
        <v>-7.92</v>
      </c>
      <c r="E12">
        <f>'Zadanie 5'!E12 + IF($N12=5,0.9,0)</f>
        <v>2.4300000000000002</v>
      </c>
      <c r="F12">
        <f>'Zadanie 5'!F12 + IF($N12=5,0.9,0)</f>
        <v>-2.0299999999999998</v>
      </c>
      <c r="G12">
        <f>'Zadanie 5'!G12 + IF($N12=5,0.9,0)</f>
        <v>-3.87</v>
      </c>
      <c r="H12">
        <f>'Zadanie 5'!H12 + IF($N12=5,0.9,0)</f>
        <v>-3.7</v>
      </c>
      <c r="I12">
        <f>'Zadanie 5'!I12 + IF($N12=5,0.9,0)</f>
        <v>-7.09</v>
      </c>
      <c r="J12">
        <f>IF(OR(N12=8,N12=7), ROUNDDOWN('Zadanie 5'!J12*1.07,2),'Zadanie 5'!J12)</f>
        <v>2.88</v>
      </c>
      <c r="K12">
        <f>IF(AND($M12&gt;=5,$M12&lt;=10), 'Zadanie 5'!K12 - 1.2, 'Zadanie 5'!K12)</f>
        <v>1.3800000000000001</v>
      </c>
      <c r="L12">
        <f>'Zadanie 5'!L12 + IF($N12=5,0.9,0)</f>
        <v>-6.66</v>
      </c>
      <c r="M12">
        <f t="shared" si="0"/>
        <v>9</v>
      </c>
      <c r="N12">
        <f t="shared" si="1"/>
        <v>2</v>
      </c>
    </row>
    <row r="13" spans="1:20" x14ac:dyDescent="0.25">
      <c r="A13" s="7">
        <f>'Zadanie 5'!A13+366</f>
        <v>42776</v>
      </c>
      <c r="B13" s="2">
        <v>0.25486111111111109</v>
      </c>
      <c r="C13">
        <f>IF(AND($M13&gt;=5,$M13&lt;=10), 'Zadanie 5'!C13 - 1.2, 'Zadanie 5'!C13) + IF($N13=5,0.9,0)</f>
        <v>-5.79</v>
      </c>
      <c r="D13">
        <f>IF(AND($M13&gt;=5,$M13&lt;=10), 'Zadanie 5'!D13 - 1.2, 'Zadanie 5'!D13) + IF($N13=5,0.9,0)</f>
        <v>4.54</v>
      </c>
      <c r="E13">
        <f>'Zadanie 5'!E13 + IF($N13=5,0.9,0)</f>
        <v>-6.21</v>
      </c>
      <c r="F13">
        <f>'Zadanie 5'!F13 + IF($N13=5,0.9,0)</f>
        <v>-3.63</v>
      </c>
      <c r="G13">
        <f>'Zadanie 5'!G13 + IF($N13=5,0.9,0)</f>
        <v>7.35</v>
      </c>
      <c r="H13">
        <f>'Zadanie 5'!H13 + IF($N13=5,0.9,0)</f>
        <v>-7.64</v>
      </c>
      <c r="I13">
        <f>'Zadanie 5'!I13 + IF($N13=5,0.9,0)</f>
        <v>-5.73</v>
      </c>
      <c r="J13">
        <f>IF(OR(N13=8,N13=7), ROUNDDOWN('Zadanie 5'!J13*1.07,2),'Zadanie 5'!J13)</f>
        <v>-6.54</v>
      </c>
      <c r="K13">
        <f>IF(AND($M13&gt;=5,$M13&lt;=10), 'Zadanie 5'!K13 - 1.2, 'Zadanie 5'!K13)</f>
        <v>-3.63</v>
      </c>
      <c r="L13">
        <f>'Zadanie 5'!L13 + IF($N13=5,0.9,0)</f>
        <v>-1.43</v>
      </c>
      <c r="M13">
        <f t="shared" si="0"/>
        <v>10</v>
      </c>
      <c r="N13">
        <f t="shared" si="1"/>
        <v>2</v>
      </c>
    </row>
    <row r="14" spans="1:20" x14ac:dyDescent="0.25">
      <c r="A14" s="7">
        <f>'Zadanie 5'!A14+366</f>
        <v>42776</v>
      </c>
      <c r="B14" s="2">
        <v>0.33819444444444446</v>
      </c>
      <c r="C14">
        <f>IF(AND($M14&gt;=5,$M14&lt;=10), 'Zadanie 5'!C14 - 1.2, 'Zadanie 5'!C14) + IF($N14=5,0.9,0)</f>
        <v>-7.0200000000000005</v>
      </c>
      <c r="D14">
        <f>IF(AND($M14&gt;=5,$M14&lt;=10), 'Zadanie 5'!D14 - 1.2, 'Zadanie 5'!D14) + IF($N14=5,0.9,0)</f>
        <v>4.24</v>
      </c>
      <c r="E14">
        <f>'Zadanie 5'!E14 + IF($N14=5,0.9,0)</f>
        <v>-2.4700000000000002</v>
      </c>
      <c r="F14">
        <f>'Zadanie 5'!F14 + IF($N14=5,0.9,0)</f>
        <v>-5.69</v>
      </c>
      <c r="G14">
        <f>'Zadanie 5'!G14 + IF($N14=5,0.9,0)</f>
        <v>8.43</v>
      </c>
      <c r="H14">
        <f>'Zadanie 5'!H14 + IF($N14=5,0.9,0)</f>
        <v>-6.41</v>
      </c>
      <c r="I14">
        <f>'Zadanie 5'!I14 + IF($N14=5,0.9,0)</f>
        <v>-7.59</v>
      </c>
      <c r="J14">
        <f>IF(OR(N14=8,N14=7), ROUNDDOWN('Zadanie 5'!J14*1.07,2),'Zadanie 5'!J14)</f>
        <v>4.29</v>
      </c>
      <c r="K14">
        <f>IF(AND($M14&gt;=5,$M14&lt;=10), 'Zadanie 5'!K14 - 1.2, 'Zadanie 5'!K14)</f>
        <v>-8.49</v>
      </c>
      <c r="L14">
        <f>'Zadanie 5'!L14 + IF($N14=5,0.9,0)</f>
        <v>8.5299999999999994</v>
      </c>
      <c r="M14">
        <f t="shared" si="0"/>
        <v>10</v>
      </c>
      <c r="N14">
        <f t="shared" si="1"/>
        <v>2</v>
      </c>
    </row>
    <row r="15" spans="1:20" x14ac:dyDescent="0.25">
      <c r="A15" s="7">
        <f>'Zadanie 5'!A15+366</f>
        <v>42779</v>
      </c>
      <c r="B15" s="2">
        <v>1.3888888888888889E-3</v>
      </c>
      <c r="C15">
        <f>IF(AND($M15&gt;=5,$M15&lt;=10), 'Zadanie 5'!C15 - 1.2, 'Zadanie 5'!C15) + IF($N15=5,0.9,0)</f>
        <v>8.26</v>
      </c>
      <c r="D15">
        <f>IF(AND($M15&gt;=5,$M15&lt;=10), 'Zadanie 5'!D15 - 1.2, 'Zadanie 5'!D15) + IF($N15=5,0.9,0)</f>
        <v>8.5</v>
      </c>
      <c r="E15">
        <f>'Zadanie 5'!E15 + IF($N15=5,0.9,0)</f>
        <v>-7.75</v>
      </c>
      <c r="F15">
        <f>'Zadanie 5'!F15 + IF($N15=5,0.9,0)</f>
        <v>-2.67</v>
      </c>
      <c r="G15">
        <f>'Zadanie 5'!G15 + IF($N15=5,0.9,0)</f>
        <v>6.6</v>
      </c>
      <c r="H15">
        <f>'Zadanie 5'!H15 + IF($N15=5,0.9,0)</f>
        <v>1.58</v>
      </c>
      <c r="I15">
        <f>'Zadanie 5'!I15 + IF($N15=5,0.9,0)</f>
        <v>-3.2</v>
      </c>
      <c r="J15">
        <f>IF(OR(N15=8,N15=7), ROUNDDOWN('Zadanie 5'!J15*1.07,2),'Zadanie 5'!J15)</f>
        <v>5.46</v>
      </c>
      <c r="K15">
        <f>IF(AND($M15&gt;=5,$M15&lt;=10), 'Zadanie 5'!K15 - 1.2, 'Zadanie 5'!K15)</f>
        <v>-4.66</v>
      </c>
      <c r="L15">
        <f>'Zadanie 5'!L15 + IF($N15=5,0.9,0)</f>
        <v>0.5</v>
      </c>
      <c r="M15">
        <f t="shared" si="0"/>
        <v>13</v>
      </c>
      <c r="N15">
        <f t="shared" si="1"/>
        <v>2</v>
      </c>
    </row>
    <row r="16" spans="1:20" x14ac:dyDescent="0.25">
      <c r="A16" s="7">
        <f>'Zadanie 5'!A16+366</f>
        <v>42781</v>
      </c>
      <c r="B16" s="2">
        <v>0.17083333333333334</v>
      </c>
      <c r="C16">
        <f>IF(AND($M16&gt;=5,$M16&lt;=10), 'Zadanie 5'!C16 - 1.2, 'Zadanie 5'!C16) + IF($N16=5,0.9,0)</f>
        <v>7.43</v>
      </c>
      <c r="D16">
        <f>IF(AND($M16&gt;=5,$M16&lt;=10), 'Zadanie 5'!D16 - 1.2, 'Zadanie 5'!D16) + IF($N16=5,0.9,0)</f>
        <v>7.88</v>
      </c>
      <c r="E16">
        <f>'Zadanie 5'!E16 + IF($N16=5,0.9,0)</f>
        <v>-0.11</v>
      </c>
      <c r="F16">
        <f>'Zadanie 5'!F16 + IF($N16=5,0.9,0)</f>
        <v>-2.4700000000000002</v>
      </c>
      <c r="G16">
        <f>'Zadanie 5'!G16 + IF($N16=5,0.9,0)</f>
        <v>-7.25</v>
      </c>
      <c r="H16">
        <f>'Zadanie 5'!H16 + IF($N16=5,0.9,0)</f>
        <v>7.27</v>
      </c>
      <c r="I16">
        <f>'Zadanie 5'!I16 + IF($N16=5,0.9,0)</f>
        <v>-5.15</v>
      </c>
      <c r="J16">
        <f>IF(OR(N16=8,N16=7), ROUNDDOWN('Zadanie 5'!J16*1.07,2),'Zadanie 5'!J16)</f>
        <v>-4.8499999999999996</v>
      </c>
      <c r="K16">
        <f>IF(AND($M16&gt;=5,$M16&lt;=10), 'Zadanie 5'!K16 - 1.2, 'Zadanie 5'!K16)</f>
        <v>-4.21</v>
      </c>
      <c r="L16">
        <f>'Zadanie 5'!L16 + IF($N16=5,0.9,0)</f>
        <v>-5.55</v>
      </c>
      <c r="M16">
        <f t="shared" si="0"/>
        <v>15</v>
      </c>
      <c r="N16">
        <f t="shared" si="1"/>
        <v>2</v>
      </c>
    </row>
    <row r="17" spans="1:14" x14ac:dyDescent="0.25">
      <c r="A17" s="7">
        <f>'Zadanie 5'!A17+366</f>
        <v>42781</v>
      </c>
      <c r="B17" s="2">
        <v>0.29305555555555557</v>
      </c>
      <c r="C17">
        <f>IF(AND($M17&gt;=5,$M17&lt;=10), 'Zadanie 5'!C17 - 1.2, 'Zadanie 5'!C17) + IF($N17=5,0.9,0)</f>
        <v>-7.37</v>
      </c>
      <c r="D17">
        <f>IF(AND($M17&gt;=5,$M17&lt;=10), 'Zadanie 5'!D17 - 1.2, 'Zadanie 5'!D17) + IF($N17=5,0.9,0)</f>
        <v>2.31</v>
      </c>
      <c r="E17">
        <f>'Zadanie 5'!E17 + IF($N17=5,0.9,0)</f>
        <v>-0.37</v>
      </c>
      <c r="F17">
        <f>'Zadanie 5'!F17 + IF($N17=5,0.9,0)</f>
        <v>-4.1900000000000004</v>
      </c>
      <c r="G17">
        <f>'Zadanie 5'!G17 + IF($N17=5,0.9,0)</f>
        <v>-6.75</v>
      </c>
      <c r="H17">
        <f>'Zadanie 5'!H17 + IF($N17=5,0.9,0)</f>
        <v>0.15</v>
      </c>
      <c r="I17">
        <f>'Zadanie 5'!I17 + IF($N17=5,0.9,0)</f>
        <v>0.08</v>
      </c>
      <c r="J17">
        <f>IF(OR(N17=8,N17=7), ROUNDDOWN('Zadanie 5'!J17*1.07,2),'Zadanie 5'!J17)</f>
        <v>-4.58</v>
      </c>
      <c r="K17">
        <f>IF(AND($M17&gt;=5,$M17&lt;=10), 'Zadanie 5'!K17 - 1.2, 'Zadanie 5'!K17)</f>
        <v>-6.18</v>
      </c>
      <c r="L17">
        <f>'Zadanie 5'!L17 + IF($N17=5,0.9,0)</f>
        <v>3.43</v>
      </c>
      <c r="M17">
        <f t="shared" si="0"/>
        <v>15</v>
      </c>
      <c r="N17">
        <f t="shared" si="1"/>
        <v>2</v>
      </c>
    </row>
    <row r="18" spans="1:14" x14ac:dyDescent="0.25">
      <c r="A18" s="7">
        <f>'Zadanie 5'!A18+366</f>
        <v>42784</v>
      </c>
      <c r="B18" s="2">
        <v>0.17083333333333334</v>
      </c>
      <c r="C18">
        <f>IF(AND($M18&gt;=5,$M18&lt;=10), 'Zadanie 5'!C18 - 1.2, 'Zadanie 5'!C18) + IF($N18=5,0.9,0)</f>
        <v>7.78</v>
      </c>
      <c r="D18">
        <f>IF(AND($M18&gt;=5,$M18&lt;=10), 'Zadanie 5'!D18 - 1.2, 'Zadanie 5'!D18) + IF($N18=5,0.9,0)</f>
        <v>1.59</v>
      </c>
      <c r="E18">
        <f>'Zadanie 5'!E18 + IF($N18=5,0.9,0)</f>
        <v>-5.23</v>
      </c>
      <c r="F18">
        <f>'Zadanie 5'!F18 + IF($N18=5,0.9,0)</f>
        <v>-2.54</v>
      </c>
      <c r="G18">
        <f>'Zadanie 5'!G18 + IF($N18=5,0.9,0)</f>
        <v>3.66</v>
      </c>
      <c r="H18">
        <f>'Zadanie 5'!H18 + IF($N18=5,0.9,0)</f>
        <v>-0.8</v>
      </c>
      <c r="I18">
        <f>'Zadanie 5'!I18 + IF($N18=5,0.9,0)</f>
        <v>-2.56</v>
      </c>
      <c r="J18">
        <f>IF(OR(N18=8,N18=7), ROUNDDOWN('Zadanie 5'!J18*1.07,2),'Zadanie 5'!J18)</f>
        <v>-6.56</v>
      </c>
      <c r="K18">
        <f>IF(AND($M18&gt;=5,$M18&lt;=10), 'Zadanie 5'!K18 - 1.2, 'Zadanie 5'!K18)</f>
        <v>-6.35</v>
      </c>
      <c r="L18">
        <f>'Zadanie 5'!L18 + IF($N18=5,0.9,0)</f>
        <v>3.21</v>
      </c>
      <c r="M18">
        <f t="shared" si="0"/>
        <v>18</v>
      </c>
      <c r="N18">
        <f t="shared" si="1"/>
        <v>2</v>
      </c>
    </row>
    <row r="19" spans="1:14" x14ac:dyDescent="0.25">
      <c r="A19" s="7">
        <f>'Zadanie 5'!A19+366</f>
        <v>42784</v>
      </c>
      <c r="B19" s="2">
        <v>0.29166666666666669</v>
      </c>
      <c r="C19">
        <f>IF(AND($M19&gt;=5,$M19&lt;=10), 'Zadanie 5'!C19 - 1.2, 'Zadanie 5'!C19) + IF($N19=5,0.9,0)</f>
        <v>-5.59</v>
      </c>
      <c r="D19">
        <f>IF(AND($M19&gt;=5,$M19&lt;=10), 'Zadanie 5'!D19 - 1.2, 'Zadanie 5'!D19) + IF($N19=5,0.9,0)</f>
        <v>1.44</v>
      </c>
      <c r="E19">
        <f>'Zadanie 5'!E19 + IF($N19=5,0.9,0)</f>
        <v>-6.2</v>
      </c>
      <c r="F19">
        <f>'Zadanie 5'!F19 + IF($N19=5,0.9,0)</f>
        <v>-5.44</v>
      </c>
      <c r="G19">
        <f>'Zadanie 5'!G19 + IF($N19=5,0.9,0)</f>
        <v>1.63</v>
      </c>
      <c r="H19">
        <f>'Zadanie 5'!H19 + IF($N19=5,0.9,0)</f>
        <v>1.55</v>
      </c>
      <c r="I19">
        <f>'Zadanie 5'!I19 + IF($N19=5,0.9,0)</f>
        <v>8.8000000000000007</v>
      </c>
      <c r="J19">
        <f>IF(OR(N19=8,N19=7), ROUNDDOWN('Zadanie 5'!J19*1.07,2),'Zadanie 5'!J19)</f>
        <v>0.74</v>
      </c>
      <c r="K19">
        <f>IF(AND($M19&gt;=5,$M19&lt;=10), 'Zadanie 5'!K19 - 1.2, 'Zadanie 5'!K19)</f>
        <v>1.7</v>
      </c>
      <c r="L19">
        <f>'Zadanie 5'!L19 + IF($N19=5,0.9,0)</f>
        <v>-3.25</v>
      </c>
      <c r="M19">
        <f t="shared" si="0"/>
        <v>18</v>
      </c>
      <c r="N19">
        <f t="shared" si="1"/>
        <v>2</v>
      </c>
    </row>
    <row r="20" spans="1:14" x14ac:dyDescent="0.25">
      <c r="A20" s="7">
        <f>'Zadanie 5'!A20+366</f>
        <v>42784</v>
      </c>
      <c r="B20" s="2">
        <v>0.46180555555555558</v>
      </c>
      <c r="C20">
        <f>IF(AND($M20&gt;=5,$M20&lt;=10), 'Zadanie 5'!C20 - 1.2, 'Zadanie 5'!C20) + IF($N20=5,0.9,0)</f>
        <v>-5.61</v>
      </c>
      <c r="D20">
        <f>IF(AND($M20&gt;=5,$M20&lt;=10), 'Zadanie 5'!D20 - 1.2, 'Zadanie 5'!D20) + IF($N20=5,0.9,0)</f>
        <v>-2.42</v>
      </c>
      <c r="E20">
        <f>'Zadanie 5'!E20 + IF($N20=5,0.9,0)</f>
        <v>0.12</v>
      </c>
      <c r="F20">
        <f>'Zadanie 5'!F20 + IF($N20=5,0.9,0)</f>
        <v>3.36</v>
      </c>
      <c r="G20">
        <f>'Zadanie 5'!G20 + IF($N20=5,0.9,0)</f>
        <v>5.61</v>
      </c>
      <c r="H20">
        <f>'Zadanie 5'!H20 + IF($N20=5,0.9,0)</f>
        <v>-1.1399999999999999</v>
      </c>
      <c r="I20">
        <f>'Zadanie 5'!I20 + IF($N20=5,0.9,0)</f>
        <v>4.45</v>
      </c>
      <c r="J20">
        <f>IF(OR(N20=8,N20=7), ROUNDDOWN('Zadanie 5'!J20*1.07,2),'Zadanie 5'!J20)</f>
        <v>2.27</v>
      </c>
      <c r="K20">
        <f>IF(AND($M20&gt;=5,$M20&lt;=10), 'Zadanie 5'!K20 - 1.2, 'Zadanie 5'!K20)</f>
        <v>1.38</v>
      </c>
      <c r="L20">
        <f>'Zadanie 5'!L20 + IF($N20=5,0.9,0)</f>
        <v>8.69</v>
      </c>
      <c r="M20">
        <f t="shared" si="0"/>
        <v>18</v>
      </c>
      <c r="N20">
        <f t="shared" si="1"/>
        <v>2</v>
      </c>
    </row>
    <row r="21" spans="1:14" x14ac:dyDescent="0.25">
      <c r="A21" s="7">
        <f>'Zadanie 5'!A21+366</f>
        <v>42786</v>
      </c>
      <c r="B21" s="2">
        <v>0.21041666666666667</v>
      </c>
      <c r="C21">
        <f>IF(AND($M21&gt;=5,$M21&lt;=10), 'Zadanie 5'!C21 - 1.2, 'Zadanie 5'!C21) + IF($N21=5,0.9,0)</f>
        <v>8.91</v>
      </c>
      <c r="D21">
        <f>IF(AND($M21&gt;=5,$M21&lt;=10), 'Zadanie 5'!D21 - 1.2, 'Zadanie 5'!D21) + IF($N21=5,0.9,0)</f>
        <v>-0.83</v>
      </c>
      <c r="E21">
        <f>'Zadanie 5'!E21 + IF($N21=5,0.9,0)</f>
        <v>6.24</v>
      </c>
      <c r="F21">
        <f>'Zadanie 5'!F21 + IF($N21=5,0.9,0)</f>
        <v>4.74</v>
      </c>
      <c r="G21">
        <f>'Zadanie 5'!G21 + IF($N21=5,0.9,0)</f>
        <v>1.06</v>
      </c>
      <c r="H21">
        <f>'Zadanie 5'!H21 + IF($N21=5,0.9,0)</f>
        <v>-0.73</v>
      </c>
      <c r="I21">
        <f>'Zadanie 5'!I21 + IF($N21=5,0.9,0)</f>
        <v>4.0199999999999996</v>
      </c>
      <c r="J21">
        <f>IF(OR(N21=8,N21=7), ROUNDDOWN('Zadanie 5'!J21*1.07,2),'Zadanie 5'!J21)</f>
        <v>2.9</v>
      </c>
      <c r="K21">
        <f>IF(AND($M21&gt;=5,$M21&lt;=10), 'Zadanie 5'!K21 - 1.2, 'Zadanie 5'!K21)</f>
        <v>-2.0099999999999998</v>
      </c>
      <c r="L21">
        <f>'Zadanie 5'!L21 + IF($N21=5,0.9,0)</f>
        <v>-2.02</v>
      </c>
      <c r="M21">
        <f t="shared" si="0"/>
        <v>20</v>
      </c>
      <c r="N21">
        <f t="shared" si="1"/>
        <v>2</v>
      </c>
    </row>
    <row r="22" spans="1:14" x14ac:dyDescent="0.25">
      <c r="A22" s="7">
        <f>'Zadanie 5'!A22+366</f>
        <v>42787</v>
      </c>
      <c r="B22" s="2">
        <v>0.46319444444444446</v>
      </c>
      <c r="C22">
        <f>IF(AND($M22&gt;=5,$M22&lt;=10), 'Zadanie 5'!C22 - 1.2, 'Zadanie 5'!C22) + IF($N22=5,0.9,0)</f>
        <v>6.18</v>
      </c>
      <c r="D22">
        <f>IF(AND($M22&gt;=5,$M22&lt;=10), 'Zadanie 5'!D22 - 1.2, 'Zadanie 5'!D22) + IF($N22=5,0.9,0)</f>
        <v>6.14</v>
      </c>
      <c r="E22">
        <f>'Zadanie 5'!E22 + IF($N22=5,0.9,0)</f>
        <v>4.24</v>
      </c>
      <c r="F22">
        <f>'Zadanie 5'!F22 + IF($N22=5,0.9,0)</f>
        <v>-4</v>
      </c>
      <c r="G22">
        <f>'Zadanie 5'!G22 + IF($N22=5,0.9,0)</f>
        <v>-2.92</v>
      </c>
      <c r="H22">
        <f>'Zadanie 5'!H22 + IF($N22=5,0.9,0)</f>
        <v>5.0599999999999996</v>
      </c>
      <c r="I22">
        <f>'Zadanie 5'!I22 + IF($N22=5,0.9,0)</f>
        <v>-1.26</v>
      </c>
      <c r="J22">
        <f>IF(OR(N22=8,N22=7), ROUNDDOWN('Zadanie 5'!J22*1.07,2),'Zadanie 5'!J22)</f>
        <v>4.6399999999999997</v>
      </c>
      <c r="K22">
        <f>IF(AND($M22&gt;=5,$M22&lt;=10), 'Zadanie 5'!K22 - 1.2, 'Zadanie 5'!K22)</f>
        <v>-2.96</v>
      </c>
      <c r="L22">
        <f>'Zadanie 5'!L22 + IF($N22=5,0.9,0)</f>
        <v>2.82</v>
      </c>
      <c r="M22">
        <f t="shared" si="0"/>
        <v>21</v>
      </c>
      <c r="N22">
        <f t="shared" si="1"/>
        <v>2</v>
      </c>
    </row>
    <row r="23" spans="1:14" x14ac:dyDescent="0.25">
      <c r="A23" s="7">
        <f>'Zadanie 5'!A23+366</f>
        <v>42790</v>
      </c>
      <c r="B23" s="2">
        <v>0.17083333333333334</v>
      </c>
      <c r="C23">
        <f>IF(AND($M23&gt;=5,$M23&lt;=10), 'Zadanie 5'!C23 - 1.2, 'Zadanie 5'!C23) + IF($N23=5,0.9,0)</f>
        <v>-3.2</v>
      </c>
      <c r="D23">
        <f>IF(AND($M23&gt;=5,$M23&lt;=10), 'Zadanie 5'!D23 - 1.2, 'Zadanie 5'!D23) + IF($N23=5,0.9,0)</f>
        <v>-4.18</v>
      </c>
      <c r="E23">
        <f>'Zadanie 5'!E23 + IF($N23=5,0.9,0)</f>
        <v>2.99</v>
      </c>
      <c r="F23">
        <f>'Zadanie 5'!F23 + IF($N23=5,0.9,0)</f>
        <v>0.22</v>
      </c>
      <c r="G23">
        <f>'Zadanie 5'!G23 + IF($N23=5,0.9,0)</f>
        <v>-3.48</v>
      </c>
      <c r="H23">
        <f>'Zadanie 5'!H23 + IF($N23=5,0.9,0)</f>
        <v>-2.68</v>
      </c>
      <c r="I23">
        <f>'Zadanie 5'!I23 + IF($N23=5,0.9,0)</f>
        <v>0.11</v>
      </c>
      <c r="J23">
        <f>IF(OR(N23=8,N23=7), ROUNDDOWN('Zadanie 5'!J23*1.07,2),'Zadanie 5'!J23)</f>
        <v>-3.65</v>
      </c>
      <c r="K23">
        <f>IF(AND($M23&gt;=5,$M23&lt;=10), 'Zadanie 5'!K23 - 1.2, 'Zadanie 5'!K23)</f>
        <v>-4.0999999999999996</v>
      </c>
      <c r="L23">
        <f>'Zadanie 5'!L23 + IF($N23=5,0.9,0)</f>
        <v>-3.09</v>
      </c>
      <c r="M23">
        <f t="shared" si="0"/>
        <v>24</v>
      </c>
      <c r="N23">
        <f t="shared" si="1"/>
        <v>2</v>
      </c>
    </row>
    <row r="24" spans="1:14" x14ac:dyDescent="0.25">
      <c r="A24" s="7">
        <f>'Zadanie 5'!A24+365</f>
        <v>42795</v>
      </c>
      <c r="B24" s="2">
        <v>0</v>
      </c>
      <c r="C24">
        <f>IF(AND($M24&gt;=5,$M24&lt;=10), 'Zadanie 5'!C24 - 1.2, 'Zadanie 5'!C24) + IF($N24=5,0.9,0)</f>
        <v>6.8</v>
      </c>
      <c r="D24">
        <f>IF(AND($M24&gt;=5,$M24&lt;=10), 'Zadanie 5'!D24 - 1.2, 'Zadanie 5'!D24) + IF($N24=5,0.9,0)</f>
        <v>-2.64</v>
      </c>
      <c r="E24">
        <f>'Zadanie 5'!E24 + IF($N24=5,0.9,0)</f>
        <v>5.9</v>
      </c>
      <c r="F24">
        <f>'Zadanie 5'!F24 + IF($N24=5,0.9,0)</f>
        <v>-2.1</v>
      </c>
      <c r="G24">
        <f>'Zadanie 5'!G24 + IF($N24=5,0.9,0)</f>
        <v>1.89</v>
      </c>
      <c r="H24">
        <f>'Zadanie 5'!H24 + IF($N24=5,0.9,0)</f>
        <v>6.73</v>
      </c>
      <c r="I24">
        <f>'Zadanie 5'!I24 + IF($N24=5,0.9,0)</f>
        <v>-7.96</v>
      </c>
      <c r="J24">
        <f>IF(OR(N24=8,N24=7), ROUNDDOWN('Zadanie 5'!J24*1.07,2),'Zadanie 5'!J24)</f>
        <v>7.18</v>
      </c>
      <c r="K24">
        <f>IF(AND($M24&gt;=5,$M24&lt;=10), 'Zadanie 5'!K24 - 1.2, 'Zadanie 5'!K24)</f>
        <v>7.33</v>
      </c>
      <c r="L24">
        <f>'Zadanie 5'!L24 + IF($N24=5,0.9,0)</f>
        <v>-6.44</v>
      </c>
      <c r="M24">
        <f t="shared" si="0"/>
        <v>1</v>
      </c>
      <c r="N24">
        <f t="shared" si="1"/>
        <v>3</v>
      </c>
    </row>
    <row r="25" spans="1:14" x14ac:dyDescent="0.25">
      <c r="A25" s="7">
        <f>'Zadanie 5'!A25+365</f>
        <v>42796</v>
      </c>
      <c r="B25" s="2">
        <v>0.16875000000000001</v>
      </c>
      <c r="C25">
        <f>IF(AND($M25&gt;=5,$M25&lt;=10), 'Zadanie 5'!C25 - 1.2, 'Zadanie 5'!C25) + IF($N25=5,0.9,0)</f>
        <v>-3.15</v>
      </c>
      <c r="D25">
        <f>IF(AND($M25&gt;=5,$M25&lt;=10), 'Zadanie 5'!D25 - 1.2, 'Zadanie 5'!D25) + IF($N25=5,0.9,0)</f>
        <v>-1.58</v>
      </c>
      <c r="E25">
        <f>'Zadanie 5'!E25 + IF($N25=5,0.9,0)</f>
        <v>-7.5</v>
      </c>
      <c r="F25">
        <f>'Zadanie 5'!F25 + IF($N25=5,0.9,0)</f>
        <v>6.68</v>
      </c>
      <c r="G25">
        <f>'Zadanie 5'!G25 + IF($N25=5,0.9,0)</f>
        <v>-4.1900000000000004</v>
      </c>
      <c r="H25">
        <f>'Zadanie 5'!H25 + IF($N25=5,0.9,0)</f>
        <v>-7.39</v>
      </c>
      <c r="I25">
        <f>'Zadanie 5'!I25 + IF($N25=5,0.9,0)</f>
        <v>3.37</v>
      </c>
      <c r="J25">
        <f>IF(OR(N25=8,N25=7), ROUNDDOWN('Zadanie 5'!J25*1.07,2),'Zadanie 5'!J25)</f>
        <v>-2.67</v>
      </c>
      <c r="K25">
        <f>IF(AND($M25&gt;=5,$M25&lt;=10), 'Zadanie 5'!K25 - 1.2, 'Zadanie 5'!K25)</f>
        <v>6.36</v>
      </c>
      <c r="L25">
        <f>'Zadanie 5'!L25 + IF($N25=5,0.9,0)</f>
        <v>-2.61</v>
      </c>
      <c r="M25">
        <f t="shared" si="0"/>
        <v>2</v>
      </c>
      <c r="N25">
        <f t="shared" si="1"/>
        <v>3</v>
      </c>
    </row>
    <row r="26" spans="1:14" x14ac:dyDescent="0.25">
      <c r="A26" s="7">
        <f>'Zadanie 5'!A26+365</f>
        <v>42798</v>
      </c>
      <c r="B26" s="2">
        <v>0.29166666666666669</v>
      </c>
      <c r="C26">
        <f>IF(AND($M26&gt;=5,$M26&lt;=10), 'Zadanie 5'!C26 - 1.2, 'Zadanie 5'!C26) + IF($N26=5,0.9,0)</f>
        <v>-4.3899999999999997</v>
      </c>
      <c r="D26">
        <f>IF(AND($M26&gt;=5,$M26&lt;=10), 'Zadanie 5'!D26 - 1.2, 'Zadanie 5'!D26) + IF($N26=5,0.9,0)</f>
        <v>-3.86</v>
      </c>
      <c r="E26">
        <f>'Zadanie 5'!E26 + IF($N26=5,0.9,0)</f>
        <v>-0.97</v>
      </c>
      <c r="F26">
        <f>'Zadanie 5'!F26 + IF($N26=5,0.9,0)</f>
        <v>-4.82</v>
      </c>
      <c r="G26">
        <f>'Zadanie 5'!G26 + IF($N26=5,0.9,0)</f>
        <v>-1.0900000000000001</v>
      </c>
      <c r="H26">
        <f>'Zadanie 5'!H26 + IF($N26=5,0.9,0)</f>
        <v>1.4</v>
      </c>
      <c r="I26">
        <f>'Zadanie 5'!I26 + IF($N26=5,0.9,0)</f>
        <v>6.56</v>
      </c>
      <c r="J26">
        <f>IF(OR(N26=8,N26=7), ROUNDDOWN('Zadanie 5'!J26*1.07,2),'Zadanie 5'!J26)</f>
        <v>-2.7</v>
      </c>
      <c r="K26">
        <f>IF(AND($M26&gt;=5,$M26&lt;=10), 'Zadanie 5'!K26 - 1.2, 'Zadanie 5'!K26)</f>
        <v>5.24</v>
      </c>
      <c r="L26">
        <f>'Zadanie 5'!L26 + IF($N26=5,0.9,0)</f>
        <v>8.8699999999999992</v>
      </c>
      <c r="M26">
        <f t="shared" si="0"/>
        <v>4</v>
      </c>
      <c r="N26">
        <f t="shared" si="1"/>
        <v>3</v>
      </c>
    </row>
    <row r="27" spans="1:14" x14ac:dyDescent="0.25">
      <c r="A27" s="7">
        <f>'Zadanie 5'!A27+365</f>
        <v>42800</v>
      </c>
      <c r="B27" s="2">
        <v>0.33958333333333335</v>
      </c>
      <c r="C27">
        <f>IF(AND($M27&gt;=5,$M27&lt;=10), 'Zadanie 5'!C27 - 1.2, 'Zadanie 5'!C27) + IF($N27=5,0.9,0)</f>
        <v>-0.12999999999999989</v>
      </c>
      <c r="D27">
        <f>IF(AND($M27&gt;=5,$M27&lt;=10), 'Zadanie 5'!D27 - 1.2, 'Zadanie 5'!D27) + IF($N27=5,0.9,0)</f>
        <v>3.29</v>
      </c>
      <c r="E27">
        <f>'Zadanie 5'!E27 + IF($N27=5,0.9,0)</f>
        <v>4.04</v>
      </c>
      <c r="F27">
        <f>'Zadanie 5'!F27 + IF($N27=5,0.9,0)</f>
        <v>7.86</v>
      </c>
      <c r="G27">
        <f>'Zadanie 5'!G27 + IF($N27=5,0.9,0)</f>
        <v>-1.99</v>
      </c>
      <c r="H27">
        <f>'Zadanie 5'!H27 + IF($N27=5,0.9,0)</f>
        <v>-0.56999999999999995</v>
      </c>
      <c r="I27">
        <f>'Zadanie 5'!I27 + IF($N27=5,0.9,0)</f>
        <v>8.09</v>
      </c>
      <c r="J27">
        <f>IF(OR(N27=8,N27=7), ROUNDDOWN('Zadanie 5'!J27*1.07,2),'Zadanie 5'!J27)</f>
        <v>-0.82</v>
      </c>
      <c r="K27">
        <f>IF(AND($M27&gt;=5,$M27&lt;=10), 'Zadanie 5'!K27 - 1.2, 'Zadanie 5'!K27)</f>
        <v>0.42999999999999994</v>
      </c>
      <c r="L27">
        <f>'Zadanie 5'!L27 + IF($N27=5,0.9,0)</f>
        <v>-1.1200000000000001</v>
      </c>
      <c r="M27">
        <f t="shared" si="0"/>
        <v>6</v>
      </c>
      <c r="N27">
        <f t="shared" si="1"/>
        <v>3</v>
      </c>
    </row>
    <row r="28" spans="1:14" x14ac:dyDescent="0.25">
      <c r="A28" s="7">
        <f>'Zadanie 5'!A28+365</f>
        <v>42801</v>
      </c>
      <c r="B28" s="2">
        <v>0.46041666666666664</v>
      </c>
      <c r="C28">
        <f>IF(AND($M28&gt;=5,$M28&lt;=10), 'Zadanie 5'!C28 - 1.2, 'Zadanie 5'!C28) + IF($N28=5,0.9,0)</f>
        <v>-5.5200000000000005</v>
      </c>
      <c r="D28">
        <f>IF(AND($M28&gt;=5,$M28&lt;=10), 'Zadanie 5'!D28 - 1.2, 'Zadanie 5'!D28) + IF($N28=5,0.9,0)</f>
        <v>-5.5</v>
      </c>
      <c r="E28">
        <f>'Zadanie 5'!E28 + IF($N28=5,0.9,0)</f>
        <v>-6.06</v>
      </c>
      <c r="F28">
        <f>'Zadanie 5'!F28 + IF($N28=5,0.9,0)</f>
        <v>0.23</v>
      </c>
      <c r="G28">
        <f>'Zadanie 5'!G28 + IF($N28=5,0.9,0)</f>
        <v>-3.83</v>
      </c>
      <c r="H28">
        <f>'Zadanie 5'!H28 + IF($N28=5,0.9,0)</f>
        <v>-6.11</v>
      </c>
      <c r="I28">
        <f>'Zadanie 5'!I28 + IF($N28=5,0.9,0)</f>
        <v>-7.52</v>
      </c>
      <c r="J28">
        <f>IF(OR(N28=8,N28=7), ROUNDDOWN('Zadanie 5'!J28*1.07,2),'Zadanie 5'!J28)</f>
        <v>1.75</v>
      </c>
      <c r="K28">
        <f>IF(AND($M28&gt;=5,$M28&lt;=10), 'Zadanie 5'!K28 - 1.2, 'Zadanie 5'!K28)</f>
        <v>1.3699999999999999</v>
      </c>
      <c r="L28">
        <f>'Zadanie 5'!L28 + IF($N28=5,0.9,0)</f>
        <v>7.82</v>
      </c>
      <c r="M28">
        <f t="shared" si="0"/>
        <v>7</v>
      </c>
      <c r="N28">
        <f t="shared" si="1"/>
        <v>3</v>
      </c>
    </row>
    <row r="29" spans="1:14" x14ac:dyDescent="0.25">
      <c r="A29" s="7">
        <f>'Zadanie 5'!A29+365</f>
        <v>42804</v>
      </c>
      <c r="B29" s="2">
        <v>0.50277777777777777</v>
      </c>
      <c r="C29">
        <f>IF(AND($M29&gt;=5,$M29&lt;=10), 'Zadanie 5'!C29 - 1.2, 'Zadanie 5'!C29) + IF($N29=5,0.9,0)</f>
        <v>7.7399999999999993</v>
      </c>
      <c r="D29">
        <f>IF(AND($M29&gt;=5,$M29&lt;=10), 'Zadanie 5'!D29 - 1.2, 'Zadanie 5'!D29) + IF($N29=5,0.9,0)</f>
        <v>-9.18</v>
      </c>
      <c r="E29">
        <f>'Zadanie 5'!E29 + IF($N29=5,0.9,0)</f>
        <v>7.41</v>
      </c>
      <c r="F29">
        <f>'Zadanie 5'!F29 + IF($N29=5,0.9,0)</f>
        <v>4.46</v>
      </c>
      <c r="G29">
        <f>'Zadanie 5'!G29 + IF($N29=5,0.9,0)</f>
        <v>-3.8</v>
      </c>
      <c r="H29">
        <f>'Zadanie 5'!H29 + IF($N29=5,0.9,0)</f>
        <v>-7.71</v>
      </c>
      <c r="I29">
        <f>'Zadanie 5'!I29 + IF($N29=5,0.9,0)</f>
        <v>3.58</v>
      </c>
      <c r="J29">
        <f>IF(OR(N29=8,N29=7), ROUNDDOWN('Zadanie 5'!J29*1.07,2),'Zadanie 5'!J29)</f>
        <v>-3.33</v>
      </c>
      <c r="K29">
        <f>IF(AND($M29&gt;=5,$M29&lt;=10), 'Zadanie 5'!K29 - 1.2, 'Zadanie 5'!K29)</f>
        <v>2.1900000000000004</v>
      </c>
      <c r="L29">
        <f>'Zadanie 5'!L29 + IF($N29=5,0.9,0)</f>
        <v>6.28</v>
      </c>
      <c r="M29">
        <f t="shared" si="0"/>
        <v>10</v>
      </c>
      <c r="N29">
        <f t="shared" si="1"/>
        <v>3</v>
      </c>
    </row>
    <row r="30" spans="1:14" x14ac:dyDescent="0.25">
      <c r="A30" s="7">
        <f>'Zadanie 5'!A30+365</f>
        <v>42806</v>
      </c>
      <c r="B30" s="2">
        <v>0.21388888888888888</v>
      </c>
      <c r="C30">
        <f>IF(AND($M30&gt;=5,$M30&lt;=10), 'Zadanie 5'!C30 - 1.2, 'Zadanie 5'!C30) + IF($N30=5,0.9,0)</f>
        <v>-2.84</v>
      </c>
      <c r="D30">
        <f>IF(AND($M30&gt;=5,$M30&lt;=10), 'Zadanie 5'!D30 - 1.2, 'Zadanie 5'!D30) + IF($N30=5,0.9,0)</f>
        <v>-3.79</v>
      </c>
      <c r="E30">
        <f>'Zadanie 5'!E30 + IF($N30=5,0.9,0)</f>
        <v>4.34</v>
      </c>
      <c r="F30">
        <f>'Zadanie 5'!F30 + IF($N30=5,0.9,0)</f>
        <v>6.3</v>
      </c>
      <c r="G30">
        <f>'Zadanie 5'!G30 + IF($N30=5,0.9,0)</f>
        <v>-7.58</v>
      </c>
      <c r="H30">
        <f>'Zadanie 5'!H30 + IF($N30=5,0.9,0)</f>
        <v>8.26</v>
      </c>
      <c r="I30">
        <f>'Zadanie 5'!I30 + IF($N30=5,0.9,0)</f>
        <v>-6.5</v>
      </c>
      <c r="J30">
        <f>IF(OR(N30=8,N30=7), ROUNDDOWN('Zadanie 5'!J30*1.07,2),'Zadanie 5'!J30)</f>
        <v>-5.8</v>
      </c>
      <c r="K30">
        <f>IF(AND($M30&gt;=5,$M30&lt;=10), 'Zadanie 5'!K30 - 1.2, 'Zadanie 5'!K30)</f>
        <v>-7.56</v>
      </c>
      <c r="L30">
        <f>'Zadanie 5'!L30 + IF($N30=5,0.9,0)</f>
        <v>-2.5099999999999998</v>
      </c>
      <c r="M30">
        <f t="shared" si="0"/>
        <v>12</v>
      </c>
      <c r="N30">
        <f t="shared" si="1"/>
        <v>3</v>
      </c>
    </row>
    <row r="31" spans="1:14" x14ac:dyDescent="0.25">
      <c r="A31" s="7">
        <f>'Zadanie 5'!A31+365</f>
        <v>42809</v>
      </c>
      <c r="B31" s="2">
        <v>0.12638888888888888</v>
      </c>
      <c r="C31">
        <f>IF(AND($M31&gt;=5,$M31&lt;=10), 'Zadanie 5'!C31 - 1.2, 'Zadanie 5'!C31) + IF($N31=5,0.9,0)</f>
        <v>-2.0099999999999998</v>
      </c>
      <c r="D31">
        <f>IF(AND($M31&gt;=5,$M31&lt;=10), 'Zadanie 5'!D31 - 1.2, 'Zadanie 5'!D31) + IF($N31=5,0.9,0)</f>
        <v>0.62</v>
      </c>
      <c r="E31">
        <f>'Zadanie 5'!E31 + IF($N31=5,0.9,0)</f>
        <v>4.95</v>
      </c>
      <c r="F31">
        <f>'Zadanie 5'!F31 + IF($N31=5,0.9,0)</f>
        <v>6.62</v>
      </c>
      <c r="G31">
        <f>'Zadanie 5'!G31 + IF($N31=5,0.9,0)</f>
        <v>-2.5</v>
      </c>
      <c r="H31">
        <f>'Zadanie 5'!H31 + IF($N31=5,0.9,0)</f>
        <v>7.05</v>
      </c>
      <c r="I31">
        <f>'Zadanie 5'!I31 + IF($N31=5,0.9,0)</f>
        <v>-7.33</v>
      </c>
      <c r="J31">
        <f>IF(OR(N31=8,N31=7), ROUNDDOWN('Zadanie 5'!J31*1.07,2),'Zadanie 5'!J31)</f>
        <v>7.96</v>
      </c>
      <c r="K31">
        <f>IF(AND($M31&gt;=5,$M31&lt;=10), 'Zadanie 5'!K31 - 1.2, 'Zadanie 5'!K31)</f>
        <v>4.51</v>
      </c>
      <c r="L31">
        <f>'Zadanie 5'!L31 + IF($N31=5,0.9,0)</f>
        <v>8.17</v>
      </c>
      <c r="M31">
        <f t="shared" si="0"/>
        <v>15</v>
      </c>
      <c r="N31">
        <f t="shared" si="1"/>
        <v>3</v>
      </c>
    </row>
    <row r="32" spans="1:14" x14ac:dyDescent="0.25">
      <c r="A32" s="7">
        <f>'Zadanie 5'!A32+365</f>
        <v>42812</v>
      </c>
      <c r="B32" s="2">
        <v>8.3333333333333332E-3</v>
      </c>
      <c r="C32">
        <f>IF(AND($M32&gt;=5,$M32&lt;=10), 'Zadanie 5'!C32 - 1.2, 'Zadanie 5'!C32) + IF($N32=5,0.9,0)</f>
        <v>1.44</v>
      </c>
      <c r="D32">
        <f>IF(AND($M32&gt;=5,$M32&lt;=10), 'Zadanie 5'!D32 - 1.2, 'Zadanie 5'!D32) + IF($N32=5,0.9,0)</f>
        <v>-7.21</v>
      </c>
      <c r="E32">
        <f>'Zadanie 5'!E32 + IF($N32=5,0.9,0)</f>
        <v>-6.65</v>
      </c>
      <c r="F32">
        <f>'Zadanie 5'!F32 + IF($N32=5,0.9,0)</f>
        <v>2.21</v>
      </c>
      <c r="G32">
        <f>'Zadanie 5'!G32 + IF($N32=5,0.9,0)</f>
        <v>4.62</v>
      </c>
      <c r="H32">
        <f>'Zadanie 5'!H32 + IF($N32=5,0.9,0)</f>
        <v>1.66</v>
      </c>
      <c r="I32">
        <f>'Zadanie 5'!I32 + IF($N32=5,0.9,0)</f>
        <v>5.0999999999999996</v>
      </c>
      <c r="J32">
        <f>IF(OR(N32=8,N32=7), ROUNDDOWN('Zadanie 5'!J32*1.07,2),'Zadanie 5'!J32)</f>
        <v>-6.89</v>
      </c>
      <c r="K32">
        <f>IF(AND($M32&gt;=5,$M32&lt;=10), 'Zadanie 5'!K32 - 1.2, 'Zadanie 5'!K32)</f>
        <v>-3.19</v>
      </c>
      <c r="L32">
        <f>'Zadanie 5'!L32 + IF($N32=5,0.9,0)</f>
        <v>-7.39</v>
      </c>
      <c r="M32">
        <f t="shared" si="0"/>
        <v>18</v>
      </c>
      <c r="N32">
        <f t="shared" si="1"/>
        <v>3</v>
      </c>
    </row>
    <row r="33" spans="1:14" x14ac:dyDescent="0.25">
      <c r="A33" s="7">
        <f>'Zadanie 5'!A33+365</f>
        <v>42815</v>
      </c>
      <c r="B33" s="2">
        <v>0.12569444444444444</v>
      </c>
      <c r="C33">
        <f>IF(AND($M33&gt;=5,$M33&lt;=10), 'Zadanie 5'!C33 - 1.2, 'Zadanie 5'!C33) + IF($N33=5,0.9,0)</f>
        <v>0.98</v>
      </c>
      <c r="D33">
        <f>IF(AND($M33&gt;=5,$M33&lt;=10), 'Zadanie 5'!D33 - 1.2, 'Zadanie 5'!D33) + IF($N33=5,0.9,0)</f>
        <v>7.64</v>
      </c>
      <c r="E33">
        <f>'Zadanie 5'!E33 + IF($N33=5,0.9,0)</f>
        <v>6.1</v>
      </c>
      <c r="F33">
        <f>'Zadanie 5'!F33 + IF($N33=5,0.9,0)</f>
        <v>6.46</v>
      </c>
      <c r="G33">
        <f>'Zadanie 5'!G33 + IF($N33=5,0.9,0)</f>
        <v>-7.0000000000000007E-2</v>
      </c>
      <c r="H33">
        <f>'Zadanie 5'!H33 + IF($N33=5,0.9,0)</f>
        <v>-2.93</v>
      </c>
      <c r="I33">
        <f>'Zadanie 5'!I33 + IF($N33=5,0.9,0)</f>
        <v>-5.81</v>
      </c>
      <c r="J33">
        <f>IF(OR(N33=8,N33=7), ROUNDDOWN('Zadanie 5'!J33*1.07,2),'Zadanie 5'!J33)</f>
        <v>5.65</v>
      </c>
      <c r="K33">
        <f>IF(AND($M33&gt;=5,$M33&lt;=10), 'Zadanie 5'!K33 - 1.2, 'Zadanie 5'!K33)</f>
        <v>5.0999999999999996</v>
      </c>
      <c r="L33">
        <f>'Zadanie 5'!L33 + IF($N33=5,0.9,0)</f>
        <v>8.25</v>
      </c>
      <c r="M33">
        <f t="shared" si="0"/>
        <v>21</v>
      </c>
      <c r="N33">
        <f t="shared" si="1"/>
        <v>3</v>
      </c>
    </row>
    <row r="34" spans="1:14" x14ac:dyDescent="0.25">
      <c r="A34" s="7">
        <f>'Zadanie 5'!A34+365</f>
        <v>42816</v>
      </c>
      <c r="B34" s="2">
        <v>0.50694444444444442</v>
      </c>
      <c r="C34">
        <f>IF(AND($M34&gt;=5,$M34&lt;=10), 'Zadanie 5'!C34 - 1.2, 'Zadanie 5'!C34) + IF($N34=5,0.9,0)</f>
        <v>5.83</v>
      </c>
      <c r="D34">
        <f>IF(AND($M34&gt;=5,$M34&lt;=10), 'Zadanie 5'!D34 - 1.2, 'Zadanie 5'!D34) + IF($N34=5,0.9,0)</f>
        <v>7.18</v>
      </c>
      <c r="E34">
        <f>'Zadanie 5'!E34 + IF($N34=5,0.9,0)</f>
        <v>-0.19</v>
      </c>
      <c r="F34">
        <f>'Zadanie 5'!F34 + IF($N34=5,0.9,0)</f>
        <v>-2.12</v>
      </c>
      <c r="G34">
        <f>'Zadanie 5'!G34 + IF($N34=5,0.9,0)</f>
        <v>4.26</v>
      </c>
      <c r="H34">
        <f>'Zadanie 5'!H34 + IF($N34=5,0.9,0)</f>
        <v>-7.55</v>
      </c>
      <c r="I34">
        <f>'Zadanie 5'!I34 + IF($N34=5,0.9,0)</f>
        <v>-6.66</v>
      </c>
      <c r="J34">
        <f>IF(OR(N34=8,N34=7), ROUNDDOWN('Zadanie 5'!J34*1.07,2),'Zadanie 5'!J34)</f>
        <v>-4.8</v>
      </c>
      <c r="K34">
        <f>IF(AND($M34&gt;=5,$M34&lt;=10), 'Zadanie 5'!K34 - 1.2, 'Zadanie 5'!K34)</f>
        <v>2.92</v>
      </c>
      <c r="L34">
        <f>'Zadanie 5'!L34 + IF($N34=5,0.9,0)</f>
        <v>2.69</v>
      </c>
      <c r="M34">
        <f t="shared" si="0"/>
        <v>22</v>
      </c>
      <c r="N34">
        <f t="shared" si="1"/>
        <v>3</v>
      </c>
    </row>
    <row r="35" spans="1:14" x14ac:dyDescent="0.25">
      <c r="A35" s="7">
        <f>'Zadanie 5'!A35+365</f>
        <v>42817</v>
      </c>
      <c r="B35" s="2">
        <v>0.16875000000000001</v>
      </c>
      <c r="C35">
        <f>IF(AND($M35&gt;=5,$M35&lt;=10), 'Zadanie 5'!C35 - 1.2, 'Zadanie 5'!C35) + IF($N35=5,0.9,0)</f>
        <v>-5.39</v>
      </c>
      <c r="D35">
        <f>IF(AND($M35&gt;=5,$M35&lt;=10), 'Zadanie 5'!D35 - 1.2, 'Zadanie 5'!D35) + IF($N35=5,0.9,0)</f>
        <v>-7.41</v>
      </c>
      <c r="E35">
        <f>'Zadanie 5'!E35 + IF($N35=5,0.9,0)</f>
        <v>-3.6</v>
      </c>
      <c r="F35">
        <f>'Zadanie 5'!F35 + IF($N35=5,0.9,0)</f>
        <v>0.98</v>
      </c>
      <c r="G35">
        <f>'Zadanie 5'!G35 + IF($N35=5,0.9,0)</f>
        <v>-0.56000000000000005</v>
      </c>
      <c r="H35">
        <f>'Zadanie 5'!H35 + IF($N35=5,0.9,0)</f>
        <v>-2.33</v>
      </c>
      <c r="I35">
        <f>'Zadanie 5'!I35 + IF($N35=5,0.9,0)</f>
        <v>3.28</v>
      </c>
      <c r="J35">
        <f>IF(OR(N35=8,N35=7), ROUNDDOWN('Zadanie 5'!J35*1.07,2),'Zadanie 5'!J35)</f>
        <v>-2.19</v>
      </c>
      <c r="K35">
        <f>IF(AND($M35&gt;=5,$M35&lt;=10), 'Zadanie 5'!K35 - 1.2, 'Zadanie 5'!K35)</f>
        <v>4.6100000000000003</v>
      </c>
      <c r="L35">
        <f>'Zadanie 5'!L35 + IF($N35=5,0.9,0)</f>
        <v>-5.94</v>
      </c>
      <c r="M35">
        <f t="shared" si="0"/>
        <v>23</v>
      </c>
      <c r="N35">
        <f t="shared" si="1"/>
        <v>3</v>
      </c>
    </row>
    <row r="36" spans="1:14" x14ac:dyDescent="0.25">
      <c r="A36" s="7">
        <f>'Zadanie 5'!A36+365</f>
        <v>42817</v>
      </c>
      <c r="B36" s="2">
        <v>0.25138888888888888</v>
      </c>
      <c r="C36">
        <f>IF(AND($M36&gt;=5,$M36&lt;=10), 'Zadanie 5'!C36 - 1.2, 'Zadanie 5'!C36) + IF($N36=5,0.9,0)</f>
        <v>7.98</v>
      </c>
      <c r="D36">
        <f>IF(AND($M36&gt;=5,$M36&lt;=10), 'Zadanie 5'!D36 - 1.2, 'Zadanie 5'!D36) + IF($N36=5,0.9,0)</f>
        <v>4.6100000000000003</v>
      </c>
      <c r="E36">
        <f>'Zadanie 5'!E36 + IF($N36=5,0.9,0)</f>
        <v>7.87</v>
      </c>
      <c r="F36">
        <f>'Zadanie 5'!F36 + IF($N36=5,0.9,0)</f>
        <v>-1.44</v>
      </c>
      <c r="G36">
        <f>'Zadanie 5'!G36 + IF($N36=5,0.9,0)</f>
        <v>4.1500000000000004</v>
      </c>
      <c r="H36">
        <f>'Zadanie 5'!H36 + IF($N36=5,0.9,0)</f>
        <v>-2.5299999999999998</v>
      </c>
      <c r="I36">
        <f>'Zadanie 5'!I36 + IF($N36=5,0.9,0)</f>
        <v>-5.96</v>
      </c>
      <c r="J36">
        <f>IF(OR(N36=8,N36=7), ROUNDDOWN('Zadanie 5'!J36*1.07,2),'Zadanie 5'!J36)</f>
        <v>3.23</v>
      </c>
      <c r="K36">
        <f>IF(AND($M36&gt;=5,$M36&lt;=10), 'Zadanie 5'!K36 - 1.2, 'Zadanie 5'!K36)</f>
        <v>-7.13</v>
      </c>
      <c r="L36">
        <f>'Zadanie 5'!L36 + IF($N36=5,0.9,0)</f>
        <v>7.75</v>
      </c>
      <c r="M36">
        <f t="shared" si="0"/>
        <v>23</v>
      </c>
      <c r="N36">
        <f t="shared" si="1"/>
        <v>3</v>
      </c>
    </row>
    <row r="37" spans="1:14" x14ac:dyDescent="0.25">
      <c r="A37" s="7">
        <f>'Zadanie 5'!A37+365</f>
        <v>42819</v>
      </c>
      <c r="B37" s="2">
        <v>0.12986111111111112</v>
      </c>
      <c r="C37">
        <f>IF(AND($M37&gt;=5,$M37&lt;=10), 'Zadanie 5'!C37 - 1.2, 'Zadanie 5'!C37) + IF($N37=5,0.9,0)</f>
        <v>2.92</v>
      </c>
      <c r="D37">
        <f>IF(AND($M37&gt;=5,$M37&lt;=10), 'Zadanie 5'!D37 - 1.2, 'Zadanie 5'!D37) + IF($N37=5,0.9,0)</f>
        <v>0.43</v>
      </c>
      <c r="E37">
        <f>'Zadanie 5'!E37 + IF($N37=5,0.9,0)</f>
        <v>-7.83</v>
      </c>
      <c r="F37">
        <f>'Zadanie 5'!F37 + IF($N37=5,0.9,0)</f>
        <v>-7.67</v>
      </c>
      <c r="G37">
        <f>'Zadanie 5'!G37 + IF($N37=5,0.9,0)</f>
        <v>1.19</v>
      </c>
      <c r="H37">
        <f>'Zadanie 5'!H37 + IF($N37=5,0.9,0)</f>
        <v>5.35</v>
      </c>
      <c r="I37">
        <f>'Zadanie 5'!I37 + IF($N37=5,0.9,0)</f>
        <v>-4.1500000000000004</v>
      </c>
      <c r="J37">
        <f>IF(OR(N37=8,N37=7), ROUNDDOWN('Zadanie 5'!J37*1.07,2),'Zadanie 5'!J37)</f>
        <v>6.34</v>
      </c>
      <c r="K37">
        <f>IF(AND($M37&gt;=5,$M37&lt;=10), 'Zadanie 5'!K37 - 1.2, 'Zadanie 5'!K37)</f>
        <v>-5.17</v>
      </c>
      <c r="L37">
        <f>'Zadanie 5'!L37 + IF($N37=5,0.9,0)</f>
        <v>1.39</v>
      </c>
      <c r="M37">
        <f t="shared" si="0"/>
        <v>25</v>
      </c>
      <c r="N37">
        <f t="shared" si="1"/>
        <v>3</v>
      </c>
    </row>
    <row r="38" spans="1:14" x14ac:dyDescent="0.25">
      <c r="A38" s="7">
        <f>'Zadanie 5'!A38+365</f>
        <v>42820</v>
      </c>
      <c r="B38" s="2">
        <v>0.33888888888888891</v>
      </c>
      <c r="C38">
        <f>IF(AND($M38&gt;=5,$M38&lt;=10), 'Zadanie 5'!C38 - 1.2, 'Zadanie 5'!C38) + IF($N38=5,0.9,0)</f>
        <v>5.68</v>
      </c>
      <c r="D38">
        <f>IF(AND($M38&gt;=5,$M38&lt;=10), 'Zadanie 5'!D38 - 1.2, 'Zadanie 5'!D38) + IF($N38=5,0.9,0)</f>
        <v>-5.18</v>
      </c>
      <c r="E38">
        <f>'Zadanie 5'!E38 + IF($N38=5,0.9,0)</f>
        <v>8.6199999999999992</v>
      </c>
      <c r="F38">
        <f>'Zadanie 5'!F38 + IF($N38=5,0.9,0)</f>
        <v>3.66</v>
      </c>
      <c r="G38">
        <f>'Zadanie 5'!G38 + IF($N38=5,0.9,0)</f>
        <v>7.27</v>
      </c>
      <c r="H38">
        <f>'Zadanie 5'!H38 + IF($N38=5,0.9,0)</f>
        <v>-0.88</v>
      </c>
      <c r="I38">
        <f>'Zadanie 5'!I38 + IF($N38=5,0.9,0)</f>
        <v>8.69</v>
      </c>
      <c r="J38">
        <f>IF(OR(N38=8,N38=7), ROUNDDOWN('Zadanie 5'!J38*1.07,2),'Zadanie 5'!J38)</f>
        <v>-6.24</v>
      </c>
      <c r="K38">
        <f>IF(AND($M38&gt;=5,$M38&lt;=10), 'Zadanie 5'!K38 - 1.2, 'Zadanie 5'!K38)</f>
        <v>-5.52</v>
      </c>
      <c r="L38">
        <f>'Zadanie 5'!L38 + IF($N38=5,0.9,0)</f>
        <v>-4.67</v>
      </c>
      <c r="M38">
        <f t="shared" si="0"/>
        <v>26</v>
      </c>
      <c r="N38">
        <f t="shared" si="1"/>
        <v>3</v>
      </c>
    </row>
    <row r="39" spans="1:14" x14ac:dyDescent="0.25">
      <c r="A39" s="7">
        <f>'Zadanie 5'!A39+365</f>
        <v>42820</v>
      </c>
      <c r="B39" s="2">
        <v>0.37847222222222221</v>
      </c>
      <c r="C39">
        <f>IF(AND($M39&gt;=5,$M39&lt;=10), 'Zadanie 5'!C39 - 1.2, 'Zadanie 5'!C39) + IF($N39=5,0.9,0)</f>
        <v>-3.88</v>
      </c>
      <c r="D39">
        <f>IF(AND($M39&gt;=5,$M39&lt;=10), 'Zadanie 5'!D39 - 1.2, 'Zadanie 5'!D39) + IF($N39=5,0.9,0)</f>
        <v>-5.21</v>
      </c>
      <c r="E39">
        <f>'Zadanie 5'!E39 + IF($N39=5,0.9,0)</f>
        <v>8.26</v>
      </c>
      <c r="F39">
        <f>'Zadanie 5'!F39 + IF($N39=5,0.9,0)</f>
        <v>-0.96</v>
      </c>
      <c r="G39">
        <f>'Zadanie 5'!G39 + IF($N39=5,0.9,0)</f>
        <v>4.05</v>
      </c>
      <c r="H39">
        <f>'Zadanie 5'!H39 + IF($N39=5,0.9,0)</f>
        <v>-4.3099999999999996</v>
      </c>
      <c r="I39">
        <f>'Zadanie 5'!I39 + IF($N39=5,0.9,0)</f>
        <v>7.8</v>
      </c>
      <c r="J39">
        <f>IF(OR(N39=8,N39=7), ROUNDDOWN('Zadanie 5'!J39*1.07,2),'Zadanie 5'!J39)</f>
        <v>6.75</v>
      </c>
      <c r="K39">
        <f>IF(AND($M39&gt;=5,$M39&lt;=10), 'Zadanie 5'!K39 - 1.2, 'Zadanie 5'!K39)</f>
        <v>-0.73</v>
      </c>
      <c r="L39">
        <f>'Zadanie 5'!L39 + IF($N39=5,0.9,0)</f>
        <v>7.28</v>
      </c>
      <c r="M39">
        <f t="shared" si="0"/>
        <v>26</v>
      </c>
      <c r="N39">
        <f t="shared" si="1"/>
        <v>3</v>
      </c>
    </row>
    <row r="40" spans="1:14" x14ac:dyDescent="0.25">
      <c r="A40" s="7">
        <f>'Zadanie 5'!A40+365</f>
        <v>42821</v>
      </c>
      <c r="B40" s="2">
        <v>0.21388888888888888</v>
      </c>
      <c r="C40">
        <f>IF(AND($M40&gt;=5,$M40&lt;=10), 'Zadanie 5'!C40 - 1.2, 'Zadanie 5'!C40) + IF($N40=5,0.9,0)</f>
        <v>-4.4800000000000004</v>
      </c>
      <c r="D40">
        <f>IF(AND($M40&gt;=5,$M40&lt;=10), 'Zadanie 5'!D40 - 1.2, 'Zadanie 5'!D40) + IF($N40=5,0.9,0)</f>
        <v>-2.0499999999999998</v>
      </c>
      <c r="E40">
        <f>'Zadanie 5'!E40 + IF($N40=5,0.9,0)</f>
        <v>-7.14</v>
      </c>
      <c r="F40">
        <f>'Zadanie 5'!F40 + IF($N40=5,0.9,0)</f>
        <v>5.1100000000000003</v>
      </c>
      <c r="G40">
        <f>'Zadanie 5'!G40 + IF($N40=5,0.9,0)</f>
        <v>6.37</v>
      </c>
      <c r="H40">
        <f>'Zadanie 5'!H40 + IF($N40=5,0.9,0)</f>
        <v>7.34</v>
      </c>
      <c r="I40">
        <f>'Zadanie 5'!I40 + IF($N40=5,0.9,0)</f>
        <v>-4.9000000000000004</v>
      </c>
      <c r="J40">
        <f>IF(OR(N40=8,N40=7), ROUNDDOWN('Zadanie 5'!J40*1.07,2),'Zadanie 5'!J40)</f>
        <v>-2.2599999999999998</v>
      </c>
      <c r="K40">
        <f>IF(AND($M40&gt;=5,$M40&lt;=10), 'Zadanie 5'!K40 - 1.2, 'Zadanie 5'!K40)</f>
        <v>0.23</v>
      </c>
      <c r="L40">
        <f>'Zadanie 5'!L40 + IF($N40=5,0.9,0)</f>
        <v>7.99</v>
      </c>
      <c r="M40">
        <f t="shared" si="0"/>
        <v>27</v>
      </c>
      <c r="N40">
        <f t="shared" si="1"/>
        <v>3</v>
      </c>
    </row>
    <row r="41" spans="1:14" x14ac:dyDescent="0.25">
      <c r="A41" s="7">
        <f>'Zadanie 5'!A41+365</f>
        <v>42822</v>
      </c>
      <c r="B41" s="2">
        <v>0.17222222222222222</v>
      </c>
      <c r="C41">
        <f>IF(AND($M41&gt;=5,$M41&lt;=10), 'Zadanie 5'!C41 - 1.2, 'Zadanie 5'!C41) + IF($N41=5,0.9,0)</f>
        <v>-3.04</v>
      </c>
      <c r="D41">
        <f>IF(AND($M41&gt;=5,$M41&lt;=10), 'Zadanie 5'!D41 - 1.2, 'Zadanie 5'!D41) + IF($N41=5,0.9,0)</f>
        <v>-1.24</v>
      </c>
      <c r="E41">
        <f>'Zadanie 5'!E41 + IF($N41=5,0.9,0)</f>
        <v>2.62</v>
      </c>
      <c r="F41">
        <f>'Zadanie 5'!F41 + IF($N41=5,0.9,0)</f>
        <v>4.42</v>
      </c>
      <c r="G41">
        <f>'Zadanie 5'!G41 + IF($N41=5,0.9,0)</f>
        <v>7.46</v>
      </c>
      <c r="H41">
        <f>'Zadanie 5'!H41 + IF($N41=5,0.9,0)</f>
        <v>0.77</v>
      </c>
      <c r="I41">
        <f>'Zadanie 5'!I41 + IF($N41=5,0.9,0)</f>
        <v>-0.67</v>
      </c>
      <c r="J41">
        <f>IF(OR(N41=8,N41=7), ROUNDDOWN('Zadanie 5'!J41*1.07,2),'Zadanie 5'!J41)</f>
        <v>5.8</v>
      </c>
      <c r="K41">
        <f>IF(AND($M41&gt;=5,$M41&lt;=10), 'Zadanie 5'!K41 - 1.2, 'Zadanie 5'!K41)</f>
        <v>-7.14</v>
      </c>
      <c r="L41">
        <f>'Zadanie 5'!L41 + IF($N41=5,0.9,0)</f>
        <v>6.48</v>
      </c>
      <c r="M41">
        <f t="shared" si="0"/>
        <v>28</v>
      </c>
      <c r="N41">
        <f t="shared" si="1"/>
        <v>3</v>
      </c>
    </row>
    <row r="42" spans="1:14" x14ac:dyDescent="0.25">
      <c r="A42" s="7">
        <f>'Zadanie 5'!A42+365</f>
        <v>42823</v>
      </c>
      <c r="B42" s="2">
        <v>0.29791666666666666</v>
      </c>
      <c r="C42">
        <f>IF(AND($M42&gt;=5,$M42&lt;=10), 'Zadanie 5'!C42 - 1.2, 'Zadanie 5'!C42) + IF($N42=5,0.9,0)</f>
        <v>-2.12</v>
      </c>
      <c r="D42">
        <f>IF(AND($M42&gt;=5,$M42&lt;=10), 'Zadanie 5'!D42 - 1.2, 'Zadanie 5'!D42) + IF($N42=5,0.9,0)</f>
        <v>-6.19</v>
      </c>
      <c r="E42">
        <f>'Zadanie 5'!E42 + IF($N42=5,0.9,0)</f>
        <v>4.76</v>
      </c>
      <c r="F42">
        <f>'Zadanie 5'!F42 + IF($N42=5,0.9,0)</f>
        <v>4.5599999999999996</v>
      </c>
      <c r="G42">
        <f>'Zadanie 5'!G42 + IF($N42=5,0.9,0)</f>
        <v>3.19</v>
      </c>
      <c r="H42">
        <f>'Zadanie 5'!H42 + IF($N42=5,0.9,0)</f>
        <v>-2.29</v>
      </c>
      <c r="I42">
        <f>'Zadanie 5'!I42 + IF($N42=5,0.9,0)</f>
        <v>5.0999999999999996</v>
      </c>
      <c r="J42">
        <f>IF(OR(N42=8,N42=7), ROUNDDOWN('Zadanie 5'!J42*1.07,2),'Zadanie 5'!J42)</f>
        <v>-5.75</v>
      </c>
      <c r="K42">
        <f>IF(AND($M42&gt;=5,$M42&lt;=10), 'Zadanie 5'!K42 - 1.2, 'Zadanie 5'!K42)</f>
        <v>3.63</v>
      </c>
      <c r="L42">
        <f>'Zadanie 5'!L42 + IF($N42=5,0.9,0)</f>
        <v>1.36</v>
      </c>
      <c r="M42">
        <f t="shared" si="0"/>
        <v>29</v>
      </c>
      <c r="N42">
        <f t="shared" si="1"/>
        <v>3</v>
      </c>
    </row>
    <row r="43" spans="1:14" x14ac:dyDescent="0.25">
      <c r="A43" s="7">
        <f>'Zadanie 5'!A43+365</f>
        <v>42833</v>
      </c>
      <c r="B43" s="2">
        <v>0.21180555555555555</v>
      </c>
      <c r="C43">
        <f>IF(AND($M43&gt;=5,$M43&lt;=10), 'Zadanie 5'!C43 - 1.2, 'Zadanie 5'!C43) + IF($N43=5,0.9,0)</f>
        <v>8.870000000000001</v>
      </c>
      <c r="D43">
        <f>IF(AND($M43&gt;=5,$M43&lt;=10), 'Zadanie 5'!D43 - 1.2, 'Zadanie 5'!D43) + IF($N43=5,0.9,0)</f>
        <v>11.64</v>
      </c>
      <c r="E43">
        <f>'Zadanie 5'!E43 + IF($N43=5,0.9,0)</f>
        <v>10.24</v>
      </c>
      <c r="F43">
        <f>'Zadanie 5'!F43 + IF($N43=5,0.9,0)</f>
        <v>13.91</v>
      </c>
      <c r="G43">
        <f>'Zadanie 5'!G43 + IF($N43=5,0.9,0)</f>
        <v>10.67</v>
      </c>
      <c r="H43">
        <f>'Zadanie 5'!H43 + IF($N43=5,0.9,0)</f>
        <v>14.11</v>
      </c>
      <c r="I43">
        <f>'Zadanie 5'!I43 + IF($N43=5,0.9,0)</f>
        <v>15.18</v>
      </c>
      <c r="J43">
        <f>IF(OR(N43=8,N43=7), ROUNDDOWN('Zadanie 5'!J43*1.07,2),'Zadanie 5'!J43)</f>
        <v>13.07</v>
      </c>
      <c r="K43">
        <f>IF(AND($M43&gt;=5,$M43&lt;=10), 'Zadanie 5'!K43 - 1.2, 'Zadanie 5'!K43)</f>
        <v>13.190000000000001</v>
      </c>
      <c r="L43">
        <f>'Zadanie 5'!L43 + IF($N43=5,0.9,0)</f>
        <v>13.78</v>
      </c>
      <c r="M43">
        <f t="shared" si="0"/>
        <v>8</v>
      </c>
      <c r="N43">
        <f t="shared" si="1"/>
        <v>4</v>
      </c>
    </row>
    <row r="44" spans="1:14" x14ac:dyDescent="0.25">
      <c r="A44" s="7">
        <f>'Zadanie 5'!A44+365</f>
        <v>42835</v>
      </c>
      <c r="B44" s="2">
        <v>0.38055555555555554</v>
      </c>
      <c r="C44">
        <f>IF(AND($M44&gt;=5,$M44&lt;=10), 'Zadanie 5'!C44 - 1.2, 'Zadanie 5'!C44) + IF($N44=5,0.9,0)</f>
        <v>12.940000000000001</v>
      </c>
      <c r="D44">
        <f>IF(AND($M44&gt;=5,$M44&lt;=10), 'Zadanie 5'!D44 - 1.2, 'Zadanie 5'!D44) + IF($N44=5,0.9,0)</f>
        <v>14.13</v>
      </c>
      <c r="E44">
        <f>'Zadanie 5'!E44 + IF($N44=5,0.9,0)</f>
        <v>13.07</v>
      </c>
      <c r="F44">
        <f>'Zadanie 5'!F44 + IF($N44=5,0.9,0)</f>
        <v>12.04</v>
      </c>
      <c r="G44">
        <f>'Zadanie 5'!G44 + IF($N44=5,0.9,0)</f>
        <v>13.18</v>
      </c>
      <c r="H44">
        <f>'Zadanie 5'!H44 + IF($N44=5,0.9,0)</f>
        <v>12.65</v>
      </c>
      <c r="I44">
        <f>'Zadanie 5'!I44 + IF($N44=5,0.9,0)</f>
        <v>10.72</v>
      </c>
      <c r="J44">
        <f>IF(OR(N44=8,N44=7), ROUNDDOWN('Zadanie 5'!J44*1.07,2),'Zadanie 5'!J44)</f>
        <v>11.66</v>
      </c>
      <c r="K44">
        <f>IF(AND($M44&gt;=5,$M44&lt;=10), 'Zadanie 5'!K44 - 1.2, 'Zadanie 5'!K44)</f>
        <v>11.8</v>
      </c>
      <c r="L44">
        <f>'Zadanie 5'!L44 + IF($N44=5,0.9,0)</f>
        <v>14.21</v>
      </c>
      <c r="M44">
        <f t="shared" si="0"/>
        <v>10</v>
      </c>
      <c r="N44">
        <f t="shared" si="1"/>
        <v>4</v>
      </c>
    </row>
    <row r="45" spans="1:14" x14ac:dyDescent="0.25">
      <c r="A45" s="7">
        <f>'Zadanie 5'!A45+365</f>
        <v>42837</v>
      </c>
      <c r="B45" s="2">
        <v>4.5138888888888888E-2</v>
      </c>
      <c r="C45">
        <f>IF(AND($M45&gt;=5,$M45&lt;=10), 'Zadanie 5'!C45 - 1.2, 'Zadanie 5'!C45) + IF($N45=5,0.9,0)</f>
        <v>11.6</v>
      </c>
      <c r="D45">
        <f>IF(AND($M45&gt;=5,$M45&lt;=10), 'Zadanie 5'!D45 - 1.2, 'Zadanie 5'!D45) + IF($N45=5,0.9,0)</f>
        <v>13.95</v>
      </c>
      <c r="E45">
        <f>'Zadanie 5'!E45 + IF($N45=5,0.9,0)</f>
        <v>15.13</v>
      </c>
      <c r="F45">
        <f>'Zadanie 5'!F45 + IF($N45=5,0.9,0)</f>
        <v>10.73</v>
      </c>
      <c r="G45">
        <f>'Zadanie 5'!G45 + IF($N45=5,0.9,0)</f>
        <v>15.09</v>
      </c>
      <c r="H45">
        <f>'Zadanie 5'!H45 + IF($N45=5,0.9,0)</f>
        <v>15.98</v>
      </c>
      <c r="I45">
        <f>'Zadanie 5'!I45 + IF($N45=5,0.9,0)</f>
        <v>11.74</v>
      </c>
      <c r="J45">
        <f>IF(OR(N45=8,N45=7), ROUNDDOWN('Zadanie 5'!J45*1.07,2),'Zadanie 5'!J45)</f>
        <v>15.38</v>
      </c>
      <c r="K45">
        <f>IF(AND($M45&gt;=5,$M45&lt;=10), 'Zadanie 5'!K45 - 1.2, 'Zadanie 5'!K45)</f>
        <v>15.98</v>
      </c>
      <c r="L45">
        <f>'Zadanie 5'!L45 + IF($N45=5,0.9,0)</f>
        <v>12.9</v>
      </c>
      <c r="M45">
        <f t="shared" si="0"/>
        <v>12</v>
      </c>
      <c r="N45">
        <f t="shared" si="1"/>
        <v>4</v>
      </c>
    </row>
    <row r="46" spans="1:14" x14ac:dyDescent="0.25">
      <c r="A46" s="7">
        <f>'Zadanie 5'!A46+365</f>
        <v>42840</v>
      </c>
      <c r="B46" s="2">
        <v>0.41944444444444445</v>
      </c>
      <c r="C46">
        <f>IF(AND($M46&gt;=5,$M46&lt;=10), 'Zadanie 5'!C46 - 1.2, 'Zadanie 5'!C46) + IF($N46=5,0.9,0)</f>
        <v>14.13</v>
      </c>
      <c r="D46">
        <f>IF(AND($M46&gt;=5,$M46&lt;=10), 'Zadanie 5'!D46 - 1.2, 'Zadanie 5'!D46) + IF($N46=5,0.9,0)</f>
        <v>13.61</v>
      </c>
      <c r="E46">
        <f>'Zadanie 5'!E46 + IF($N46=5,0.9,0)</f>
        <v>14.61</v>
      </c>
      <c r="F46">
        <f>'Zadanie 5'!F46 + IF($N46=5,0.9,0)</f>
        <v>13.88</v>
      </c>
      <c r="G46">
        <f>'Zadanie 5'!G46 + IF($N46=5,0.9,0)</f>
        <v>15.76</v>
      </c>
      <c r="H46">
        <f>'Zadanie 5'!H46 + IF($N46=5,0.9,0)</f>
        <v>10.85</v>
      </c>
      <c r="I46">
        <f>'Zadanie 5'!I46 + IF($N46=5,0.9,0)</f>
        <v>12.11</v>
      </c>
      <c r="J46">
        <f>IF(OR(N46=8,N46=7), ROUNDDOWN('Zadanie 5'!J46*1.07,2),'Zadanie 5'!J46)</f>
        <v>12.05</v>
      </c>
      <c r="K46">
        <f>IF(AND($M46&gt;=5,$M46&lt;=10), 'Zadanie 5'!K46 - 1.2, 'Zadanie 5'!K46)</f>
        <v>11.87</v>
      </c>
      <c r="L46">
        <f>'Zadanie 5'!L46 + IF($N46=5,0.9,0)</f>
        <v>12.1</v>
      </c>
      <c r="M46">
        <f t="shared" si="0"/>
        <v>15</v>
      </c>
      <c r="N46">
        <f t="shared" si="1"/>
        <v>4</v>
      </c>
    </row>
    <row r="47" spans="1:14" x14ac:dyDescent="0.25">
      <c r="A47" s="7">
        <f>'Zadanie 5'!A47+365</f>
        <v>42843</v>
      </c>
      <c r="B47" s="2">
        <v>0.2951388888888889</v>
      </c>
      <c r="C47">
        <f>IF(AND($M47&gt;=5,$M47&lt;=10), 'Zadanie 5'!C47 - 1.2, 'Zadanie 5'!C47) + IF($N47=5,0.9,0)</f>
        <v>10.88</v>
      </c>
      <c r="D47">
        <f>IF(AND($M47&gt;=5,$M47&lt;=10), 'Zadanie 5'!D47 - 1.2, 'Zadanie 5'!D47) + IF($N47=5,0.9,0)</f>
        <v>12.02</v>
      </c>
      <c r="E47">
        <f>'Zadanie 5'!E47 + IF($N47=5,0.9,0)</f>
        <v>10.26</v>
      </c>
      <c r="F47">
        <f>'Zadanie 5'!F47 + IF($N47=5,0.9,0)</f>
        <v>15.41</v>
      </c>
      <c r="G47">
        <f>'Zadanie 5'!G47 + IF($N47=5,0.9,0)</f>
        <v>15.57</v>
      </c>
      <c r="H47">
        <f>'Zadanie 5'!H47 + IF($N47=5,0.9,0)</f>
        <v>13.27</v>
      </c>
      <c r="I47">
        <f>'Zadanie 5'!I47 + IF($N47=5,0.9,0)</f>
        <v>12.18</v>
      </c>
      <c r="J47">
        <f>IF(OR(N47=8,N47=7), ROUNDDOWN('Zadanie 5'!J47*1.07,2),'Zadanie 5'!J47)</f>
        <v>13.91</v>
      </c>
      <c r="K47">
        <f>IF(AND($M47&gt;=5,$M47&lt;=10), 'Zadanie 5'!K47 - 1.2, 'Zadanie 5'!K47)</f>
        <v>13.86</v>
      </c>
      <c r="L47">
        <f>'Zadanie 5'!L47 + IF($N47=5,0.9,0)</f>
        <v>10.08</v>
      </c>
      <c r="M47">
        <f t="shared" si="0"/>
        <v>18</v>
      </c>
      <c r="N47">
        <f t="shared" si="1"/>
        <v>4</v>
      </c>
    </row>
    <row r="48" spans="1:14" x14ac:dyDescent="0.25">
      <c r="A48" s="7">
        <f>'Zadanie 5'!A48+365</f>
        <v>42844</v>
      </c>
      <c r="B48" s="2">
        <v>2.0833333333333333E-3</v>
      </c>
      <c r="C48">
        <f>IF(AND($M48&gt;=5,$M48&lt;=10), 'Zadanie 5'!C48 - 1.2, 'Zadanie 5'!C48) + IF($N48=5,0.9,0)</f>
        <v>15.28</v>
      </c>
      <c r="D48">
        <f>IF(AND($M48&gt;=5,$M48&lt;=10), 'Zadanie 5'!D48 - 1.2, 'Zadanie 5'!D48) + IF($N48=5,0.9,0)</f>
        <v>13.58</v>
      </c>
      <c r="E48">
        <f>'Zadanie 5'!E48 + IF($N48=5,0.9,0)</f>
        <v>12.71</v>
      </c>
      <c r="F48">
        <f>'Zadanie 5'!F48 + IF($N48=5,0.9,0)</f>
        <v>14.72</v>
      </c>
      <c r="G48">
        <f>'Zadanie 5'!G48 + IF($N48=5,0.9,0)</f>
        <v>12.47</v>
      </c>
      <c r="H48">
        <f>'Zadanie 5'!H48 + IF($N48=5,0.9,0)</f>
        <v>12.44</v>
      </c>
      <c r="I48">
        <f>'Zadanie 5'!I48 + IF($N48=5,0.9,0)</f>
        <v>14.64</v>
      </c>
      <c r="J48">
        <f>IF(OR(N48=8,N48=7), ROUNDDOWN('Zadanie 5'!J48*1.07,2),'Zadanie 5'!J48)</f>
        <v>14.58</v>
      </c>
      <c r="K48">
        <f>IF(AND($M48&gt;=5,$M48&lt;=10), 'Zadanie 5'!K48 - 1.2, 'Zadanie 5'!K48)</f>
        <v>13.66</v>
      </c>
      <c r="L48">
        <f>'Zadanie 5'!L48 + IF($N48=5,0.9,0)</f>
        <v>13.6</v>
      </c>
      <c r="M48">
        <f t="shared" si="0"/>
        <v>19</v>
      </c>
      <c r="N48">
        <f t="shared" si="1"/>
        <v>4</v>
      </c>
    </row>
    <row r="49" spans="1:14" x14ac:dyDescent="0.25">
      <c r="A49" s="7">
        <f>'Zadanie 5'!A49+365</f>
        <v>42845</v>
      </c>
      <c r="B49" s="2">
        <v>0.38124999999999998</v>
      </c>
      <c r="C49">
        <f>IF(AND($M49&gt;=5,$M49&lt;=10), 'Zadanie 5'!C49 - 1.2, 'Zadanie 5'!C49) + IF($N49=5,0.9,0)</f>
        <v>11.09</v>
      </c>
      <c r="D49">
        <f>IF(AND($M49&gt;=5,$M49&lt;=10), 'Zadanie 5'!D49 - 1.2, 'Zadanie 5'!D49) + IF($N49=5,0.9,0)</f>
        <v>15.36</v>
      </c>
      <c r="E49">
        <f>'Zadanie 5'!E49 + IF($N49=5,0.9,0)</f>
        <v>11.14</v>
      </c>
      <c r="F49">
        <f>'Zadanie 5'!F49 + IF($N49=5,0.9,0)</f>
        <v>13.51</v>
      </c>
      <c r="G49">
        <f>'Zadanie 5'!G49 + IF($N49=5,0.9,0)</f>
        <v>10.08</v>
      </c>
      <c r="H49">
        <f>'Zadanie 5'!H49 + IF($N49=5,0.9,0)</f>
        <v>15.95</v>
      </c>
      <c r="I49">
        <f>'Zadanie 5'!I49 + IF($N49=5,0.9,0)</f>
        <v>14.45</v>
      </c>
      <c r="J49">
        <f>IF(OR(N49=8,N49=7), ROUNDDOWN('Zadanie 5'!J49*1.07,2),'Zadanie 5'!J49)</f>
        <v>13.94</v>
      </c>
      <c r="K49">
        <f>IF(AND($M49&gt;=5,$M49&lt;=10), 'Zadanie 5'!K49 - 1.2, 'Zadanie 5'!K49)</f>
        <v>15.76</v>
      </c>
      <c r="L49">
        <f>'Zadanie 5'!L49 + IF($N49=5,0.9,0)</f>
        <v>13.03</v>
      </c>
      <c r="M49">
        <f t="shared" si="0"/>
        <v>20</v>
      </c>
      <c r="N49">
        <f t="shared" si="1"/>
        <v>4</v>
      </c>
    </row>
    <row r="50" spans="1:14" x14ac:dyDescent="0.25">
      <c r="A50" s="7">
        <f>'Zadanie 5'!A50+365</f>
        <v>42845</v>
      </c>
      <c r="B50" s="2">
        <v>0.45902777777777776</v>
      </c>
      <c r="C50">
        <f>IF(AND($M50&gt;=5,$M50&lt;=10), 'Zadanie 5'!C50 - 1.2, 'Zadanie 5'!C50) + IF($N50=5,0.9,0)</f>
        <v>10.38</v>
      </c>
      <c r="D50">
        <f>IF(AND($M50&gt;=5,$M50&lt;=10), 'Zadanie 5'!D50 - 1.2, 'Zadanie 5'!D50) + IF($N50=5,0.9,0)</f>
        <v>13.04</v>
      </c>
      <c r="E50">
        <f>'Zadanie 5'!E50 + IF($N50=5,0.9,0)</f>
        <v>11.9</v>
      </c>
      <c r="F50">
        <f>'Zadanie 5'!F50 + IF($N50=5,0.9,0)</f>
        <v>10.14</v>
      </c>
      <c r="G50">
        <f>'Zadanie 5'!G50 + IF($N50=5,0.9,0)</f>
        <v>12.18</v>
      </c>
      <c r="H50">
        <f>'Zadanie 5'!H50 + IF($N50=5,0.9,0)</f>
        <v>14.79</v>
      </c>
      <c r="I50">
        <f>'Zadanie 5'!I50 + IF($N50=5,0.9,0)</f>
        <v>13.13</v>
      </c>
      <c r="J50">
        <f>IF(OR(N50=8,N50=7), ROUNDDOWN('Zadanie 5'!J50*1.07,2),'Zadanie 5'!J50)</f>
        <v>13.52</v>
      </c>
      <c r="K50">
        <f>IF(AND($M50&gt;=5,$M50&lt;=10), 'Zadanie 5'!K50 - 1.2, 'Zadanie 5'!K50)</f>
        <v>15.54</v>
      </c>
      <c r="L50">
        <f>'Zadanie 5'!L50 + IF($N50=5,0.9,0)</f>
        <v>13.14</v>
      </c>
      <c r="M50">
        <f t="shared" si="0"/>
        <v>20</v>
      </c>
      <c r="N50">
        <f t="shared" si="1"/>
        <v>4</v>
      </c>
    </row>
    <row r="51" spans="1:14" x14ac:dyDescent="0.25">
      <c r="A51" s="7">
        <f>'Zadanie 5'!A51+365</f>
        <v>42849</v>
      </c>
      <c r="B51" s="2">
        <v>0.25416666666666665</v>
      </c>
      <c r="C51">
        <f>IF(AND($M51&gt;=5,$M51&lt;=10), 'Zadanie 5'!C51 - 1.2, 'Zadanie 5'!C51) + IF($N51=5,0.9,0)</f>
        <v>15.66</v>
      </c>
      <c r="D51">
        <f>IF(AND($M51&gt;=5,$M51&lt;=10), 'Zadanie 5'!D51 - 1.2, 'Zadanie 5'!D51) + IF($N51=5,0.9,0)</f>
        <v>10.97</v>
      </c>
      <c r="E51">
        <f>'Zadanie 5'!E51 + IF($N51=5,0.9,0)</f>
        <v>10.1</v>
      </c>
      <c r="F51">
        <f>'Zadanie 5'!F51 + IF($N51=5,0.9,0)</f>
        <v>12.99</v>
      </c>
      <c r="G51">
        <f>'Zadanie 5'!G51 + IF($N51=5,0.9,0)</f>
        <v>11.07</v>
      </c>
      <c r="H51">
        <f>'Zadanie 5'!H51 + IF($N51=5,0.9,0)</f>
        <v>11.1</v>
      </c>
      <c r="I51">
        <f>'Zadanie 5'!I51 + IF($N51=5,0.9,0)</f>
        <v>10.64</v>
      </c>
      <c r="J51">
        <f>IF(OR(N51=8,N51=7), ROUNDDOWN('Zadanie 5'!J51*1.07,2),'Zadanie 5'!J51)</f>
        <v>12.18</v>
      </c>
      <c r="K51">
        <f>IF(AND($M51&gt;=5,$M51&lt;=10), 'Zadanie 5'!K51 - 1.2, 'Zadanie 5'!K51)</f>
        <v>12.63</v>
      </c>
      <c r="L51">
        <f>'Zadanie 5'!L51 + IF($N51=5,0.9,0)</f>
        <v>12.33</v>
      </c>
      <c r="M51">
        <f t="shared" si="0"/>
        <v>24</v>
      </c>
      <c r="N51">
        <f t="shared" si="1"/>
        <v>4</v>
      </c>
    </row>
    <row r="52" spans="1:14" x14ac:dyDescent="0.25">
      <c r="A52" s="7">
        <f>'Zadanie 5'!A52+365</f>
        <v>42850</v>
      </c>
      <c r="B52" s="2">
        <v>8.4027777777777785E-2</v>
      </c>
      <c r="C52">
        <f>IF(AND($M52&gt;=5,$M52&lt;=10), 'Zadanie 5'!C52 - 1.2, 'Zadanie 5'!C52) + IF($N52=5,0.9,0)</f>
        <v>11.94</v>
      </c>
      <c r="D52">
        <f>IF(AND($M52&gt;=5,$M52&lt;=10), 'Zadanie 5'!D52 - 1.2, 'Zadanie 5'!D52) + IF($N52=5,0.9,0)</f>
        <v>13.57</v>
      </c>
      <c r="E52">
        <f>'Zadanie 5'!E52 + IF($N52=5,0.9,0)</f>
        <v>10.050000000000001</v>
      </c>
      <c r="F52">
        <f>'Zadanie 5'!F52 + IF($N52=5,0.9,0)</f>
        <v>11.85</v>
      </c>
      <c r="G52">
        <f>'Zadanie 5'!G52 + IF($N52=5,0.9,0)</f>
        <v>10.59</v>
      </c>
      <c r="H52">
        <f>'Zadanie 5'!H52 + IF($N52=5,0.9,0)</f>
        <v>14.12</v>
      </c>
      <c r="I52">
        <f>'Zadanie 5'!I52 + IF($N52=5,0.9,0)</f>
        <v>14.27</v>
      </c>
      <c r="J52">
        <f>IF(OR(N52=8,N52=7), ROUNDDOWN('Zadanie 5'!J52*1.07,2),'Zadanie 5'!J52)</f>
        <v>15.81</v>
      </c>
      <c r="K52">
        <f>IF(AND($M52&gt;=5,$M52&lt;=10), 'Zadanie 5'!K52 - 1.2, 'Zadanie 5'!K52)</f>
        <v>14</v>
      </c>
      <c r="L52">
        <f>'Zadanie 5'!L52 + IF($N52=5,0.9,0)</f>
        <v>14.16</v>
      </c>
      <c r="M52">
        <f t="shared" si="0"/>
        <v>25</v>
      </c>
      <c r="N52">
        <f t="shared" si="1"/>
        <v>4</v>
      </c>
    </row>
    <row r="53" spans="1:14" x14ac:dyDescent="0.25">
      <c r="A53" s="7">
        <f>'Zadanie 5'!A53+365</f>
        <v>42850</v>
      </c>
      <c r="B53" s="2">
        <v>8.4722222222222227E-2</v>
      </c>
      <c r="C53">
        <f>IF(AND($M53&gt;=5,$M53&lt;=10), 'Zadanie 5'!C53 - 1.2, 'Zadanie 5'!C53) + IF($N53=5,0.9,0)</f>
        <v>14.53</v>
      </c>
      <c r="D53">
        <f>IF(AND($M53&gt;=5,$M53&lt;=10), 'Zadanie 5'!D53 - 1.2, 'Zadanie 5'!D53) + IF($N53=5,0.9,0)</f>
        <v>13.21</v>
      </c>
      <c r="E53">
        <f>'Zadanie 5'!E53 + IF($N53=5,0.9,0)</f>
        <v>10.84</v>
      </c>
      <c r="F53">
        <f>'Zadanie 5'!F53 + IF($N53=5,0.9,0)</f>
        <v>10.95</v>
      </c>
      <c r="G53">
        <f>'Zadanie 5'!G53 + IF($N53=5,0.9,0)</f>
        <v>11.65</v>
      </c>
      <c r="H53">
        <f>'Zadanie 5'!H53 + IF($N53=5,0.9,0)</f>
        <v>11.34</v>
      </c>
      <c r="I53">
        <f>'Zadanie 5'!I53 + IF($N53=5,0.9,0)</f>
        <v>13.76</v>
      </c>
      <c r="J53">
        <f>IF(OR(N53=8,N53=7), ROUNDDOWN('Zadanie 5'!J53*1.07,2),'Zadanie 5'!J53)</f>
        <v>12.75</v>
      </c>
      <c r="K53">
        <f>IF(AND($M53&gt;=5,$M53&lt;=10), 'Zadanie 5'!K53 - 1.2, 'Zadanie 5'!K53)</f>
        <v>10.43</v>
      </c>
      <c r="L53">
        <f>'Zadanie 5'!L53 + IF($N53=5,0.9,0)</f>
        <v>12.8</v>
      </c>
      <c r="M53">
        <f t="shared" si="0"/>
        <v>25</v>
      </c>
      <c r="N53">
        <f t="shared" si="1"/>
        <v>4</v>
      </c>
    </row>
    <row r="54" spans="1:14" x14ac:dyDescent="0.25">
      <c r="A54" s="7">
        <f>'Zadanie 5'!A54+365</f>
        <v>42852</v>
      </c>
      <c r="B54" s="2">
        <v>0.42152777777777778</v>
      </c>
      <c r="C54">
        <f>IF(AND($M54&gt;=5,$M54&lt;=10), 'Zadanie 5'!C54 - 1.2, 'Zadanie 5'!C54) + IF($N54=5,0.9,0)</f>
        <v>10.98</v>
      </c>
      <c r="D54">
        <f>IF(AND($M54&gt;=5,$M54&lt;=10), 'Zadanie 5'!D54 - 1.2, 'Zadanie 5'!D54) + IF($N54=5,0.9,0)</f>
        <v>10.53</v>
      </c>
      <c r="E54">
        <f>'Zadanie 5'!E54 + IF($N54=5,0.9,0)</f>
        <v>14.64</v>
      </c>
      <c r="F54">
        <f>'Zadanie 5'!F54 + IF($N54=5,0.9,0)</f>
        <v>15.37</v>
      </c>
      <c r="G54">
        <f>'Zadanie 5'!G54 + IF($N54=5,0.9,0)</f>
        <v>13.4</v>
      </c>
      <c r="H54">
        <f>'Zadanie 5'!H54 + IF($N54=5,0.9,0)</f>
        <v>14.22</v>
      </c>
      <c r="I54">
        <f>'Zadanie 5'!I54 + IF($N54=5,0.9,0)</f>
        <v>11.15</v>
      </c>
      <c r="J54">
        <f>IF(OR(N54=8,N54=7), ROUNDDOWN('Zadanie 5'!J54*1.07,2),'Zadanie 5'!J54)</f>
        <v>12.45</v>
      </c>
      <c r="K54">
        <f>IF(AND($M54&gt;=5,$M54&lt;=10), 'Zadanie 5'!K54 - 1.2, 'Zadanie 5'!K54)</f>
        <v>12.96</v>
      </c>
      <c r="L54">
        <f>'Zadanie 5'!L54 + IF($N54=5,0.9,0)</f>
        <v>11.15</v>
      </c>
      <c r="M54">
        <f t="shared" si="0"/>
        <v>27</v>
      </c>
      <c r="N54">
        <f t="shared" si="1"/>
        <v>4</v>
      </c>
    </row>
    <row r="55" spans="1:14" x14ac:dyDescent="0.25">
      <c r="A55" s="7">
        <f>'Zadanie 5'!A55+365</f>
        <v>42854</v>
      </c>
      <c r="B55" s="2">
        <v>0.33333333333333331</v>
      </c>
      <c r="C55">
        <f>IF(AND($M55&gt;=5,$M55&lt;=10), 'Zadanie 5'!C55 - 1.2, 'Zadanie 5'!C55) + IF($N55=5,0.9,0)</f>
        <v>12.88</v>
      </c>
      <c r="D55">
        <f>IF(AND($M55&gt;=5,$M55&lt;=10), 'Zadanie 5'!D55 - 1.2, 'Zadanie 5'!D55) + IF($N55=5,0.9,0)</f>
        <v>11.25</v>
      </c>
      <c r="E55">
        <f>'Zadanie 5'!E55 + IF($N55=5,0.9,0)</f>
        <v>12.97</v>
      </c>
      <c r="F55">
        <f>'Zadanie 5'!F55 + IF($N55=5,0.9,0)</f>
        <v>11.16</v>
      </c>
      <c r="G55">
        <f>'Zadanie 5'!G55 + IF($N55=5,0.9,0)</f>
        <v>10.89</v>
      </c>
      <c r="H55">
        <f>'Zadanie 5'!H55 + IF($N55=5,0.9,0)</f>
        <v>10.210000000000001</v>
      </c>
      <c r="I55">
        <f>'Zadanie 5'!I55 + IF($N55=5,0.9,0)</f>
        <v>11.49</v>
      </c>
      <c r="J55">
        <f>IF(OR(N55=8,N55=7), ROUNDDOWN('Zadanie 5'!J55*1.07,2),'Zadanie 5'!J55)</f>
        <v>15.32</v>
      </c>
      <c r="K55">
        <f>IF(AND($M55&gt;=5,$M55&lt;=10), 'Zadanie 5'!K55 - 1.2, 'Zadanie 5'!K55)</f>
        <v>12.4</v>
      </c>
      <c r="L55">
        <f>'Zadanie 5'!L55 + IF($N55=5,0.9,0)</f>
        <v>13.67</v>
      </c>
      <c r="M55">
        <f t="shared" si="0"/>
        <v>29</v>
      </c>
      <c r="N55">
        <f t="shared" si="1"/>
        <v>4</v>
      </c>
    </row>
    <row r="56" spans="1:14" x14ac:dyDescent="0.25">
      <c r="A56" s="7">
        <f>'Zadanie 5'!A56+365</f>
        <v>42857</v>
      </c>
      <c r="B56" s="2">
        <v>0.41944444444444445</v>
      </c>
      <c r="C56">
        <f>IF(AND($M56&gt;=5,$M56&lt;=10), 'Zadanie 5'!C56 - 1.2, 'Zadanie 5'!C56) + IF($N56=5,0.9,0)</f>
        <v>12.64</v>
      </c>
      <c r="D56">
        <f>IF(AND($M56&gt;=5,$M56&lt;=10), 'Zadanie 5'!D56 - 1.2, 'Zadanie 5'!D56) + IF($N56=5,0.9,0)</f>
        <v>13.69</v>
      </c>
      <c r="E56">
        <f>'Zadanie 5'!E56 + IF($N56=5,0.9,0)</f>
        <v>11.97</v>
      </c>
      <c r="F56">
        <f>'Zadanie 5'!F56 + IF($N56=5,0.9,0)</f>
        <v>16.669999999999998</v>
      </c>
      <c r="G56">
        <f>'Zadanie 5'!G56 + IF($N56=5,0.9,0)</f>
        <v>15.200000000000001</v>
      </c>
      <c r="H56">
        <f>'Zadanie 5'!H56 + IF($N56=5,0.9,0)</f>
        <v>12.51</v>
      </c>
      <c r="I56">
        <f>'Zadanie 5'!I56 + IF($N56=5,0.9,0)</f>
        <v>13.780000000000001</v>
      </c>
      <c r="J56">
        <f>IF(OR(N56=8,N56=7), ROUNDDOWN('Zadanie 5'!J56*1.07,2),'Zadanie 5'!J56)</f>
        <v>12.58</v>
      </c>
      <c r="K56">
        <f>IF(AND($M56&gt;=5,$M56&lt;=10), 'Zadanie 5'!K56 - 1.2, 'Zadanie 5'!K56)</f>
        <v>13.63</v>
      </c>
      <c r="L56">
        <f>'Zadanie 5'!L56 + IF($N56=5,0.9,0)</f>
        <v>16.27</v>
      </c>
      <c r="M56">
        <f t="shared" si="0"/>
        <v>2</v>
      </c>
      <c r="N56">
        <f t="shared" si="1"/>
        <v>5</v>
      </c>
    </row>
    <row r="57" spans="1:14" x14ac:dyDescent="0.25">
      <c r="A57" s="7">
        <f>'Zadanie 5'!A57+365</f>
        <v>42858</v>
      </c>
      <c r="B57" s="2">
        <v>0.33541666666666664</v>
      </c>
      <c r="C57">
        <f>IF(AND($M57&gt;=5,$M57&lt;=10), 'Zadanie 5'!C57 - 1.2, 'Zadanie 5'!C57) + IF($N57=5,0.9,0)</f>
        <v>14.15</v>
      </c>
      <c r="D57">
        <f>IF(AND($M57&gt;=5,$M57&lt;=10), 'Zadanie 5'!D57 - 1.2, 'Zadanie 5'!D57) + IF($N57=5,0.9,0)</f>
        <v>15.870000000000001</v>
      </c>
      <c r="E57">
        <f>'Zadanie 5'!E57 + IF($N57=5,0.9,0)</f>
        <v>15.780000000000001</v>
      </c>
      <c r="F57">
        <f>'Zadanie 5'!F57 + IF($N57=5,0.9,0)</f>
        <v>15.31</v>
      </c>
      <c r="G57">
        <f>'Zadanie 5'!G57 + IF($N57=5,0.9,0)</f>
        <v>11.72</v>
      </c>
      <c r="H57">
        <f>'Zadanie 5'!H57 + IF($N57=5,0.9,0)</f>
        <v>15.22</v>
      </c>
      <c r="I57">
        <f>'Zadanie 5'!I57 + IF($N57=5,0.9,0)</f>
        <v>14.620000000000001</v>
      </c>
      <c r="J57">
        <f>IF(OR(N57=8,N57=7), ROUNDDOWN('Zadanie 5'!J57*1.07,2),'Zadanie 5'!J57)</f>
        <v>10.88</v>
      </c>
      <c r="K57">
        <f>IF(AND($M57&gt;=5,$M57&lt;=10), 'Zadanie 5'!K57 - 1.2, 'Zadanie 5'!K57)</f>
        <v>12.95</v>
      </c>
      <c r="L57">
        <f>'Zadanie 5'!L57 + IF($N57=5,0.9,0)</f>
        <v>13.42</v>
      </c>
      <c r="M57">
        <f t="shared" si="0"/>
        <v>3</v>
      </c>
      <c r="N57">
        <f t="shared" si="1"/>
        <v>5</v>
      </c>
    </row>
    <row r="58" spans="1:14" x14ac:dyDescent="0.25">
      <c r="A58" s="7">
        <f>'Zadanie 5'!A58+365</f>
        <v>42860</v>
      </c>
      <c r="B58" s="2">
        <v>0.2951388888888889</v>
      </c>
      <c r="C58">
        <f>IF(AND($M58&gt;=5,$M58&lt;=10), 'Zadanie 5'!C58 - 1.2, 'Zadanie 5'!C58) + IF($N58=5,0.9,0)</f>
        <v>10.360000000000001</v>
      </c>
      <c r="D58">
        <f>IF(AND($M58&gt;=5,$M58&lt;=10), 'Zadanie 5'!D58 - 1.2, 'Zadanie 5'!D58) + IF($N58=5,0.9,0)</f>
        <v>10.290000000000001</v>
      </c>
      <c r="E58">
        <f>'Zadanie 5'!E58 + IF($N58=5,0.9,0)</f>
        <v>16.04</v>
      </c>
      <c r="F58">
        <f>'Zadanie 5'!F58 + IF($N58=5,0.9,0)</f>
        <v>13.5</v>
      </c>
      <c r="G58">
        <f>'Zadanie 5'!G58 + IF($N58=5,0.9,0)</f>
        <v>12.370000000000001</v>
      </c>
      <c r="H58">
        <f>'Zadanie 5'!H58 + IF($N58=5,0.9,0)</f>
        <v>15.81</v>
      </c>
      <c r="I58">
        <f>'Zadanie 5'!I58 + IF($N58=5,0.9,0)</f>
        <v>15.23</v>
      </c>
      <c r="J58">
        <f>IF(OR(N58=8,N58=7), ROUNDDOWN('Zadanie 5'!J58*1.07,2),'Zadanie 5'!J58)</f>
        <v>14.52</v>
      </c>
      <c r="K58">
        <f>IF(AND($M58&gt;=5,$M58&lt;=10), 'Zadanie 5'!K58 - 1.2, 'Zadanie 5'!K58)</f>
        <v>10.450000000000001</v>
      </c>
      <c r="L58">
        <f>'Zadanie 5'!L58 + IF($N58=5,0.9,0)</f>
        <v>16.48</v>
      </c>
      <c r="M58">
        <f t="shared" si="0"/>
        <v>5</v>
      </c>
      <c r="N58">
        <f t="shared" si="1"/>
        <v>5</v>
      </c>
    </row>
    <row r="59" spans="1:14" x14ac:dyDescent="0.25">
      <c r="A59" s="7">
        <f>'Zadanie 5'!A59+365</f>
        <v>42860</v>
      </c>
      <c r="B59" s="2">
        <v>0.42152777777777778</v>
      </c>
      <c r="C59">
        <f>IF(AND($M59&gt;=5,$M59&lt;=10), 'Zadanie 5'!C59 - 1.2, 'Zadanie 5'!C59) + IF($N59=5,0.9,0)</f>
        <v>12.100000000000001</v>
      </c>
      <c r="D59">
        <f>IF(AND($M59&gt;=5,$M59&lt;=10), 'Zadanie 5'!D59 - 1.2, 'Zadanie 5'!D59) + IF($N59=5,0.9,0)</f>
        <v>11.55</v>
      </c>
      <c r="E59">
        <f>'Zadanie 5'!E59 + IF($N59=5,0.9,0)</f>
        <v>12.96</v>
      </c>
      <c r="F59">
        <f>'Zadanie 5'!F59 + IF($N59=5,0.9,0)</f>
        <v>15.85</v>
      </c>
      <c r="G59">
        <f>'Zadanie 5'!G59 + IF($N59=5,0.9,0)</f>
        <v>15.92</v>
      </c>
      <c r="H59">
        <f>'Zadanie 5'!H59 + IF($N59=5,0.9,0)</f>
        <v>15.99</v>
      </c>
      <c r="I59">
        <f>'Zadanie 5'!I59 + IF($N59=5,0.9,0)</f>
        <v>13.43</v>
      </c>
      <c r="J59">
        <f>IF(OR(N59=8,N59=7), ROUNDDOWN('Zadanie 5'!J59*1.07,2),'Zadanie 5'!J59)</f>
        <v>11.35</v>
      </c>
      <c r="K59">
        <f>IF(AND($M59&gt;=5,$M59&lt;=10), 'Zadanie 5'!K59 - 1.2, 'Zadanie 5'!K59)</f>
        <v>12.440000000000001</v>
      </c>
      <c r="L59">
        <f>'Zadanie 5'!L59 + IF($N59=5,0.9,0)</f>
        <v>11.370000000000001</v>
      </c>
      <c r="M59">
        <f t="shared" si="0"/>
        <v>5</v>
      </c>
      <c r="N59">
        <f t="shared" si="1"/>
        <v>5</v>
      </c>
    </row>
    <row r="60" spans="1:14" x14ac:dyDescent="0.25">
      <c r="A60" s="7">
        <f>'Zadanie 5'!A60+365</f>
        <v>42860</v>
      </c>
      <c r="B60" s="2">
        <v>0.46527777777777779</v>
      </c>
      <c r="C60">
        <f>IF(AND($M60&gt;=5,$M60&lt;=10), 'Zadanie 5'!C60 - 1.2, 'Zadanie 5'!C60) + IF($N60=5,0.9,0)</f>
        <v>13.920000000000002</v>
      </c>
      <c r="D60">
        <f>IF(AND($M60&gt;=5,$M60&lt;=10), 'Zadanie 5'!D60 - 1.2, 'Zadanie 5'!D60) + IF($N60=5,0.9,0)</f>
        <v>10.950000000000001</v>
      </c>
      <c r="E60">
        <f>'Zadanie 5'!E60 + IF($N60=5,0.9,0)</f>
        <v>14.950000000000001</v>
      </c>
      <c r="F60">
        <f>'Zadanie 5'!F60 + IF($N60=5,0.9,0)</f>
        <v>12.98</v>
      </c>
      <c r="G60">
        <f>'Zadanie 5'!G60 + IF($N60=5,0.9,0)</f>
        <v>11</v>
      </c>
      <c r="H60">
        <f>'Zadanie 5'!H60 + IF($N60=5,0.9,0)</f>
        <v>16.739999999999998</v>
      </c>
      <c r="I60">
        <f>'Zadanie 5'!I60 + IF($N60=5,0.9,0)</f>
        <v>13.77</v>
      </c>
      <c r="J60">
        <f>IF(OR(N60=8,N60=7), ROUNDDOWN('Zadanie 5'!J60*1.07,2),'Zadanie 5'!J60)</f>
        <v>15.35</v>
      </c>
      <c r="K60">
        <f>IF(AND($M60&gt;=5,$M60&lt;=10), 'Zadanie 5'!K60 - 1.2, 'Zadanie 5'!K60)</f>
        <v>10.940000000000001</v>
      </c>
      <c r="L60">
        <f>'Zadanie 5'!L60 + IF($N60=5,0.9,0)</f>
        <v>12.83</v>
      </c>
      <c r="M60">
        <f t="shared" si="0"/>
        <v>5</v>
      </c>
      <c r="N60">
        <f t="shared" si="1"/>
        <v>5</v>
      </c>
    </row>
    <row r="61" spans="1:14" x14ac:dyDescent="0.25">
      <c r="A61" s="7">
        <f>'Zadanie 5'!A61+365</f>
        <v>42861</v>
      </c>
      <c r="B61" s="2">
        <v>0.42083333333333334</v>
      </c>
      <c r="C61">
        <f>IF(AND($M61&gt;=5,$M61&lt;=10), 'Zadanie 5'!C61 - 1.2, 'Zadanie 5'!C61) + IF($N61=5,0.9,0)</f>
        <v>14.530000000000001</v>
      </c>
      <c r="D61">
        <f>IF(AND($M61&gt;=5,$M61&lt;=10), 'Zadanie 5'!D61 - 1.2, 'Zadanie 5'!D61) + IF($N61=5,0.9,0)</f>
        <v>9.7100000000000009</v>
      </c>
      <c r="E61">
        <f>'Zadanie 5'!E61 + IF($N61=5,0.9,0)</f>
        <v>16.41</v>
      </c>
      <c r="F61">
        <f>'Zadanie 5'!F61 + IF($N61=5,0.9,0)</f>
        <v>11.9</v>
      </c>
      <c r="G61">
        <f>'Zadanie 5'!G61 + IF($N61=5,0.9,0)</f>
        <v>12.19</v>
      </c>
      <c r="H61">
        <f>'Zadanie 5'!H61 + IF($N61=5,0.9,0)</f>
        <v>14.32</v>
      </c>
      <c r="I61">
        <f>'Zadanie 5'!I61 + IF($N61=5,0.9,0)</f>
        <v>16.82</v>
      </c>
      <c r="J61">
        <f>IF(OR(N61=8,N61=7), ROUNDDOWN('Zadanie 5'!J61*1.07,2),'Zadanie 5'!J61)</f>
        <v>15.81</v>
      </c>
      <c r="K61">
        <f>IF(AND($M61&gt;=5,$M61&lt;=10), 'Zadanie 5'!K61 - 1.2, 'Zadanie 5'!K61)</f>
        <v>10</v>
      </c>
      <c r="L61">
        <f>'Zadanie 5'!L61 + IF($N61=5,0.9,0)</f>
        <v>16.43</v>
      </c>
      <c r="M61">
        <f t="shared" si="0"/>
        <v>6</v>
      </c>
      <c r="N61">
        <f t="shared" si="1"/>
        <v>5</v>
      </c>
    </row>
    <row r="62" spans="1:14" x14ac:dyDescent="0.25">
      <c r="A62" s="7">
        <f>'Zadanie 5'!A62+365</f>
        <v>42863</v>
      </c>
      <c r="B62" s="2">
        <v>0.12916666666666668</v>
      </c>
      <c r="C62">
        <f>IF(AND($M62&gt;=5,$M62&lt;=10), 'Zadanie 5'!C62 - 1.2, 'Zadanie 5'!C62) + IF($N62=5,0.9,0)</f>
        <v>13.32</v>
      </c>
      <c r="D62">
        <f>IF(AND($M62&gt;=5,$M62&lt;=10), 'Zadanie 5'!D62 - 1.2, 'Zadanie 5'!D62) + IF($N62=5,0.9,0)</f>
        <v>13.270000000000001</v>
      </c>
      <c r="E62">
        <f>'Zadanie 5'!E62 + IF($N62=5,0.9,0)</f>
        <v>13.58</v>
      </c>
      <c r="F62">
        <f>'Zadanie 5'!F62 + IF($N62=5,0.9,0)</f>
        <v>16.78</v>
      </c>
      <c r="G62">
        <f>'Zadanie 5'!G62 + IF($N62=5,0.9,0)</f>
        <v>14.13</v>
      </c>
      <c r="H62">
        <f>'Zadanie 5'!H62 + IF($N62=5,0.9,0)</f>
        <v>15</v>
      </c>
      <c r="I62">
        <f>'Zadanie 5'!I62 + IF($N62=5,0.9,0)</f>
        <v>16.309999999999999</v>
      </c>
      <c r="J62">
        <f>IF(OR(N62=8,N62=7), ROUNDDOWN('Zadanie 5'!J62*1.07,2),'Zadanie 5'!J62)</f>
        <v>11.12</v>
      </c>
      <c r="K62">
        <f>IF(AND($M62&gt;=5,$M62&lt;=10), 'Zadanie 5'!K62 - 1.2, 'Zadanie 5'!K62)</f>
        <v>9.6100000000000012</v>
      </c>
      <c r="L62">
        <f>'Zadanie 5'!L62 + IF($N62=5,0.9,0)</f>
        <v>14.51</v>
      </c>
      <c r="M62">
        <f t="shared" si="0"/>
        <v>8</v>
      </c>
      <c r="N62">
        <f t="shared" si="1"/>
        <v>5</v>
      </c>
    </row>
    <row r="63" spans="1:14" x14ac:dyDescent="0.25">
      <c r="A63" s="7">
        <f>'Zadanie 5'!A63+365</f>
        <v>42863</v>
      </c>
      <c r="B63" s="2">
        <v>0.21180555555555555</v>
      </c>
      <c r="C63">
        <f>IF(AND($M63&gt;=5,$M63&lt;=10), 'Zadanie 5'!C63 - 1.2, 'Zadanie 5'!C63) + IF($N63=5,0.9,0)</f>
        <v>11.950000000000001</v>
      </c>
      <c r="D63">
        <f>IF(AND($M63&gt;=5,$M63&lt;=10), 'Zadanie 5'!D63 - 1.2, 'Zadanie 5'!D63) + IF($N63=5,0.9,0)</f>
        <v>14.590000000000002</v>
      </c>
      <c r="E63">
        <f>'Zadanie 5'!E63 + IF($N63=5,0.9,0)</f>
        <v>14.76</v>
      </c>
      <c r="F63">
        <f>'Zadanie 5'!F63 + IF($N63=5,0.9,0)</f>
        <v>14.88</v>
      </c>
      <c r="G63">
        <f>'Zadanie 5'!G63 + IF($N63=5,0.9,0)</f>
        <v>12.89</v>
      </c>
      <c r="H63">
        <f>'Zadanie 5'!H63 + IF($N63=5,0.9,0)</f>
        <v>15.96</v>
      </c>
      <c r="I63">
        <f>'Zadanie 5'!I63 + IF($N63=5,0.9,0)</f>
        <v>12.030000000000001</v>
      </c>
      <c r="J63">
        <f>IF(OR(N63=8,N63=7), ROUNDDOWN('Zadanie 5'!J63*1.07,2),'Zadanie 5'!J63)</f>
        <v>13.91</v>
      </c>
      <c r="K63">
        <f>IF(AND($M63&gt;=5,$M63&lt;=10), 'Zadanie 5'!K63 - 1.2, 'Zadanie 5'!K63)</f>
        <v>14.360000000000001</v>
      </c>
      <c r="L63">
        <f>'Zadanie 5'!L63 + IF($N63=5,0.9,0)</f>
        <v>11.870000000000001</v>
      </c>
      <c r="M63">
        <f t="shared" si="0"/>
        <v>8</v>
      </c>
      <c r="N63">
        <f t="shared" si="1"/>
        <v>5</v>
      </c>
    </row>
    <row r="64" spans="1:14" x14ac:dyDescent="0.25">
      <c r="A64" s="7">
        <f>'Zadanie 5'!A64+365</f>
        <v>42864</v>
      </c>
      <c r="B64" s="2">
        <v>0.21180555555555555</v>
      </c>
      <c r="C64">
        <f>IF(AND($M64&gt;=5,$M64&lt;=10), 'Zadanie 5'!C64 - 1.2, 'Zadanie 5'!C64) + IF($N64=5,0.9,0)</f>
        <v>15.520000000000001</v>
      </c>
      <c r="D64">
        <f>IF(AND($M64&gt;=5,$M64&lt;=10), 'Zadanie 5'!D64 - 1.2, 'Zadanie 5'!D64) + IF($N64=5,0.9,0)</f>
        <v>14.030000000000001</v>
      </c>
      <c r="E64">
        <f>'Zadanie 5'!E64 + IF($N64=5,0.9,0)</f>
        <v>11.31</v>
      </c>
      <c r="F64">
        <f>'Zadanie 5'!F64 + IF($N64=5,0.9,0)</f>
        <v>12.65</v>
      </c>
      <c r="G64">
        <f>'Zadanie 5'!G64 + IF($N64=5,0.9,0)</f>
        <v>16.62</v>
      </c>
      <c r="H64">
        <f>'Zadanie 5'!H64 + IF($N64=5,0.9,0)</f>
        <v>12.41</v>
      </c>
      <c r="I64">
        <f>'Zadanie 5'!I64 + IF($N64=5,0.9,0)</f>
        <v>12.27</v>
      </c>
      <c r="J64">
        <f>IF(OR(N64=8,N64=7), ROUNDDOWN('Zadanie 5'!J64*1.07,2),'Zadanie 5'!J64)</f>
        <v>15.73</v>
      </c>
      <c r="K64">
        <f>IF(AND($M64&gt;=5,$M64&lt;=10), 'Zadanie 5'!K64 - 1.2, 'Zadanie 5'!K64)</f>
        <v>14.24</v>
      </c>
      <c r="L64">
        <f>'Zadanie 5'!L64 + IF($N64=5,0.9,0)</f>
        <v>12.450000000000001</v>
      </c>
      <c r="M64">
        <f t="shared" si="0"/>
        <v>9</v>
      </c>
      <c r="N64">
        <f t="shared" si="1"/>
        <v>5</v>
      </c>
    </row>
    <row r="65" spans="1:14" x14ac:dyDescent="0.25">
      <c r="A65" s="7">
        <f>'Zadanie 5'!A65+365</f>
        <v>42865</v>
      </c>
      <c r="B65" s="2">
        <v>0.33611111111111114</v>
      </c>
      <c r="C65">
        <f>IF(AND($M65&gt;=5,$M65&lt;=10), 'Zadanie 5'!C65 - 1.2, 'Zadanie 5'!C65) + IF($N65=5,0.9,0)</f>
        <v>12.170000000000002</v>
      </c>
      <c r="D65">
        <f>IF(AND($M65&gt;=5,$M65&lt;=10), 'Zadanie 5'!D65 - 1.2, 'Zadanie 5'!D65) + IF($N65=5,0.9,0)</f>
        <v>13.71</v>
      </c>
      <c r="E65">
        <f>'Zadanie 5'!E65 + IF($N65=5,0.9,0)</f>
        <v>16.28</v>
      </c>
      <c r="F65">
        <f>'Zadanie 5'!F65 + IF($N65=5,0.9,0)</f>
        <v>13.620000000000001</v>
      </c>
      <c r="G65">
        <f>'Zadanie 5'!G65 + IF($N65=5,0.9,0)</f>
        <v>13.23</v>
      </c>
      <c r="H65">
        <f>'Zadanie 5'!H65 + IF($N65=5,0.9,0)</f>
        <v>14.97</v>
      </c>
      <c r="I65">
        <f>'Zadanie 5'!I65 + IF($N65=5,0.9,0)</f>
        <v>12.81</v>
      </c>
      <c r="J65">
        <f>IF(OR(N65=8,N65=7), ROUNDDOWN('Zadanie 5'!J65*1.07,2),'Zadanie 5'!J65)</f>
        <v>14.59</v>
      </c>
      <c r="K65">
        <f>IF(AND($M65&gt;=5,$M65&lt;=10), 'Zadanie 5'!K65 - 1.2, 'Zadanie 5'!K65)</f>
        <v>9.3800000000000008</v>
      </c>
      <c r="L65">
        <f>'Zadanie 5'!L65 + IF($N65=5,0.9,0)</f>
        <v>14.85</v>
      </c>
      <c r="M65">
        <f t="shared" si="0"/>
        <v>10</v>
      </c>
      <c r="N65">
        <f t="shared" si="1"/>
        <v>5</v>
      </c>
    </row>
    <row r="66" spans="1:14" x14ac:dyDescent="0.25">
      <c r="A66" s="7">
        <f>'Zadanie 5'!A66+365</f>
        <v>42866</v>
      </c>
      <c r="B66" s="2">
        <v>0.29166666666666669</v>
      </c>
      <c r="C66">
        <f>IF(AND($M66&gt;=5,$M66&lt;=10), 'Zadanie 5'!C66 - 1.2, 'Zadanie 5'!C66) + IF($N66=5,0.9,0)</f>
        <v>16.7</v>
      </c>
      <c r="D66">
        <f>IF(AND($M66&gt;=5,$M66&lt;=10), 'Zadanie 5'!D66 - 1.2, 'Zadanie 5'!D66) + IF($N66=5,0.9,0)</f>
        <v>14.01</v>
      </c>
      <c r="E66">
        <f>'Zadanie 5'!E66 + IF($N66=5,0.9,0)</f>
        <v>14.33</v>
      </c>
      <c r="F66">
        <f>'Zadanie 5'!F66 + IF($N66=5,0.9,0)</f>
        <v>11.22</v>
      </c>
      <c r="G66">
        <f>'Zadanie 5'!G66 + IF($N66=5,0.9,0)</f>
        <v>15.1</v>
      </c>
      <c r="H66">
        <f>'Zadanie 5'!H66 + IF($N66=5,0.9,0)</f>
        <v>12.31</v>
      </c>
      <c r="I66">
        <f>'Zadanie 5'!I66 + IF($N66=5,0.9,0)</f>
        <v>11.59</v>
      </c>
      <c r="J66">
        <f>IF(OR(N66=8,N66=7), ROUNDDOWN('Zadanie 5'!J66*1.07,2),'Zadanie 5'!J66)</f>
        <v>15.02</v>
      </c>
      <c r="K66">
        <f>IF(AND($M66&gt;=5,$M66&lt;=10), 'Zadanie 5'!K66 - 1.2, 'Zadanie 5'!K66)</f>
        <v>12.21</v>
      </c>
      <c r="L66">
        <f>'Zadanie 5'!L66 + IF($N66=5,0.9,0)</f>
        <v>11.44</v>
      </c>
      <c r="M66">
        <f t="shared" si="0"/>
        <v>11</v>
      </c>
      <c r="N66">
        <f t="shared" si="1"/>
        <v>5</v>
      </c>
    </row>
    <row r="67" spans="1:14" x14ac:dyDescent="0.25">
      <c r="A67" s="7">
        <f>'Zadanie 5'!A67+365</f>
        <v>42867</v>
      </c>
      <c r="B67" s="2">
        <v>0.21249999999999999</v>
      </c>
      <c r="C67">
        <f>IF(AND($M67&gt;=5,$M67&lt;=10), 'Zadanie 5'!C67 - 1.2, 'Zadanie 5'!C67) + IF($N67=5,0.9,0)</f>
        <v>12</v>
      </c>
      <c r="D67">
        <f>IF(AND($M67&gt;=5,$M67&lt;=10), 'Zadanie 5'!D67 - 1.2, 'Zadanie 5'!D67) + IF($N67=5,0.9,0)</f>
        <v>11.610000000000001</v>
      </c>
      <c r="E67">
        <f>'Zadanie 5'!E67 + IF($N67=5,0.9,0)</f>
        <v>11.65</v>
      </c>
      <c r="F67">
        <f>'Zadanie 5'!F67 + IF($N67=5,0.9,0)</f>
        <v>14.120000000000001</v>
      </c>
      <c r="G67">
        <f>'Zadanie 5'!G67 + IF($N67=5,0.9,0)</f>
        <v>15.16</v>
      </c>
      <c r="H67">
        <f>'Zadanie 5'!H67 + IF($N67=5,0.9,0)</f>
        <v>13.49</v>
      </c>
      <c r="I67">
        <f>'Zadanie 5'!I67 + IF($N67=5,0.9,0)</f>
        <v>13.83</v>
      </c>
      <c r="J67">
        <f>IF(OR(N67=8,N67=7), ROUNDDOWN('Zadanie 5'!J67*1.07,2),'Zadanie 5'!J67)</f>
        <v>15.27</v>
      </c>
      <c r="K67">
        <f>IF(AND($M67&gt;=5,$M67&lt;=10), 'Zadanie 5'!K67 - 1.2, 'Zadanie 5'!K67)</f>
        <v>13</v>
      </c>
      <c r="L67">
        <f>'Zadanie 5'!L67 + IF($N67=5,0.9,0)</f>
        <v>14.450000000000001</v>
      </c>
      <c r="M67">
        <f t="shared" ref="M67:M130" si="3">DAY(A67)</f>
        <v>12</v>
      </c>
      <c r="N67">
        <f t="shared" ref="N67:N130" si="4">MONTH(A67)</f>
        <v>5</v>
      </c>
    </row>
    <row r="68" spans="1:14" x14ac:dyDescent="0.25">
      <c r="A68" s="7">
        <f>'Zadanie 5'!A68+365</f>
        <v>42869</v>
      </c>
      <c r="B68" s="2">
        <v>0.25277777777777777</v>
      </c>
      <c r="C68">
        <f>IF(AND($M68&gt;=5,$M68&lt;=10), 'Zadanie 5'!C68 - 1.2, 'Zadanie 5'!C68) + IF($N68=5,0.9,0)</f>
        <v>12.58</v>
      </c>
      <c r="D68">
        <f>IF(AND($M68&gt;=5,$M68&lt;=10), 'Zadanie 5'!D68 - 1.2, 'Zadanie 5'!D68) + IF($N68=5,0.9,0)</f>
        <v>12.370000000000001</v>
      </c>
      <c r="E68">
        <f>'Zadanie 5'!E68 + IF($N68=5,0.9,0)</f>
        <v>13.92</v>
      </c>
      <c r="F68">
        <f>'Zadanie 5'!F68 + IF($N68=5,0.9,0)</f>
        <v>16.809999999999999</v>
      </c>
      <c r="G68">
        <f>'Zadanie 5'!G68 + IF($N68=5,0.9,0)</f>
        <v>15.96</v>
      </c>
      <c r="H68">
        <f>'Zadanie 5'!H68 + IF($N68=5,0.9,0)</f>
        <v>13.71</v>
      </c>
      <c r="I68">
        <f>'Zadanie 5'!I68 + IF($N68=5,0.9,0)</f>
        <v>14.38</v>
      </c>
      <c r="J68">
        <f>IF(OR(N68=8,N68=7), ROUNDDOWN('Zadanie 5'!J68*1.07,2),'Zadanie 5'!J68)</f>
        <v>15.31</v>
      </c>
      <c r="K68">
        <f>IF(AND($M68&gt;=5,$M68&lt;=10), 'Zadanie 5'!K68 - 1.2, 'Zadanie 5'!K68)</f>
        <v>12.15</v>
      </c>
      <c r="L68">
        <f>'Zadanie 5'!L68 + IF($N68=5,0.9,0)</f>
        <v>16.32</v>
      </c>
      <c r="M68">
        <f t="shared" si="3"/>
        <v>14</v>
      </c>
      <c r="N68">
        <f t="shared" si="4"/>
        <v>5</v>
      </c>
    </row>
    <row r="69" spans="1:14" x14ac:dyDescent="0.25">
      <c r="A69" s="7">
        <f>'Zadanie 5'!A69+365</f>
        <v>42870</v>
      </c>
      <c r="B69" s="2">
        <v>0.21666666666666667</v>
      </c>
      <c r="C69">
        <f>IF(AND($M69&gt;=5,$M69&lt;=10), 'Zadanie 5'!C69 - 1.2, 'Zadanie 5'!C69) + IF($N69=5,0.9,0)</f>
        <v>11.41</v>
      </c>
      <c r="D69">
        <f>IF(AND($M69&gt;=5,$M69&lt;=10), 'Zadanie 5'!D69 - 1.2, 'Zadanie 5'!D69) + IF($N69=5,0.9,0)</f>
        <v>15.88</v>
      </c>
      <c r="E69">
        <f>'Zadanie 5'!E69 + IF($N69=5,0.9,0)</f>
        <v>12.200000000000001</v>
      </c>
      <c r="F69">
        <f>'Zadanie 5'!F69 + IF($N69=5,0.9,0)</f>
        <v>14.82</v>
      </c>
      <c r="G69">
        <f>'Zadanie 5'!G69 + IF($N69=5,0.9,0)</f>
        <v>12.55</v>
      </c>
      <c r="H69">
        <f>'Zadanie 5'!H69 + IF($N69=5,0.9,0)</f>
        <v>12.49</v>
      </c>
      <c r="I69">
        <f>'Zadanie 5'!I69 + IF($N69=5,0.9,0)</f>
        <v>13.530000000000001</v>
      </c>
      <c r="J69">
        <f>IF(OR(N69=8,N69=7), ROUNDDOWN('Zadanie 5'!J69*1.07,2),'Zadanie 5'!J69)</f>
        <v>11.94</v>
      </c>
      <c r="K69">
        <f>IF(AND($M69&gt;=5,$M69&lt;=10), 'Zadanie 5'!K69 - 1.2, 'Zadanie 5'!K69)</f>
        <v>15.32</v>
      </c>
      <c r="L69">
        <f>'Zadanie 5'!L69 + IF($N69=5,0.9,0)</f>
        <v>16.239999999999998</v>
      </c>
      <c r="M69">
        <f t="shared" si="3"/>
        <v>15</v>
      </c>
      <c r="N69">
        <f t="shared" si="4"/>
        <v>5</v>
      </c>
    </row>
    <row r="70" spans="1:14" x14ac:dyDescent="0.25">
      <c r="A70" s="7">
        <f>'Zadanie 5'!A70+365</f>
        <v>42873</v>
      </c>
      <c r="B70" s="2">
        <v>0.42152777777777778</v>
      </c>
      <c r="C70">
        <f>IF(AND($M70&gt;=5,$M70&lt;=10), 'Zadanie 5'!C70 - 1.2, 'Zadanie 5'!C70) + IF($N70=5,0.9,0)</f>
        <v>16.77</v>
      </c>
      <c r="D70">
        <f>IF(AND($M70&gt;=5,$M70&lt;=10), 'Zadanie 5'!D70 - 1.2, 'Zadanie 5'!D70) + IF($N70=5,0.9,0)</f>
        <v>14.55</v>
      </c>
      <c r="E70">
        <f>'Zadanie 5'!E70 + IF($N70=5,0.9,0)</f>
        <v>12.24</v>
      </c>
      <c r="F70">
        <f>'Zadanie 5'!F70 + IF($N70=5,0.9,0)</f>
        <v>12.06</v>
      </c>
      <c r="G70">
        <f>'Zadanie 5'!G70 + IF($N70=5,0.9,0)</f>
        <v>14.02</v>
      </c>
      <c r="H70">
        <f>'Zadanie 5'!H70 + IF($N70=5,0.9,0)</f>
        <v>16.399999999999999</v>
      </c>
      <c r="I70">
        <f>'Zadanie 5'!I70 + IF($N70=5,0.9,0)</f>
        <v>16.739999999999998</v>
      </c>
      <c r="J70">
        <f>IF(OR(N70=8,N70=7), ROUNDDOWN('Zadanie 5'!J70*1.07,2),'Zadanie 5'!J70)</f>
        <v>12.26</v>
      </c>
      <c r="K70">
        <f>IF(AND($M70&gt;=5,$M70&lt;=10), 'Zadanie 5'!K70 - 1.2, 'Zadanie 5'!K70)</f>
        <v>10.69</v>
      </c>
      <c r="L70">
        <f>'Zadanie 5'!L70 + IF($N70=5,0.9,0)</f>
        <v>16.62</v>
      </c>
      <c r="M70">
        <f t="shared" si="3"/>
        <v>18</v>
      </c>
      <c r="N70">
        <f t="shared" si="4"/>
        <v>5</v>
      </c>
    </row>
    <row r="71" spans="1:14" x14ac:dyDescent="0.25">
      <c r="A71" s="7">
        <f>'Zadanie 5'!A71+365</f>
        <v>42876</v>
      </c>
      <c r="B71" s="2">
        <v>0.1673611111111111</v>
      </c>
      <c r="C71">
        <f>IF(AND($M71&gt;=5,$M71&lt;=10), 'Zadanie 5'!C71 - 1.2, 'Zadanie 5'!C71) + IF($N71=5,0.9,0)</f>
        <v>10.97</v>
      </c>
      <c r="D71">
        <f>IF(AND($M71&gt;=5,$M71&lt;=10), 'Zadanie 5'!D71 - 1.2, 'Zadanie 5'!D71) + IF($N71=5,0.9,0)</f>
        <v>15.43</v>
      </c>
      <c r="E71">
        <f>'Zadanie 5'!E71 + IF($N71=5,0.9,0)</f>
        <v>11.44</v>
      </c>
      <c r="F71">
        <f>'Zadanie 5'!F71 + IF($N71=5,0.9,0)</f>
        <v>13.92</v>
      </c>
      <c r="G71">
        <f>'Zadanie 5'!G71 + IF($N71=5,0.9,0)</f>
        <v>11.46</v>
      </c>
      <c r="H71">
        <f>'Zadanie 5'!H71 + IF($N71=5,0.9,0)</f>
        <v>16.48</v>
      </c>
      <c r="I71">
        <f>'Zadanie 5'!I71 + IF($N71=5,0.9,0)</f>
        <v>14.950000000000001</v>
      </c>
      <c r="J71">
        <f>IF(OR(N71=8,N71=7), ROUNDDOWN('Zadanie 5'!J71*1.07,2),'Zadanie 5'!J71)</f>
        <v>13.12</v>
      </c>
      <c r="K71">
        <f>IF(AND($M71&gt;=5,$M71&lt;=10), 'Zadanie 5'!K71 - 1.2, 'Zadanie 5'!K71)</f>
        <v>14.65</v>
      </c>
      <c r="L71">
        <f>'Zadanie 5'!L71 + IF($N71=5,0.9,0)</f>
        <v>15.05</v>
      </c>
      <c r="M71">
        <f t="shared" si="3"/>
        <v>21</v>
      </c>
      <c r="N71">
        <f t="shared" si="4"/>
        <v>5</v>
      </c>
    </row>
    <row r="72" spans="1:14" x14ac:dyDescent="0.25">
      <c r="A72" s="7">
        <f>'Zadanie 5'!A72+365</f>
        <v>42877</v>
      </c>
      <c r="B72" s="2">
        <v>0.29722222222222222</v>
      </c>
      <c r="C72">
        <f>IF(AND($M72&gt;=5,$M72&lt;=10), 'Zadanie 5'!C72 - 1.2, 'Zadanie 5'!C72) + IF($N72=5,0.9,0)</f>
        <v>14.82</v>
      </c>
      <c r="D72">
        <f>IF(AND($M72&gt;=5,$M72&lt;=10), 'Zadanie 5'!D72 - 1.2, 'Zadanie 5'!D72) + IF($N72=5,0.9,0)</f>
        <v>11.76</v>
      </c>
      <c r="E72">
        <f>'Zadanie 5'!E72 + IF($N72=5,0.9,0)</f>
        <v>11.950000000000001</v>
      </c>
      <c r="F72">
        <f>'Zadanie 5'!F72 + IF($N72=5,0.9,0)</f>
        <v>15.06</v>
      </c>
      <c r="G72">
        <f>'Zadanie 5'!G72 + IF($N72=5,0.9,0)</f>
        <v>12.38</v>
      </c>
      <c r="H72">
        <f>'Zadanie 5'!H72 + IF($N72=5,0.9,0)</f>
        <v>11.35</v>
      </c>
      <c r="I72">
        <f>'Zadanie 5'!I72 + IF($N72=5,0.9,0)</f>
        <v>15.51</v>
      </c>
      <c r="J72">
        <f>IF(OR(N72=8,N72=7), ROUNDDOWN('Zadanie 5'!J72*1.07,2),'Zadanie 5'!J72)</f>
        <v>12.83</v>
      </c>
      <c r="K72">
        <f>IF(AND($M72&gt;=5,$M72&lt;=10), 'Zadanie 5'!K72 - 1.2, 'Zadanie 5'!K72)</f>
        <v>12.25</v>
      </c>
      <c r="L72">
        <f>'Zadanie 5'!L72 + IF($N72=5,0.9,0)</f>
        <v>15.57</v>
      </c>
      <c r="M72">
        <f t="shared" si="3"/>
        <v>22</v>
      </c>
      <c r="N72">
        <f t="shared" si="4"/>
        <v>5</v>
      </c>
    </row>
    <row r="73" spans="1:14" x14ac:dyDescent="0.25">
      <c r="A73" s="7">
        <f>'Zadanie 5'!A73+365</f>
        <v>42882</v>
      </c>
      <c r="B73" s="2">
        <v>0.38055555555555554</v>
      </c>
      <c r="C73">
        <f>IF(AND($M73&gt;=5,$M73&lt;=10), 'Zadanie 5'!C73 - 1.2, 'Zadanie 5'!C73) + IF($N73=5,0.9,0)</f>
        <v>16.48</v>
      </c>
      <c r="D73">
        <f>IF(AND($M73&gt;=5,$M73&lt;=10), 'Zadanie 5'!D73 - 1.2, 'Zadanie 5'!D73) + IF($N73=5,0.9,0)</f>
        <v>14.23</v>
      </c>
      <c r="E73">
        <f>'Zadanie 5'!E73 + IF($N73=5,0.9,0)</f>
        <v>16.43</v>
      </c>
      <c r="F73">
        <f>'Zadanie 5'!F73 + IF($N73=5,0.9,0)</f>
        <v>13.02</v>
      </c>
      <c r="G73">
        <f>'Zadanie 5'!G73 + IF($N73=5,0.9,0)</f>
        <v>11.68</v>
      </c>
      <c r="H73">
        <f>'Zadanie 5'!H73 + IF($N73=5,0.9,0)</f>
        <v>16.57</v>
      </c>
      <c r="I73">
        <f>'Zadanie 5'!I73 + IF($N73=5,0.9,0)</f>
        <v>13.64</v>
      </c>
      <c r="J73">
        <f>IF(OR(N73=8,N73=7), ROUNDDOWN('Zadanie 5'!J73*1.07,2),'Zadanie 5'!J73)</f>
        <v>12.88</v>
      </c>
      <c r="K73">
        <f>IF(AND($M73&gt;=5,$M73&lt;=10), 'Zadanie 5'!K73 - 1.2, 'Zadanie 5'!K73)</f>
        <v>11.93</v>
      </c>
      <c r="L73">
        <f>'Zadanie 5'!L73 + IF($N73=5,0.9,0)</f>
        <v>12.07</v>
      </c>
      <c r="M73">
        <f t="shared" si="3"/>
        <v>27</v>
      </c>
      <c r="N73">
        <f t="shared" si="4"/>
        <v>5</v>
      </c>
    </row>
    <row r="74" spans="1:14" x14ac:dyDescent="0.25">
      <c r="A74" s="7">
        <f>'Zadanie 5'!A74+365</f>
        <v>42883</v>
      </c>
      <c r="B74" s="2">
        <v>8.9583333333333334E-2</v>
      </c>
      <c r="C74">
        <f>IF(AND($M74&gt;=5,$M74&lt;=10), 'Zadanie 5'!C74 - 1.2, 'Zadanie 5'!C74) + IF($N74=5,0.9,0)</f>
        <v>15.56</v>
      </c>
      <c r="D74">
        <f>IF(AND($M74&gt;=5,$M74&lt;=10), 'Zadanie 5'!D74 - 1.2, 'Zadanie 5'!D74) + IF($N74=5,0.9,0)</f>
        <v>13.360000000000001</v>
      </c>
      <c r="E74">
        <f>'Zadanie 5'!E74 + IF($N74=5,0.9,0)</f>
        <v>13.21</v>
      </c>
      <c r="F74">
        <f>'Zadanie 5'!F74 + IF($N74=5,0.9,0)</f>
        <v>10.950000000000001</v>
      </c>
      <c r="G74">
        <f>'Zadanie 5'!G74 + IF($N74=5,0.9,0)</f>
        <v>16.38</v>
      </c>
      <c r="H74">
        <f>'Zadanie 5'!H74 + IF($N74=5,0.9,0)</f>
        <v>16.189999999999998</v>
      </c>
      <c r="I74">
        <f>'Zadanie 5'!I74 + IF($N74=5,0.9,0)</f>
        <v>16.13</v>
      </c>
      <c r="J74">
        <f>IF(OR(N74=8,N74=7), ROUNDDOWN('Zadanie 5'!J74*1.07,2),'Zadanie 5'!J74)</f>
        <v>15.32</v>
      </c>
      <c r="K74">
        <f>IF(AND($M74&gt;=5,$M74&lt;=10), 'Zadanie 5'!K74 - 1.2, 'Zadanie 5'!K74)</f>
        <v>13.62</v>
      </c>
      <c r="L74">
        <f>'Zadanie 5'!L74 + IF($N74=5,0.9,0)</f>
        <v>16.579999999999998</v>
      </c>
      <c r="M74">
        <f t="shared" si="3"/>
        <v>28</v>
      </c>
      <c r="N74">
        <f t="shared" si="4"/>
        <v>5</v>
      </c>
    </row>
    <row r="75" spans="1:14" x14ac:dyDescent="0.25">
      <c r="A75" s="7">
        <f>'Zadanie 5'!A75+365</f>
        <v>42888</v>
      </c>
      <c r="B75" s="2">
        <v>0.4201388888888889</v>
      </c>
      <c r="C75">
        <f>IF(AND($M75&gt;=5,$M75&lt;=10), 'Zadanie 5'!C75 - 1.2, 'Zadanie 5'!C75) + IF($N75=5,0.9,0)</f>
        <v>19.510000000000002</v>
      </c>
      <c r="D75">
        <f>IF(AND($M75&gt;=5,$M75&lt;=10), 'Zadanie 5'!D75 - 1.2, 'Zadanie 5'!D75) + IF($N75=5,0.9,0)</f>
        <v>12.69</v>
      </c>
      <c r="E75">
        <f>'Zadanie 5'!E75 + IF($N75=5,0.9,0)</f>
        <v>11.38</v>
      </c>
      <c r="F75">
        <f>'Zadanie 5'!F75 + IF($N75=5,0.9,0)</f>
        <v>15.99</v>
      </c>
      <c r="G75">
        <f>'Zadanie 5'!G75 + IF($N75=5,0.9,0)</f>
        <v>15.35</v>
      </c>
      <c r="H75">
        <f>'Zadanie 5'!H75 + IF($N75=5,0.9,0)</f>
        <v>17.239999999999998</v>
      </c>
      <c r="I75">
        <f>'Zadanie 5'!I75 + IF($N75=5,0.9,0)</f>
        <v>12.54</v>
      </c>
      <c r="J75">
        <f>IF(OR(N75=8,N75=7), ROUNDDOWN('Zadanie 5'!J75*1.07,2),'Zadanie 5'!J75)</f>
        <v>12.24</v>
      </c>
      <c r="K75">
        <f>IF(AND($M75&gt;=5,$M75&lt;=10), 'Zadanie 5'!K75 - 1.2, 'Zadanie 5'!K75)</f>
        <v>13.03</v>
      </c>
      <c r="L75">
        <f>'Zadanie 5'!L75 + IF($N75=5,0.9,0)</f>
        <v>19.329999999999998</v>
      </c>
      <c r="M75">
        <f t="shared" si="3"/>
        <v>2</v>
      </c>
      <c r="N75">
        <f t="shared" si="4"/>
        <v>6</v>
      </c>
    </row>
    <row r="76" spans="1:14" x14ac:dyDescent="0.25">
      <c r="A76" s="7">
        <f>'Zadanie 5'!A76+365</f>
        <v>42891</v>
      </c>
      <c r="B76" s="2">
        <v>8.5416666666666669E-2</v>
      </c>
      <c r="C76">
        <f>IF(AND($M76&gt;=5,$M76&lt;=10), 'Zadanie 5'!C76 - 1.2, 'Zadanie 5'!C76) + IF($N76=5,0.9,0)</f>
        <v>8.84</v>
      </c>
      <c r="D76">
        <f>IF(AND($M76&gt;=5,$M76&lt;=10), 'Zadanie 5'!D76 - 1.2, 'Zadanie 5'!D76) + IF($N76=5,0.9,0)</f>
        <v>8.99</v>
      </c>
      <c r="E76">
        <f>'Zadanie 5'!E76 + IF($N76=5,0.9,0)</f>
        <v>19.75</v>
      </c>
      <c r="F76">
        <f>'Zadanie 5'!F76 + IF($N76=5,0.9,0)</f>
        <v>15.2</v>
      </c>
      <c r="G76">
        <f>'Zadanie 5'!G76 + IF($N76=5,0.9,0)</f>
        <v>18.100000000000001</v>
      </c>
      <c r="H76">
        <f>'Zadanie 5'!H76 + IF($N76=5,0.9,0)</f>
        <v>14.37</v>
      </c>
      <c r="I76">
        <f>'Zadanie 5'!I76 + IF($N76=5,0.9,0)</f>
        <v>15.28</v>
      </c>
      <c r="J76">
        <f>IF(OR(N76=8,N76=7), ROUNDDOWN('Zadanie 5'!J76*1.07,2),'Zadanie 5'!J76)</f>
        <v>11.85</v>
      </c>
      <c r="K76">
        <f>IF(AND($M76&gt;=5,$M76&lt;=10), 'Zadanie 5'!K76 - 1.2, 'Zadanie 5'!K76)</f>
        <v>11.120000000000001</v>
      </c>
      <c r="L76">
        <f>'Zadanie 5'!L76 + IF($N76=5,0.9,0)</f>
        <v>12.94</v>
      </c>
      <c r="M76">
        <f t="shared" si="3"/>
        <v>5</v>
      </c>
      <c r="N76">
        <f t="shared" si="4"/>
        <v>6</v>
      </c>
    </row>
    <row r="77" spans="1:14" x14ac:dyDescent="0.25">
      <c r="A77" s="7">
        <f>'Zadanie 5'!A77+365</f>
        <v>42894</v>
      </c>
      <c r="B77" s="2">
        <v>0.12638888888888888</v>
      </c>
      <c r="C77">
        <f>IF(AND($M77&gt;=5,$M77&lt;=10), 'Zadanie 5'!C77 - 1.2, 'Zadanie 5'!C77) + IF($N77=5,0.9,0)</f>
        <v>9.92</v>
      </c>
      <c r="D77">
        <f>IF(AND($M77&gt;=5,$M77&lt;=10), 'Zadanie 5'!D77 - 1.2, 'Zadanie 5'!D77) + IF($N77=5,0.9,0)</f>
        <v>14.57</v>
      </c>
      <c r="E77">
        <f>'Zadanie 5'!E77 + IF($N77=5,0.9,0)</f>
        <v>19.170000000000002</v>
      </c>
      <c r="F77">
        <f>'Zadanie 5'!F77 + IF($N77=5,0.9,0)</f>
        <v>10.32</v>
      </c>
      <c r="G77">
        <f>'Zadanie 5'!G77 + IF($N77=5,0.9,0)</f>
        <v>10.9</v>
      </c>
      <c r="H77">
        <f>'Zadanie 5'!H77 + IF($N77=5,0.9,0)</f>
        <v>10.58</v>
      </c>
      <c r="I77">
        <f>'Zadanie 5'!I77 + IF($N77=5,0.9,0)</f>
        <v>16.86</v>
      </c>
      <c r="J77">
        <f>IF(OR(N77=8,N77=7), ROUNDDOWN('Zadanie 5'!J77*1.07,2),'Zadanie 5'!J77)</f>
        <v>17.149999999999999</v>
      </c>
      <c r="K77">
        <f>IF(AND($M77&gt;=5,$M77&lt;=10), 'Zadanie 5'!K77 - 1.2, 'Zadanie 5'!K77)</f>
        <v>18.21</v>
      </c>
      <c r="L77">
        <f>'Zadanie 5'!L77 + IF($N77=5,0.9,0)</f>
        <v>12.24</v>
      </c>
      <c r="M77">
        <f t="shared" si="3"/>
        <v>8</v>
      </c>
      <c r="N77">
        <f t="shared" si="4"/>
        <v>6</v>
      </c>
    </row>
    <row r="78" spans="1:14" x14ac:dyDescent="0.25">
      <c r="A78" s="7">
        <f>'Zadanie 5'!A78+365</f>
        <v>42895</v>
      </c>
      <c r="B78" s="2">
        <v>4.5138888888888888E-2</v>
      </c>
      <c r="C78">
        <f>IF(AND($M78&gt;=5,$M78&lt;=10), 'Zadanie 5'!C78 - 1.2, 'Zadanie 5'!C78) + IF($N78=5,0.9,0)</f>
        <v>13.350000000000001</v>
      </c>
      <c r="D78">
        <f>IF(AND($M78&gt;=5,$M78&lt;=10), 'Zadanie 5'!D78 - 1.2, 'Zadanie 5'!D78) + IF($N78=5,0.9,0)</f>
        <v>13.96</v>
      </c>
      <c r="E78">
        <f>'Zadanie 5'!E78 + IF($N78=5,0.9,0)</f>
        <v>11.74</v>
      </c>
      <c r="F78">
        <f>'Zadanie 5'!F78 + IF($N78=5,0.9,0)</f>
        <v>18.350000000000001</v>
      </c>
      <c r="G78">
        <f>'Zadanie 5'!G78 + IF($N78=5,0.9,0)</f>
        <v>10.87</v>
      </c>
      <c r="H78">
        <f>'Zadanie 5'!H78 + IF($N78=5,0.9,0)</f>
        <v>14.03</v>
      </c>
      <c r="I78">
        <f>'Zadanie 5'!I78 + IF($N78=5,0.9,0)</f>
        <v>14.75</v>
      </c>
      <c r="J78">
        <f>IF(OR(N78=8,N78=7), ROUNDDOWN('Zadanie 5'!J78*1.07,2),'Zadanie 5'!J78)</f>
        <v>18.78</v>
      </c>
      <c r="K78">
        <f>IF(AND($M78&gt;=5,$M78&lt;=10), 'Zadanie 5'!K78 - 1.2, 'Zadanie 5'!K78)</f>
        <v>14.32</v>
      </c>
      <c r="L78">
        <f>'Zadanie 5'!L78 + IF($N78=5,0.9,0)</f>
        <v>18.690000000000001</v>
      </c>
      <c r="M78">
        <f t="shared" si="3"/>
        <v>9</v>
      </c>
      <c r="N78">
        <f t="shared" si="4"/>
        <v>6</v>
      </c>
    </row>
    <row r="79" spans="1:14" x14ac:dyDescent="0.25">
      <c r="A79" s="7">
        <f>'Zadanie 5'!A79+365</f>
        <v>42897</v>
      </c>
      <c r="B79" s="2">
        <v>0.17222222222222222</v>
      </c>
      <c r="C79">
        <f>IF(AND($M79&gt;=5,$M79&lt;=10), 'Zadanie 5'!C79 - 1.2, 'Zadanie 5'!C79) + IF($N79=5,0.9,0)</f>
        <v>17.7</v>
      </c>
      <c r="D79">
        <f>IF(AND($M79&gt;=5,$M79&lt;=10), 'Zadanie 5'!D79 - 1.2, 'Zadanie 5'!D79) + IF($N79=5,0.9,0)</f>
        <v>15.76</v>
      </c>
      <c r="E79">
        <f>'Zadanie 5'!E79 + IF($N79=5,0.9,0)</f>
        <v>11.34</v>
      </c>
      <c r="F79">
        <f>'Zadanie 5'!F79 + IF($N79=5,0.9,0)</f>
        <v>15.04</v>
      </c>
      <c r="G79">
        <f>'Zadanie 5'!G79 + IF($N79=5,0.9,0)</f>
        <v>16.18</v>
      </c>
      <c r="H79">
        <f>'Zadanie 5'!H79 + IF($N79=5,0.9,0)</f>
        <v>12.14</v>
      </c>
      <c r="I79">
        <f>'Zadanie 5'!I79 + IF($N79=5,0.9,0)</f>
        <v>13.44</v>
      </c>
      <c r="J79">
        <f>IF(OR(N79=8,N79=7), ROUNDDOWN('Zadanie 5'!J79*1.07,2),'Zadanie 5'!J79)</f>
        <v>14.12</v>
      </c>
      <c r="K79">
        <f>IF(AND($M79&gt;=5,$M79&lt;=10), 'Zadanie 5'!K79 - 1.2, 'Zadanie 5'!K79)</f>
        <v>15.27</v>
      </c>
      <c r="L79">
        <f>'Zadanie 5'!L79 + IF($N79=5,0.9,0)</f>
        <v>13.19</v>
      </c>
      <c r="M79">
        <f t="shared" si="3"/>
        <v>11</v>
      </c>
      <c r="N79">
        <f t="shared" si="4"/>
        <v>6</v>
      </c>
    </row>
    <row r="80" spans="1:14" x14ac:dyDescent="0.25">
      <c r="A80" s="7">
        <f>'Zadanie 5'!A80+365</f>
        <v>42897</v>
      </c>
      <c r="B80" s="2">
        <v>0.41875000000000001</v>
      </c>
      <c r="C80">
        <f>IF(AND($M80&gt;=5,$M80&lt;=10), 'Zadanie 5'!C80 - 1.2, 'Zadanie 5'!C80) + IF($N80=5,0.9,0)</f>
        <v>13.13</v>
      </c>
      <c r="D80">
        <f>IF(AND($M80&gt;=5,$M80&lt;=10), 'Zadanie 5'!D80 - 1.2, 'Zadanie 5'!D80) + IF($N80=5,0.9,0)</f>
        <v>12.12</v>
      </c>
      <c r="E80">
        <f>'Zadanie 5'!E80 + IF($N80=5,0.9,0)</f>
        <v>11.6</v>
      </c>
      <c r="F80">
        <f>'Zadanie 5'!F80 + IF($N80=5,0.9,0)</f>
        <v>11.76</v>
      </c>
      <c r="G80">
        <f>'Zadanie 5'!G80 + IF($N80=5,0.9,0)</f>
        <v>16.309999999999999</v>
      </c>
      <c r="H80">
        <f>'Zadanie 5'!H80 + IF($N80=5,0.9,0)</f>
        <v>19.27</v>
      </c>
      <c r="I80">
        <f>'Zadanie 5'!I80 + IF($N80=5,0.9,0)</f>
        <v>17.64</v>
      </c>
      <c r="J80">
        <f>IF(OR(N80=8,N80=7), ROUNDDOWN('Zadanie 5'!J80*1.07,2),'Zadanie 5'!J80)</f>
        <v>14.87</v>
      </c>
      <c r="K80">
        <f>IF(AND($M80&gt;=5,$M80&lt;=10), 'Zadanie 5'!K80 - 1.2, 'Zadanie 5'!K80)</f>
        <v>11.94</v>
      </c>
      <c r="L80">
        <f>'Zadanie 5'!L80 + IF($N80=5,0.9,0)</f>
        <v>15.91</v>
      </c>
      <c r="M80">
        <f t="shared" si="3"/>
        <v>11</v>
      </c>
      <c r="N80">
        <f t="shared" si="4"/>
        <v>6</v>
      </c>
    </row>
    <row r="81" spans="1:14" x14ac:dyDescent="0.25">
      <c r="A81" s="7">
        <f>'Zadanie 5'!A81+365</f>
        <v>42899</v>
      </c>
      <c r="B81" s="2">
        <v>0.17291666666666666</v>
      </c>
      <c r="C81">
        <f>IF(AND($M81&gt;=5,$M81&lt;=10), 'Zadanie 5'!C81 - 1.2, 'Zadanie 5'!C81) + IF($N81=5,0.9,0)</f>
        <v>10.39</v>
      </c>
      <c r="D81">
        <f>IF(AND($M81&gt;=5,$M81&lt;=10), 'Zadanie 5'!D81 - 1.2, 'Zadanie 5'!D81) + IF($N81=5,0.9,0)</f>
        <v>13.61</v>
      </c>
      <c r="E81">
        <f>'Zadanie 5'!E81 + IF($N81=5,0.9,0)</f>
        <v>11.2</v>
      </c>
      <c r="F81">
        <f>'Zadanie 5'!F81 + IF($N81=5,0.9,0)</f>
        <v>14.79</v>
      </c>
      <c r="G81">
        <f>'Zadanie 5'!G81 + IF($N81=5,0.9,0)</f>
        <v>12.21</v>
      </c>
      <c r="H81">
        <f>'Zadanie 5'!H81 + IF($N81=5,0.9,0)</f>
        <v>16.760000000000002</v>
      </c>
      <c r="I81">
        <f>'Zadanie 5'!I81 + IF($N81=5,0.9,0)</f>
        <v>13.09</v>
      </c>
      <c r="J81">
        <f>IF(OR(N81=8,N81=7), ROUNDDOWN('Zadanie 5'!J81*1.07,2),'Zadanie 5'!J81)</f>
        <v>14.26</v>
      </c>
      <c r="K81">
        <f>IF(AND($M81&gt;=5,$M81&lt;=10), 'Zadanie 5'!K81 - 1.2, 'Zadanie 5'!K81)</f>
        <v>10.45</v>
      </c>
      <c r="L81">
        <f>'Zadanie 5'!L81 + IF($N81=5,0.9,0)</f>
        <v>11.46</v>
      </c>
      <c r="M81">
        <f t="shared" si="3"/>
        <v>13</v>
      </c>
      <c r="N81">
        <f t="shared" si="4"/>
        <v>6</v>
      </c>
    </row>
    <row r="82" spans="1:14" x14ac:dyDescent="0.25">
      <c r="A82" s="7">
        <f>'Zadanie 5'!A82+365</f>
        <v>42899</v>
      </c>
      <c r="B82" s="2">
        <v>0.45833333333333331</v>
      </c>
      <c r="C82">
        <f>IF(AND($M82&gt;=5,$M82&lt;=10), 'Zadanie 5'!C82 - 1.2, 'Zadanie 5'!C82) + IF($N82=5,0.9,0)</f>
        <v>13.07</v>
      </c>
      <c r="D82">
        <f>IF(AND($M82&gt;=5,$M82&lt;=10), 'Zadanie 5'!D82 - 1.2, 'Zadanie 5'!D82) + IF($N82=5,0.9,0)</f>
        <v>17.61</v>
      </c>
      <c r="E82">
        <f>'Zadanie 5'!E82 + IF($N82=5,0.9,0)</f>
        <v>13.36</v>
      </c>
      <c r="F82">
        <f>'Zadanie 5'!F82 + IF($N82=5,0.9,0)</f>
        <v>19.489999999999998</v>
      </c>
      <c r="G82">
        <f>'Zadanie 5'!G82 + IF($N82=5,0.9,0)</f>
        <v>17.190000000000001</v>
      </c>
      <c r="H82">
        <f>'Zadanie 5'!H82 + IF($N82=5,0.9,0)</f>
        <v>12.99</v>
      </c>
      <c r="I82">
        <f>'Zadanie 5'!I82 + IF($N82=5,0.9,0)</f>
        <v>17.79</v>
      </c>
      <c r="J82">
        <f>IF(OR(N82=8,N82=7), ROUNDDOWN('Zadanie 5'!J82*1.07,2),'Zadanie 5'!J82)</f>
        <v>18.54</v>
      </c>
      <c r="K82">
        <f>IF(AND($M82&gt;=5,$M82&lt;=10), 'Zadanie 5'!K82 - 1.2, 'Zadanie 5'!K82)</f>
        <v>11.92</v>
      </c>
      <c r="L82">
        <f>'Zadanie 5'!L82 + IF($N82=5,0.9,0)</f>
        <v>16.47</v>
      </c>
      <c r="M82">
        <f t="shared" si="3"/>
        <v>13</v>
      </c>
      <c r="N82">
        <f t="shared" si="4"/>
        <v>6</v>
      </c>
    </row>
    <row r="83" spans="1:14" x14ac:dyDescent="0.25">
      <c r="A83" s="7">
        <f>'Zadanie 5'!A83+365</f>
        <v>42901</v>
      </c>
      <c r="B83" s="2">
        <v>0.25624999999999998</v>
      </c>
      <c r="C83">
        <f>IF(AND($M83&gt;=5,$M83&lt;=10), 'Zadanie 5'!C83 - 1.2, 'Zadanie 5'!C83) + IF($N83=5,0.9,0)</f>
        <v>17.18</v>
      </c>
      <c r="D83">
        <f>IF(AND($M83&gt;=5,$M83&lt;=10), 'Zadanie 5'!D83 - 1.2, 'Zadanie 5'!D83) + IF($N83=5,0.9,0)</f>
        <v>18.510000000000002</v>
      </c>
      <c r="E83">
        <f>'Zadanie 5'!E83 + IF($N83=5,0.9,0)</f>
        <v>18.23</v>
      </c>
      <c r="F83">
        <f>'Zadanie 5'!F83 + IF($N83=5,0.9,0)</f>
        <v>18.190000000000001</v>
      </c>
      <c r="G83">
        <f>'Zadanie 5'!G83 + IF($N83=5,0.9,0)</f>
        <v>17.61</v>
      </c>
      <c r="H83">
        <f>'Zadanie 5'!H83 + IF($N83=5,0.9,0)</f>
        <v>16.04</v>
      </c>
      <c r="I83">
        <f>'Zadanie 5'!I83 + IF($N83=5,0.9,0)</f>
        <v>14.39</v>
      </c>
      <c r="J83">
        <f>IF(OR(N83=8,N83=7), ROUNDDOWN('Zadanie 5'!J83*1.07,2),'Zadanie 5'!J83)</f>
        <v>18.010000000000002</v>
      </c>
      <c r="K83">
        <f>IF(AND($M83&gt;=5,$M83&lt;=10), 'Zadanie 5'!K83 - 1.2, 'Zadanie 5'!K83)</f>
        <v>14.9</v>
      </c>
      <c r="L83">
        <f>'Zadanie 5'!L83 + IF($N83=5,0.9,0)</f>
        <v>10.26</v>
      </c>
      <c r="M83">
        <f t="shared" si="3"/>
        <v>15</v>
      </c>
      <c r="N83">
        <f t="shared" si="4"/>
        <v>6</v>
      </c>
    </row>
    <row r="84" spans="1:14" x14ac:dyDescent="0.25">
      <c r="A84" s="7">
        <f>'Zadanie 5'!A84+365</f>
        <v>42901</v>
      </c>
      <c r="B84" s="2">
        <v>0.46111111111111114</v>
      </c>
      <c r="C84">
        <f>IF(AND($M84&gt;=5,$M84&lt;=10), 'Zadanie 5'!C84 - 1.2, 'Zadanie 5'!C84) + IF($N84=5,0.9,0)</f>
        <v>11.02</v>
      </c>
      <c r="D84">
        <f>IF(AND($M84&gt;=5,$M84&lt;=10), 'Zadanie 5'!D84 - 1.2, 'Zadanie 5'!D84) + IF($N84=5,0.9,0)</f>
        <v>16.95</v>
      </c>
      <c r="E84">
        <f>'Zadanie 5'!E84 + IF($N84=5,0.9,0)</f>
        <v>12.02</v>
      </c>
      <c r="F84">
        <f>'Zadanie 5'!F84 + IF($N84=5,0.9,0)</f>
        <v>10.31</v>
      </c>
      <c r="G84">
        <f>'Zadanie 5'!G84 + IF($N84=5,0.9,0)</f>
        <v>17.45</v>
      </c>
      <c r="H84">
        <f>'Zadanie 5'!H84 + IF($N84=5,0.9,0)</f>
        <v>18</v>
      </c>
      <c r="I84">
        <f>'Zadanie 5'!I84 + IF($N84=5,0.9,0)</f>
        <v>10.19</v>
      </c>
      <c r="J84">
        <f>IF(OR(N84=8,N84=7), ROUNDDOWN('Zadanie 5'!J84*1.07,2),'Zadanie 5'!J84)</f>
        <v>13.26</v>
      </c>
      <c r="K84">
        <f>IF(AND($M84&gt;=5,$M84&lt;=10), 'Zadanie 5'!K84 - 1.2, 'Zadanie 5'!K84)</f>
        <v>12.17</v>
      </c>
      <c r="L84">
        <f>'Zadanie 5'!L84 + IF($N84=5,0.9,0)</f>
        <v>14.58</v>
      </c>
      <c r="M84">
        <f t="shared" si="3"/>
        <v>15</v>
      </c>
      <c r="N84">
        <f t="shared" si="4"/>
        <v>6</v>
      </c>
    </row>
    <row r="85" spans="1:14" x14ac:dyDescent="0.25">
      <c r="A85" s="7">
        <f>'Zadanie 5'!A85+365</f>
        <v>42902</v>
      </c>
      <c r="B85" s="2">
        <v>8.9583333333333334E-2</v>
      </c>
      <c r="C85">
        <f>IF(AND($M85&gt;=5,$M85&lt;=10), 'Zadanie 5'!C85 - 1.2, 'Zadanie 5'!C85) + IF($N85=5,0.9,0)</f>
        <v>12.05</v>
      </c>
      <c r="D85">
        <f>IF(AND($M85&gt;=5,$M85&lt;=10), 'Zadanie 5'!D85 - 1.2, 'Zadanie 5'!D85) + IF($N85=5,0.9,0)</f>
        <v>13.7</v>
      </c>
      <c r="E85">
        <f>'Zadanie 5'!E85 + IF($N85=5,0.9,0)</f>
        <v>12.71</v>
      </c>
      <c r="F85">
        <f>'Zadanie 5'!F85 + IF($N85=5,0.9,0)</f>
        <v>15.73</v>
      </c>
      <c r="G85">
        <f>'Zadanie 5'!G85 + IF($N85=5,0.9,0)</f>
        <v>19.93</v>
      </c>
      <c r="H85">
        <f>'Zadanie 5'!H85 + IF($N85=5,0.9,0)</f>
        <v>19.27</v>
      </c>
      <c r="I85">
        <f>'Zadanie 5'!I85 + IF($N85=5,0.9,0)</f>
        <v>11.13</v>
      </c>
      <c r="J85">
        <f>IF(OR(N85=8,N85=7), ROUNDDOWN('Zadanie 5'!J85*1.07,2),'Zadanie 5'!J85)</f>
        <v>14.74</v>
      </c>
      <c r="K85">
        <f>IF(AND($M85&gt;=5,$M85&lt;=10), 'Zadanie 5'!K85 - 1.2, 'Zadanie 5'!K85)</f>
        <v>15.42</v>
      </c>
      <c r="L85">
        <f>'Zadanie 5'!L85 + IF($N85=5,0.9,0)</f>
        <v>12.66</v>
      </c>
      <c r="M85">
        <f t="shared" si="3"/>
        <v>16</v>
      </c>
      <c r="N85">
        <f t="shared" si="4"/>
        <v>6</v>
      </c>
    </row>
    <row r="86" spans="1:14" x14ac:dyDescent="0.25">
      <c r="A86" s="7">
        <f>'Zadanie 5'!A86+365</f>
        <v>42905</v>
      </c>
      <c r="B86" s="2">
        <v>0.37708333333333333</v>
      </c>
      <c r="C86">
        <f>IF(AND($M86&gt;=5,$M86&lt;=10), 'Zadanie 5'!C86 - 1.2, 'Zadanie 5'!C86) + IF($N86=5,0.9,0)</f>
        <v>13.82</v>
      </c>
      <c r="D86">
        <f>IF(AND($M86&gt;=5,$M86&lt;=10), 'Zadanie 5'!D86 - 1.2, 'Zadanie 5'!D86) + IF($N86=5,0.9,0)</f>
        <v>17.8</v>
      </c>
      <c r="E86">
        <f>'Zadanie 5'!E86 + IF($N86=5,0.9,0)</f>
        <v>19.18</v>
      </c>
      <c r="F86">
        <f>'Zadanie 5'!F86 + IF($N86=5,0.9,0)</f>
        <v>10.64</v>
      </c>
      <c r="G86">
        <f>'Zadanie 5'!G86 + IF($N86=5,0.9,0)</f>
        <v>11.3</v>
      </c>
      <c r="H86">
        <f>'Zadanie 5'!H86 + IF($N86=5,0.9,0)</f>
        <v>11.15</v>
      </c>
      <c r="I86">
        <f>'Zadanie 5'!I86 + IF($N86=5,0.9,0)</f>
        <v>14.03</v>
      </c>
      <c r="J86">
        <f>IF(OR(N86=8,N86=7), ROUNDDOWN('Zadanie 5'!J86*1.07,2),'Zadanie 5'!J86)</f>
        <v>17.32</v>
      </c>
      <c r="K86">
        <f>IF(AND($M86&gt;=5,$M86&lt;=10), 'Zadanie 5'!K86 - 1.2, 'Zadanie 5'!K86)</f>
        <v>18.63</v>
      </c>
      <c r="L86">
        <f>'Zadanie 5'!L86 + IF($N86=5,0.9,0)</f>
        <v>15.76</v>
      </c>
      <c r="M86">
        <f t="shared" si="3"/>
        <v>19</v>
      </c>
      <c r="N86">
        <f t="shared" si="4"/>
        <v>6</v>
      </c>
    </row>
    <row r="87" spans="1:14" x14ac:dyDescent="0.25">
      <c r="A87" s="7">
        <f>'Zadanie 5'!A87+365</f>
        <v>42905</v>
      </c>
      <c r="B87" s="2">
        <v>0.46527777777777779</v>
      </c>
      <c r="C87">
        <f>IF(AND($M87&gt;=5,$M87&lt;=10), 'Zadanie 5'!C87 - 1.2, 'Zadanie 5'!C87) + IF($N87=5,0.9,0)</f>
        <v>19.010000000000002</v>
      </c>
      <c r="D87">
        <f>IF(AND($M87&gt;=5,$M87&lt;=10), 'Zadanie 5'!D87 - 1.2, 'Zadanie 5'!D87) + IF($N87=5,0.9,0)</f>
        <v>13.1</v>
      </c>
      <c r="E87">
        <f>'Zadanie 5'!E87 + IF($N87=5,0.9,0)</f>
        <v>14.77</v>
      </c>
      <c r="F87">
        <f>'Zadanie 5'!F87 + IF($N87=5,0.9,0)</f>
        <v>11</v>
      </c>
      <c r="G87">
        <f>'Zadanie 5'!G87 + IF($N87=5,0.9,0)</f>
        <v>19.510000000000002</v>
      </c>
      <c r="H87">
        <f>'Zadanie 5'!H87 + IF($N87=5,0.9,0)</f>
        <v>15.48</v>
      </c>
      <c r="I87">
        <f>'Zadanie 5'!I87 + IF($N87=5,0.9,0)</f>
        <v>11.75</v>
      </c>
      <c r="J87">
        <f>IF(OR(N87=8,N87=7), ROUNDDOWN('Zadanie 5'!J87*1.07,2),'Zadanie 5'!J87)</f>
        <v>17.54</v>
      </c>
      <c r="K87">
        <f>IF(AND($M87&gt;=5,$M87&lt;=10), 'Zadanie 5'!K87 - 1.2, 'Zadanie 5'!K87)</f>
        <v>11.08</v>
      </c>
      <c r="L87">
        <f>'Zadanie 5'!L87 + IF($N87=5,0.9,0)</f>
        <v>14.23</v>
      </c>
      <c r="M87">
        <f t="shared" si="3"/>
        <v>19</v>
      </c>
      <c r="N87">
        <f t="shared" si="4"/>
        <v>6</v>
      </c>
    </row>
    <row r="88" spans="1:14" x14ac:dyDescent="0.25">
      <c r="A88" s="7">
        <f>'Zadanie 5'!A88+365</f>
        <v>42906</v>
      </c>
      <c r="B88" s="2">
        <v>2.0833333333333333E-3</v>
      </c>
      <c r="C88">
        <f>IF(AND($M88&gt;=5,$M88&lt;=10), 'Zadanie 5'!C88 - 1.2, 'Zadanie 5'!C88) + IF($N88=5,0.9,0)</f>
        <v>17.27</v>
      </c>
      <c r="D88">
        <f>IF(AND($M88&gt;=5,$M88&lt;=10), 'Zadanie 5'!D88 - 1.2, 'Zadanie 5'!D88) + IF($N88=5,0.9,0)</f>
        <v>13.06</v>
      </c>
      <c r="E88">
        <f>'Zadanie 5'!E88 + IF($N88=5,0.9,0)</f>
        <v>16.12</v>
      </c>
      <c r="F88">
        <f>'Zadanie 5'!F88 + IF($N88=5,0.9,0)</f>
        <v>19.010000000000002</v>
      </c>
      <c r="G88">
        <f>'Zadanie 5'!G88 + IF($N88=5,0.9,0)</f>
        <v>13.96</v>
      </c>
      <c r="H88">
        <f>'Zadanie 5'!H88 + IF($N88=5,0.9,0)</f>
        <v>10.029999999999999</v>
      </c>
      <c r="I88">
        <f>'Zadanie 5'!I88 + IF($N88=5,0.9,0)</f>
        <v>14.22</v>
      </c>
      <c r="J88">
        <f>IF(OR(N88=8,N88=7), ROUNDDOWN('Zadanie 5'!J88*1.07,2),'Zadanie 5'!J88)</f>
        <v>14.88</v>
      </c>
      <c r="K88">
        <f>IF(AND($M88&gt;=5,$M88&lt;=10), 'Zadanie 5'!K88 - 1.2, 'Zadanie 5'!K88)</f>
        <v>15.12</v>
      </c>
      <c r="L88">
        <f>'Zadanie 5'!L88 + IF($N88=5,0.9,0)</f>
        <v>19.73</v>
      </c>
      <c r="M88">
        <f t="shared" si="3"/>
        <v>20</v>
      </c>
      <c r="N88">
        <f t="shared" si="4"/>
        <v>6</v>
      </c>
    </row>
    <row r="89" spans="1:14" x14ac:dyDescent="0.25">
      <c r="A89" s="7">
        <f>'Zadanie 5'!A89+365</f>
        <v>42907</v>
      </c>
      <c r="B89" s="2">
        <v>0.1701388888888889</v>
      </c>
      <c r="C89">
        <f>IF(AND($M89&gt;=5,$M89&lt;=10), 'Zadanie 5'!C89 - 1.2, 'Zadanie 5'!C89) + IF($N89=5,0.9,0)</f>
        <v>14.93</v>
      </c>
      <c r="D89">
        <f>IF(AND($M89&gt;=5,$M89&lt;=10), 'Zadanie 5'!D89 - 1.2, 'Zadanie 5'!D89) + IF($N89=5,0.9,0)</f>
        <v>18.36</v>
      </c>
      <c r="E89">
        <f>'Zadanie 5'!E89 + IF($N89=5,0.9,0)</f>
        <v>18.34</v>
      </c>
      <c r="F89">
        <f>'Zadanie 5'!F89 + IF($N89=5,0.9,0)</f>
        <v>10.06</v>
      </c>
      <c r="G89">
        <f>'Zadanie 5'!G89 + IF($N89=5,0.9,0)</f>
        <v>16.440000000000001</v>
      </c>
      <c r="H89">
        <f>'Zadanie 5'!H89 + IF($N89=5,0.9,0)</f>
        <v>16.829999999999998</v>
      </c>
      <c r="I89">
        <f>'Zadanie 5'!I89 + IF($N89=5,0.9,0)</f>
        <v>18.079999999999998</v>
      </c>
      <c r="J89">
        <f>IF(OR(N89=8,N89=7), ROUNDDOWN('Zadanie 5'!J89*1.07,2),'Zadanie 5'!J89)</f>
        <v>11.2</v>
      </c>
      <c r="K89">
        <f>IF(AND($M89&gt;=5,$M89&lt;=10), 'Zadanie 5'!K89 - 1.2, 'Zadanie 5'!K89)</f>
        <v>10.56</v>
      </c>
      <c r="L89">
        <f>'Zadanie 5'!L89 + IF($N89=5,0.9,0)</f>
        <v>17.22</v>
      </c>
      <c r="M89">
        <f t="shared" si="3"/>
        <v>21</v>
      </c>
      <c r="N89">
        <f t="shared" si="4"/>
        <v>6</v>
      </c>
    </row>
    <row r="90" spans="1:14" x14ac:dyDescent="0.25">
      <c r="A90" s="7">
        <f>'Zadanie 5'!A90+365</f>
        <v>42910</v>
      </c>
      <c r="B90" s="2">
        <v>0.2986111111111111</v>
      </c>
      <c r="C90">
        <f>IF(AND($M90&gt;=5,$M90&lt;=10), 'Zadanie 5'!C90 - 1.2, 'Zadanie 5'!C90) + IF($N90=5,0.9,0)</f>
        <v>15.51</v>
      </c>
      <c r="D90">
        <f>IF(AND($M90&gt;=5,$M90&lt;=10), 'Zadanie 5'!D90 - 1.2, 'Zadanie 5'!D90) + IF($N90=5,0.9,0)</f>
        <v>16.440000000000001</v>
      </c>
      <c r="E90">
        <f>'Zadanie 5'!E90 + IF($N90=5,0.9,0)</f>
        <v>10.02</v>
      </c>
      <c r="F90">
        <f>'Zadanie 5'!F90 + IF($N90=5,0.9,0)</f>
        <v>13.71</v>
      </c>
      <c r="G90">
        <f>'Zadanie 5'!G90 + IF($N90=5,0.9,0)</f>
        <v>10.98</v>
      </c>
      <c r="H90">
        <f>'Zadanie 5'!H90 + IF($N90=5,0.9,0)</f>
        <v>17.39</v>
      </c>
      <c r="I90">
        <f>'Zadanie 5'!I90 + IF($N90=5,0.9,0)</f>
        <v>13.73</v>
      </c>
      <c r="J90">
        <f>IF(OR(N90=8,N90=7), ROUNDDOWN('Zadanie 5'!J90*1.07,2),'Zadanie 5'!J90)</f>
        <v>17.8</v>
      </c>
      <c r="K90">
        <f>IF(AND($M90&gt;=5,$M90&lt;=10), 'Zadanie 5'!K90 - 1.2, 'Zadanie 5'!K90)</f>
        <v>14.59</v>
      </c>
      <c r="L90">
        <f>'Zadanie 5'!L90 + IF($N90=5,0.9,0)</f>
        <v>12.5</v>
      </c>
      <c r="M90">
        <f t="shared" si="3"/>
        <v>24</v>
      </c>
      <c r="N90">
        <f t="shared" si="4"/>
        <v>6</v>
      </c>
    </row>
    <row r="91" spans="1:14" x14ac:dyDescent="0.25">
      <c r="A91" s="7">
        <f>'Zadanie 5'!A91+365</f>
        <v>42910</v>
      </c>
      <c r="B91" s="2">
        <v>0.37777777777777777</v>
      </c>
      <c r="C91">
        <f>IF(AND($M91&gt;=5,$M91&lt;=10), 'Zadanie 5'!C91 - 1.2, 'Zadanie 5'!C91) + IF($N91=5,0.9,0)</f>
        <v>12.83</v>
      </c>
      <c r="D91">
        <f>IF(AND($M91&gt;=5,$M91&lt;=10), 'Zadanie 5'!D91 - 1.2, 'Zadanie 5'!D91) + IF($N91=5,0.9,0)</f>
        <v>14.61</v>
      </c>
      <c r="E91">
        <f>'Zadanie 5'!E91 + IF($N91=5,0.9,0)</f>
        <v>19.86</v>
      </c>
      <c r="F91">
        <f>'Zadanie 5'!F91 + IF($N91=5,0.9,0)</f>
        <v>19.43</v>
      </c>
      <c r="G91">
        <f>'Zadanie 5'!G91 + IF($N91=5,0.9,0)</f>
        <v>12.83</v>
      </c>
      <c r="H91">
        <f>'Zadanie 5'!H91 + IF($N91=5,0.9,0)</f>
        <v>14</v>
      </c>
      <c r="I91">
        <f>'Zadanie 5'!I91 + IF($N91=5,0.9,0)</f>
        <v>17.329999999999998</v>
      </c>
      <c r="J91">
        <f>IF(OR(N91=8,N91=7), ROUNDDOWN('Zadanie 5'!J91*1.07,2),'Zadanie 5'!J91)</f>
        <v>12.58</v>
      </c>
      <c r="K91">
        <f>IF(AND($M91&gt;=5,$M91&lt;=10), 'Zadanie 5'!K91 - 1.2, 'Zadanie 5'!K91)</f>
        <v>12.47</v>
      </c>
      <c r="L91">
        <f>'Zadanie 5'!L91 + IF($N91=5,0.9,0)</f>
        <v>12.04</v>
      </c>
      <c r="M91">
        <f t="shared" si="3"/>
        <v>24</v>
      </c>
      <c r="N91">
        <f t="shared" si="4"/>
        <v>6</v>
      </c>
    </row>
    <row r="92" spans="1:14" x14ac:dyDescent="0.25">
      <c r="A92" s="7">
        <f>'Zadanie 5'!A92+365</f>
        <v>42911</v>
      </c>
      <c r="B92" s="2">
        <v>0.25347222222222221</v>
      </c>
      <c r="C92">
        <f>IF(AND($M92&gt;=5,$M92&lt;=10), 'Zadanie 5'!C92 - 1.2, 'Zadanie 5'!C92) + IF($N92=5,0.9,0)</f>
        <v>16.3</v>
      </c>
      <c r="D92">
        <f>IF(AND($M92&gt;=5,$M92&lt;=10), 'Zadanie 5'!D92 - 1.2, 'Zadanie 5'!D92) + IF($N92=5,0.9,0)</f>
        <v>10.32</v>
      </c>
      <c r="E92">
        <f>'Zadanie 5'!E92 + IF($N92=5,0.9,0)</f>
        <v>17.690000000000001</v>
      </c>
      <c r="F92">
        <f>'Zadanie 5'!F92 + IF($N92=5,0.9,0)</f>
        <v>19</v>
      </c>
      <c r="G92">
        <f>'Zadanie 5'!G92 + IF($N92=5,0.9,0)</f>
        <v>17.54</v>
      </c>
      <c r="H92">
        <f>'Zadanie 5'!H92 + IF($N92=5,0.9,0)</f>
        <v>16.2</v>
      </c>
      <c r="I92">
        <f>'Zadanie 5'!I92 + IF($N92=5,0.9,0)</f>
        <v>15.17</v>
      </c>
      <c r="J92">
        <f>IF(OR(N92=8,N92=7), ROUNDDOWN('Zadanie 5'!J92*1.07,2),'Zadanie 5'!J92)</f>
        <v>10.66</v>
      </c>
      <c r="K92">
        <f>IF(AND($M92&gt;=5,$M92&lt;=10), 'Zadanie 5'!K92 - 1.2, 'Zadanie 5'!K92)</f>
        <v>10.1</v>
      </c>
      <c r="L92">
        <f>'Zadanie 5'!L92 + IF($N92=5,0.9,0)</f>
        <v>12.04</v>
      </c>
      <c r="M92">
        <f t="shared" si="3"/>
        <v>25</v>
      </c>
      <c r="N92">
        <f t="shared" si="4"/>
        <v>6</v>
      </c>
    </row>
    <row r="93" spans="1:14" x14ac:dyDescent="0.25">
      <c r="A93" s="7">
        <f>'Zadanie 5'!A93+365</f>
        <v>42912</v>
      </c>
      <c r="B93" s="2">
        <v>8.4722222222222227E-2</v>
      </c>
      <c r="C93">
        <f>IF(AND($M93&gt;=5,$M93&lt;=10), 'Zadanie 5'!C93 - 1.2, 'Zadanie 5'!C93) + IF($N93=5,0.9,0)</f>
        <v>16.03</v>
      </c>
      <c r="D93">
        <f>IF(AND($M93&gt;=5,$M93&lt;=10), 'Zadanie 5'!D93 - 1.2, 'Zadanie 5'!D93) + IF($N93=5,0.9,0)</f>
        <v>12.49</v>
      </c>
      <c r="E93">
        <f>'Zadanie 5'!E93 + IF($N93=5,0.9,0)</f>
        <v>18.23</v>
      </c>
      <c r="F93">
        <f>'Zadanie 5'!F93 + IF($N93=5,0.9,0)</f>
        <v>11.56</v>
      </c>
      <c r="G93">
        <f>'Zadanie 5'!G93 + IF($N93=5,0.9,0)</f>
        <v>15.34</v>
      </c>
      <c r="H93">
        <f>'Zadanie 5'!H93 + IF($N93=5,0.9,0)</f>
        <v>18.190000000000001</v>
      </c>
      <c r="I93">
        <f>'Zadanie 5'!I93 + IF($N93=5,0.9,0)</f>
        <v>12.2</v>
      </c>
      <c r="J93">
        <f>IF(OR(N93=8,N93=7), ROUNDDOWN('Zadanie 5'!J93*1.07,2),'Zadanie 5'!J93)</f>
        <v>18.04</v>
      </c>
      <c r="K93">
        <f>IF(AND($M93&gt;=5,$M93&lt;=10), 'Zadanie 5'!K93 - 1.2, 'Zadanie 5'!K93)</f>
        <v>14.52</v>
      </c>
      <c r="L93">
        <f>'Zadanie 5'!L93 + IF($N93=5,0.9,0)</f>
        <v>15.9</v>
      </c>
      <c r="M93">
        <f t="shared" si="3"/>
        <v>26</v>
      </c>
      <c r="N93">
        <f t="shared" si="4"/>
        <v>6</v>
      </c>
    </row>
    <row r="94" spans="1:14" x14ac:dyDescent="0.25">
      <c r="A94" s="7">
        <f>'Zadanie 5'!A94+365</f>
        <v>42912</v>
      </c>
      <c r="B94" s="2">
        <v>0.16875000000000001</v>
      </c>
      <c r="C94">
        <f>IF(AND($M94&gt;=5,$M94&lt;=10), 'Zadanie 5'!C94 - 1.2, 'Zadanie 5'!C94) + IF($N94=5,0.9,0)</f>
        <v>19.47</v>
      </c>
      <c r="D94">
        <f>IF(AND($M94&gt;=5,$M94&lt;=10), 'Zadanie 5'!D94 - 1.2, 'Zadanie 5'!D94) + IF($N94=5,0.9,0)</f>
        <v>19.760000000000002</v>
      </c>
      <c r="E94">
        <f>'Zadanie 5'!E94 + IF($N94=5,0.9,0)</f>
        <v>11.95</v>
      </c>
      <c r="F94">
        <f>'Zadanie 5'!F94 + IF($N94=5,0.9,0)</f>
        <v>16.28</v>
      </c>
      <c r="G94">
        <f>'Zadanie 5'!G94 + IF($N94=5,0.9,0)</f>
        <v>13.33</v>
      </c>
      <c r="H94">
        <f>'Zadanie 5'!H94 + IF($N94=5,0.9,0)</f>
        <v>19.91</v>
      </c>
      <c r="I94">
        <f>'Zadanie 5'!I94 + IF($N94=5,0.9,0)</f>
        <v>19.73</v>
      </c>
      <c r="J94">
        <f>IF(OR(N94=8,N94=7), ROUNDDOWN('Zadanie 5'!J94*1.07,2),'Zadanie 5'!J94)</f>
        <v>15.06</v>
      </c>
      <c r="K94">
        <f>IF(AND($M94&gt;=5,$M94&lt;=10), 'Zadanie 5'!K94 - 1.2, 'Zadanie 5'!K94)</f>
        <v>15.39</v>
      </c>
      <c r="L94">
        <f>'Zadanie 5'!L94 + IF($N94=5,0.9,0)</f>
        <v>13.54</v>
      </c>
      <c r="M94">
        <f t="shared" si="3"/>
        <v>26</v>
      </c>
      <c r="N94">
        <f t="shared" si="4"/>
        <v>6</v>
      </c>
    </row>
    <row r="95" spans="1:14" x14ac:dyDescent="0.25">
      <c r="A95" s="7">
        <f>'Zadanie 5'!A95+365</f>
        <v>42912</v>
      </c>
      <c r="B95" s="2">
        <v>0.34166666666666667</v>
      </c>
      <c r="C95">
        <f>IF(AND($M95&gt;=5,$M95&lt;=10), 'Zadanie 5'!C95 - 1.2, 'Zadanie 5'!C95) + IF($N95=5,0.9,0)</f>
        <v>14.55</v>
      </c>
      <c r="D95">
        <f>IF(AND($M95&gt;=5,$M95&lt;=10), 'Zadanie 5'!D95 - 1.2, 'Zadanie 5'!D95) + IF($N95=5,0.9,0)</f>
        <v>11.62</v>
      </c>
      <c r="E95">
        <f>'Zadanie 5'!E95 + IF($N95=5,0.9,0)</f>
        <v>12.91</v>
      </c>
      <c r="F95">
        <f>'Zadanie 5'!F95 + IF($N95=5,0.9,0)</f>
        <v>18.72</v>
      </c>
      <c r="G95">
        <f>'Zadanie 5'!G95 + IF($N95=5,0.9,0)</f>
        <v>18.2</v>
      </c>
      <c r="H95">
        <f>'Zadanie 5'!H95 + IF($N95=5,0.9,0)</f>
        <v>12.03</v>
      </c>
      <c r="I95">
        <f>'Zadanie 5'!I95 + IF($N95=5,0.9,0)</f>
        <v>16.760000000000002</v>
      </c>
      <c r="J95">
        <f>IF(OR(N95=8,N95=7), ROUNDDOWN('Zadanie 5'!J95*1.07,2),'Zadanie 5'!J95)</f>
        <v>10.38</v>
      </c>
      <c r="K95">
        <f>IF(AND($M95&gt;=5,$M95&lt;=10), 'Zadanie 5'!K95 - 1.2, 'Zadanie 5'!K95)</f>
        <v>18.149999999999999</v>
      </c>
      <c r="L95">
        <f>'Zadanie 5'!L95 + IF($N95=5,0.9,0)</f>
        <v>14.5</v>
      </c>
      <c r="M95">
        <f t="shared" si="3"/>
        <v>26</v>
      </c>
      <c r="N95">
        <f t="shared" si="4"/>
        <v>6</v>
      </c>
    </row>
    <row r="96" spans="1:14" x14ac:dyDescent="0.25">
      <c r="A96" s="7">
        <f>'Zadanie 5'!A96+365</f>
        <v>42913</v>
      </c>
      <c r="B96" s="2">
        <v>0.33541666666666664</v>
      </c>
      <c r="C96">
        <f>IF(AND($M96&gt;=5,$M96&lt;=10), 'Zadanie 5'!C96 - 1.2, 'Zadanie 5'!C96) + IF($N96=5,0.9,0)</f>
        <v>11.26</v>
      </c>
      <c r="D96">
        <f>IF(AND($M96&gt;=5,$M96&lt;=10), 'Zadanie 5'!D96 - 1.2, 'Zadanie 5'!D96) + IF($N96=5,0.9,0)</f>
        <v>11.81</v>
      </c>
      <c r="E96">
        <f>'Zadanie 5'!E96 + IF($N96=5,0.9,0)</f>
        <v>12.66</v>
      </c>
      <c r="F96">
        <f>'Zadanie 5'!F96 + IF($N96=5,0.9,0)</f>
        <v>16</v>
      </c>
      <c r="G96">
        <f>'Zadanie 5'!G96 + IF($N96=5,0.9,0)</f>
        <v>11.63</v>
      </c>
      <c r="H96">
        <f>'Zadanie 5'!H96 + IF($N96=5,0.9,0)</f>
        <v>19.61</v>
      </c>
      <c r="I96">
        <f>'Zadanie 5'!I96 + IF($N96=5,0.9,0)</f>
        <v>12.55</v>
      </c>
      <c r="J96">
        <f>IF(OR(N96=8,N96=7), ROUNDDOWN('Zadanie 5'!J96*1.07,2),'Zadanie 5'!J96)</f>
        <v>11.68</v>
      </c>
      <c r="K96">
        <f>IF(AND($M96&gt;=5,$M96&lt;=10), 'Zadanie 5'!K96 - 1.2, 'Zadanie 5'!K96)</f>
        <v>14.08</v>
      </c>
      <c r="L96">
        <f>'Zadanie 5'!L96 + IF($N96=5,0.9,0)</f>
        <v>13.96</v>
      </c>
      <c r="M96">
        <f t="shared" si="3"/>
        <v>27</v>
      </c>
      <c r="N96">
        <f t="shared" si="4"/>
        <v>6</v>
      </c>
    </row>
    <row r="97" spans="1:14" x14ac:dyDescent="0.25">
      <c r="A97" s="7">
        <f>'Zadanie 5'!A97+365</f>
        <v>42914</v>
      </c>
      <c r="B97" s="2">
        <v>0.50624999999999998</v>
      </c>
      <c r="C97">
        <f>IF(AND($M97&gt;=5,$M97&lt;=10), 'Zadanie 5'!C97 - 1.2, 'Zadanie 5'!C97) + IF($N97=5,0.9,0)</f>
        <v>10.77</v>
      </c>
      <c r="D97">
        <f>IF(AND($M97&gt;=5,$M97&lt;=10), 'Zadanie 5'!D97 - 1.2, 'Zadanie 5'!D97) + IF($N97=5,0.9,0)</f>
        <v>10.91</v>
      </c>
      <c r="E97">
        <f>'Zadanie 5'!E97 + IF($N97=5,0.9,0)</f>
        <v>17.600000000000001</v>
      </c>
      <c r="F97">
        <f>'Zadanie 5'!F97 + IF($N97=5,0.9,0)</f>
        <v>13.5</v>
      </c>
      <c r="G97">
        <f>'Zadanie 5'!G97 + IF($N97=5,0.9,0)</f>
        <v>16.27</v>
      </c>
      <c r="H97">
        <f>'Zadanie 5'!H97 + IF($N97=5,0.9,0)</f>
        <v>12.44</v>
      </c>
      <c r="I97">
        <f>'Zadanie 5'!I97 + IF($N97=5,0.9,0)</f>
        <v>11.01</v>
      </c>
      <c r="J97">
        <f>IF(OR(N97=8,N97=7), ROUNDDOWN('Zadanie 5'!J97*1.07,2),'Zadanie 5'!J97)</f>
        <v>16.079999999999998</v>
      </c>
      <c r="K97">
        <f>IF(AND($M97&gt;=5,$M97&lt;=10), 'Zadanie 5'!K97 - 1.2, 'Zadanie 5'!K97)</f>
        <v>12.3</v>
      </c>
      <c r="L97">
        <f>'Zadanie 5'!L97 + IF($N97=5,0.9,0)</f>
        <v>11.35</v>
      </c>
      <c r="M97">
        <f t="shared" si="3"/>
        <v>28</v>
      </c>
      <c r="N97">
        <f t="shared" si="4"/>
        <v>6</v>
      </c>
    </row>
    <row r="98" spans="1:14" x14ac:dyDescent="0.25">
      <c r="A98" s="7">
        <f>'Zadanie 5'!A98+365</f>
        <v>42916</v>
      </c>
      <c r="B98" s="2">
        <v>4.583333333333333E-2</v>
      </c>
      <c r="C98">
        <f>IF(AND($M98&gt;=5,$M98&lt;=10), 'Zadanie 5'!C98 - 1.2, 'Zadanie 5'!C98) + IF($N98=5,0.9,0)</f>
        <v>15.43</v>
      </c>
      <c r="D98">
        <f>IF(AND($M98&gt;=5,$M98&lt;=10), 'Zadanie 5'!D98 - 1.2, 'Zadanie 5'!D98) + IF($N98=5,0.9,0)</f>
        <v>17.52</v>
      </c>
      <c r="E98">
        <f>'Zadanie 5'!E98 + IF($N98=5,0.9,0)</f>
        <v>12.01</v>
      </c>
      <c r="F98">
        <f>'Zadanie 5'!F98 + IF($N98=5,0.9,0)</f>
        <v>10.31</v>
      </c>
      <c r="G98">
        <f>'Zadanie 5'!G98 + IF($N98=5,0.9,0)</f>
        <v>13.52</v>
      </c>
      <c r="H98">
        <f>'Zadanie 5'!H98 + IF($N98=5,0.9,0)</f>
        <v>13.39</v>
      </c>
      <c r="I98">
        <f>'Zadanie 5'!I98 + IF($N98=5,0.9,0)</f>
        <v>11.34</v>
      </c>
      <c r="J98">
        <f>IF(OR(N98=8,N98=7), ROUNDDOWN('Zadanie 5'!J98*1.07,2),'Zadanie 5'!J98)</f>
        <v>10.31</v>
      </c>
      <c r="K98">
        <f>IF(AND($M98&gt;=5,$M98&lt;=10), 'Zadanie 5'!K98 - 1.2, 'Zadanie 5'!K98)</f>
        <v>11.07</v>
      </c>
      <c r="L98">
        <f>'Zadanie 5'!L98 + IF($N98=5,0.9,0)</f>
        <v>18.52</v>
      </c>
      <c r="M98">
        <f t="shared" si="3"/>
        <v>30</v>
      </c>
      <c r="N98">
        <f t="shared" si="4"/>
        <v>6</v>
      </c>
    </row>
    <row r="99" spans="1:14" x14ac:dyDescent="0.25">
      <c r="A99" s="7">
        <f>'Zadanie 5'!A99+365</f>
        <v>42918</v>
      </c>
      <c r="B99" s="2">
        <v>0.21597222222222223</v>
      </c>
      <c r="C99">
        <f>IF(AND($M99&gt;=5,$M99&lt;=10), 'Zadanie 5'!C99 - 1.2, 'Zadanie 5'!C99) + IF($N99=5,0.9,0)</f>
        <v>22.57</v>
      </c>
      <c r="D99">
        <f>IF(AND($M99&gt;=5,$M99&lt;=10), 'Zadanie 5'!D99 - 1.2, 'Zadanie 5'!D99) + IF($N99=5,0.9,0)</f>
        <v>24.93</v>
      </c>
      <c r="E99">
        <f>'Zadanie 5'!E99 + IF($N99=5,0.9,0)</f>
        <v>23.16</v>
      </c>
      <c r="F99">
        <f>'Zadanie 5'!F99 + IF($N99=5,0.9,0)</f>
        <v>21.19</v>
      </c>
      <c r="G99">
        <f>'Zadanie 5'!G99 + IF($N99=5,0.9,0)</f>
        <v>22.95</v>
      </c>
      <c r="H99">
        <f>'Zadanie 5'!H99 + IF($N99=5,0.9,0)</f>
        <v>20.79</v>
      </c>
      <c r="I99">
        <f>'Zadanie 5'!I99 + IF($N99=5,0.9,0)</f>
        <v>23.65</v>
      </c>
      <c r="J99">
        <f>IF(OR(N99=8,N99=7), ROUNDDOWN('Zadanie 5'!J99*1.07,2),'Zadanie 5'!J99)</f>
        <v>26</v>
      </c>
      <c r="K99">
        <f>IF(AND($M99&gt;=5,$M99&lt;=10), 'Zadanie 5'!K99 - 1.2, 'Zadanie 5'!K99)</f>
        <v>22.91</v>
      </c>
      <c r="L99">
        <f>'Zadanie 5'!L99 + IF($N99=5,0.9,0)</f>
        <v>21.31</v>
      </c>
      <c r="M99">
        <f t="shared" si="3"/>
        <v>2</v>
      </c>
      <c r="N99">
        <f t="shared" si="4"/>
        <v>7</v>
      </c>
    </row>
    <row r="100" spans="1:14" x14ac:dyDescent="0.25">
      <c r="A100" s="7">
        <f>'Zadanie 5'!A100+365</f>
        <v>42919</v>
      </c>
      <c r="B100" s="2">
        <v>4.1666666666666666E-3</v>
      </c>
      <c r="C100">
        <f>IF(AND($M100&gt;=5,$M100&lt;=10), 'Zadanie 5'!C100 - 1.2, 'Zadanie 5'!C100) + IF($N100=5,0.9,0)</f>
        <v>21.12</v>
      </c>
      <c r="D100">
        <f>IF(AND($M100&gt;=5,$M100&lt;=10), 'Zadanie 5'!D100 - 1.2, 'Zadanie 5'!D100) + IF($N100=5,0.9,0)</f>
        <v>24.03</v>
      </c>
      <c r="E100">
        <f>'Zadanie 5'!E100 + IF($N100=5,0.9,0)</f>
        <v>20.46</v>
      </c>
      <c r="F100">
        <f>'Zadanie 5'!F100 + IF($N100=5,0.9,0)</f>
        <v>20.329999999999998</v>
      </c>
      <c r="G100">
        <f>'Zadanie 5'!G100 + IF($N100=5,0.9,0)</f>
        <v>24.18</v>
      </c>
      <c r="H100">
        <f>'Zadanie 5'!H100 + IF($N100=5,0.9,0)</f>
        <v>23.01</v>
      </c>
      <c r="I100">
        <f>'Zadanie 5'!I100 + IF($N100=5,0.9,0)</f>
        <v>24.57</v>
      </c>
      <c r="J100">
        <f>IF(OR(N100=8,N100=7), ROUNDDOWN('Zadanie 5'!J100*1.07,2),'Zadanie 5'!J100)</f>
        <v>24.42</v>
      </c>
      <c r="K100">
        <f>IF(AND($M100&gt;=5,$M100&lt;=10), 'Zadanie 5'!K100 - 1.2, 'Zadanie 5'!K100)</f>
        <v>21.55</v>
      </c>
      <c r="L100">
        <f>'Zadanie 5'!L100 + IF($N100=5,0.9,0)</f>
        <v>23.87</v>
      </c>
      <c r="M100">
        <f t="shared" si="3"/>
        <v>3</v>
      </c>
      <c r="N100">
        <f t="shared" si="4"/>
        <v>7</v>
      </c>
    </row>
    <row r="101" spans="1:14" x14ac:dyDescent="0.25">
      <c r="A101" s="7">
        <f>'Zadanie 5'!A101+365</f>
        <v>42921</v>
      </c>
      <c r="B101" s="2">
        <v>8.6805555555555552E-2</v>
      </c>
      <c r="C101">
        <f>IF(AND($M101&gt;=5,$M101&lt;=10), 'Zadanie 5'!C101 - 1.2, 'Zadanie 5'!C101) + IF($N101=5,0.9,0)</f>
        <v>21.09</v>
      </c>
      <c r="D101">
        <f>IF(AND($M101&gt;=5,$M101&lt;=10), 'Zadanie 5'!D101 - 1.2, 'Zadanie 5'!D101) + IF($N101=5,0.9,0)</f>
        <v>20.96</v>
      </c>
      <c r="E101">
        <f>'Zadanie 5'!E101 + IF($N101=5,0.9,0)</f>
        <v>22.9</v>
      </c>
      <c r="F101">
        <f>'Zadanie 5'!F101 + IF($N101=5,0.9,0)</f>
        <v>20.04</v>
      </c>
      <c r="G101">
        <f>'Zadanie 5'!G101 + IF($N101=5,0.9,0)</f>
        <v>21.27</v>
      </c>
      <c r="H101">
        <f>'Zadanie 5'!H101 + IF($N101=5,0.9,0)</f>
        <v>21.55</v>
      </c>
      <c r="I101">
        <f>'Zadanie 5'!I101 + IF($N101=5,0.9,0)</f>
        <v>21.51</v>
      </c>
      <c r="J101">
        <f>IF(OR(N101=8,N101=7), ROUNDDOWN('Zadanie 5'!J101*1.07,2),'Zadanie 5'!J101)</f>
        <v>25.65</v>
      </c>
      <c r="K101">
        <f>IF(AND($M101&gt;=5,$M101&lt;=10), 'Zadanie 5'!K101 - 1.2, 'Zadanie 5'!K101)</f>
        <v>22.810000000000002</v>
      </c>
      <c r="L101">
        <f>'Zadanie 5'!L101 + IF($N101=5,0.9,0)</f>
        <v>23.77</v>
      </c>
      <c r="M101">
        <f t="shared" si="3"/>
        <v>5</v>
      </c>
      <c r="N101">
        <f t="shared" si="4"/>
        <v>7</v>
      </c>
    </row>
    <row r="102" spans="1:14" x14ac:dyDescent="0.25">
      <c r="A102" s="7">
        <f>'Zadanie 5'!A102+365</f>
        <v>42922</v>
      </c>
      <c r="B102" s="2">
        <v>4.7222222222222221E-2</v>
      </c>
      <c r="C102">
        <f>IF(AND($M102&gt;=5,$M102&lt;=10), 'Zadanie 5'!C102 - 1.2, 'Zadanie 5'!C102) + IF($N102=5,0.9,0)</f>
        <v>19.3</v>
      </c>
      <c r="D102">
        <f>IF(AND($M102&gt;=5,$M102&lt;=10), 'Zadanie 5'!D102 - 1.2, 'Zadanie 5'!D102) + IF($N102=5,0.9,0)</f>
        <v>20.63</v>
      </c>
      <c r="E102">
        <f>'Zadanie 5'!E102 + IF($N102=5,0.9,0)</f>
        <v>21.96</v>
      </c>
      <c r="F102">
        <f>'Zadanie 5'!F102 + IF($N102=5,0.9,0)</f>
        <v>20.58</v>
      </c>
      <c r="G102">
        <f>'Zadanie 5'!G102 + IF($N102=5,0.9,0)</f>
        <v>23.33</v>
      </c>
      <c r="H102">
        <f>'Zadanie 5'!H102 + IF($N102=5,0.9,0)</f>
        <v>23.73</v>
      </c>
      <c r="I102">
        <f>'Zadanie 5'!I102 + IF($N102=5,0.9,0)</f>
        <v>23.65</v>
      </c>
      <c r="J102">
        <f>IF(OR(N102=8,N102=7), ROUNDDOWN('Zadanie 5'!J102*1.07,2),'Zadanie 5'!J102)</f>
        <v>22.36</v>
      </c>
      <c r="K102">
        <f>IF(AND($M102&gt;=5,$M102&lt;=10), 'Zadanie 5'!K102 - 1.2, 'Zadanie 5'!K102)</f>
        <v>22.86</v>
      </c>
      <c r="L102">
        <f>'Zadanie 5'!L102 + IF($N102=5,0.9,0)</f>
        <v>21.13</v>
      </c>
      <c r="M102">
        <f t="shared" si="3"/>
        <v>6</v>
      </c>
      <c r="N102">
        <f t="shared" si="4"/>
        <v>7</v>
      </c>
    </row>
    <row r="103" spans="1:14" x14ac:dyDescent="0.25">
      <c r="A103" s="7">
        <f>'Zadanie 5'!A103+365</f>
        <v>42922</v>
      </c>
      <c r="B103" s="2">
        <v>0.46041666666666664</v>
      </c>
      <c r="C103">
        <f>IF(AND($M103&gt;=5,$M103&lt;=10), 'Zadanie 5'!C103 - 1.2, 'Zadanie 5'!C103) + IF($N103=5,0.9,0)</f>
        <v>19.420000000000002</v>
      </c>
      <c r="D103">
        <f>IF(AND($M103&gt;=5,$M103&lt;=10), 'Zadanie 5'!D103 - 1.2, 'Zadanie 5'!D103) + IF($N103=5,0.9,0)</f>
        <v>19.03</v>
      </c>
      <c r="E103">
        <f>'Zadanie 5'!E103 + IF($N103=5,0.9,0)</f>
        <v>22.96</v>
      </c>
      <c r="F103">
        <f>'Zadanie 5'!F103 + IF($N103=5,0.9,0)</f>
        <v>22.48</v>
      </c>
      <c r="G103">
        <f>'Zadanie 5'!G103 + IF($N103=5,0.9,0)</f>
        <v>23.59</v>
      </c>
      <c r="H103">
        <f>'Zadanie 5'!H103 + IF($N103=5,0.9,0)</f>
        <v>24.99</v>
      </c>
      <c r="I103">
        <f>'Zadanie 5'!I103 + IF($N103=5,0.9,0)</f>
        <v>21.26</v>
      </c>
      <c r="J103">
        <f>IF(OR(N103=8,N103=7), ROUNDDOWN('Zadanie 5'!J103*1.07,2),'Zadanie 5'!J103)</f>
        <v>21.56</v>
      </c>
      <c r="K103">
        <f>IF(AND($M103&gt;=5,$M103&lt;=10), 'Zadanie 5'!K103 - 1.2, 'Zadanie 5'!K103)</f>
        <v>22.32</v>
      </c>
      <c r="L103">
        <f>'Zadanie 5'!L103 + IF($N103=5,0.9,0)</f>
        <v>20.04</v>
      </c>
      <c r="M103">
        <f t="shared" si="3"/>
        <v>6</v>
      </c>
      <c r="N103">
        <f t="shared" si="4"/>
        <v>7</v>
      </c>
    </row>
    <row r="104" spans="1:14" x14ac:dyDescent="0.25">
      <c r="A104" s="7">
        <f>'Zadanie 5'!A104+365</f>
        <v>42923</v>
      </c>
      <c r="B104" s="2">
        <v>2.7777777777777779E-3</v>
      </c>
      <c r="C104">
        <f>IF(AND($M104&gt;=5,$M104&lt;=10), 'Zadanie 5'!C104 - 1.2, 'Zadanie 5'!C104) + IF($N104=5,0.9,0)</f>
        <v>23.42</v>
      </c>
      <c r="D104">
        <f>IF(AND($M104&gt;=5,$M104&lt;=10), 'Zadanie 5'!D104 - 1.2, 'Zadanie 5'!D104) + IF($N104=5,0.9,0)</f>
        <v>19.39</v>
      </c>
      <c r="E104">
        <f>'Zadanie 5'!E104 + IF($N104=5,0.9,0)</f>
        <v>23.7</v>
      </c>
      <c r="F104">
        <f>'Zadanie 5'!F104 + IF($N104=5,0.9,0)</f>
        <v>21.55</v>
      </c>
      <c r="G104">
        <f>'Zadanie 5'!G104 + IF($N104=5,0.9,0)</f>
        <v>21.85</v>
      </c>
      <c r="H104">
        <f>'Zadanie 5'!H104 + IF($N104=5,0.9,0)</f>
        <v>21.12</v>
      </c>
      <c r="I104">
        <f>'Zadanie 5'!I104 + IF($N104=5,0.9,0)</f>
        <v>21.24</v>
      </c>
      <c r="J104">
        <f>IF(OR(N104=8,N104=7), ROUNDDOWN('Zadanie 5'!J104*1.07,2),'Zadanie 5'!J104)</f>
        <v>26.67</v>
      </c>
      <c r="K104">
        <f>IF(AND($M104&gt;=5,$M104&lt;=10), 'Zadanie 5'!K104 - 1.2, 'Zadanie 5'!K104)</f>
        <v>20.7</v>
      </c>
      <c r="L104">
        <f>'Zadanie 5'!L104 + IF($N104=5,0.9,0)</f>
        <v>20.5</v>
      </c>
      <c r="M104">
        <f t="shared" si="3"/>
        <v>7</v>
      </c>
      <c r="N104">
        <f t="shared" si="4"/>
        <v>7</v>
      </c>
    </row>
    <row r="105" spans="1:14" x14ac:dyDescent="0.25">
      <c r="A105" s="7">
        <f>'Zadanie 5'!A105+365</f>
        <v>42923</v>
      </c>
      <c r="B105" s="2">
        <v>5.5555555555555558E-3</v>
      </c>
      <c r="C105">
        <f>IF(AND($M105&gt;=5,$M105&lt;=10), 'Zadanie 5'!C105 - 1.2, 'Zadanie 5'!C105) + IF($N105=5,0.9,0)</f>
        <v>22.330000000000002</v>
      </c>
      <c r="D105">
        <f>IF(AND($M105&gt;=5,$M105&lt;=10), 'Zadanie 5'!D105 - 1.2, 'Zadanie 5'!D105) + IF($N105=5,0.9,0)</f>
        <v>21.27</v>
      </c>
      <c r="E105">
        <f>'Zadanie 5'!E105 + IF($N105=5,0.9,0)</f>
        <v>24.91</v>
      </c>
      <c r="F105">
        <f>'Zadanie 5'!F105 + IF($N105=5,0.9,0)</f>
        <v>22.53</v>
      </c>
      <c r="G105">
        <f>'Zadanie 5'!G105 + IF($N105=5,0.9,0)</f>
        <v>20.56</v>
      </c>
      <c r="H105">
        <f>'Zadanie 5'!H105 + IF($N105=5,0.9,0)</f>
        <v>23.64</v>
      </c>
      <c r="I105">
        <f>'Zadanie 5'!I105 + IF($N105=5,0.9,0)</f>
        <v>21</v>
      </c>
      <c r="J105">
        <f>IF(OR(N105=8,N105=7), ROUNDDOWN('Zadanie 5'!J105*1.07,2),'Zadanie 5'!J105)</f>
        <v>21.98</v>
      </c>
      <c r="K105">
        <f>IF(AND($M105&gt;=5,$M105&lt;=10), 'Zadanie 5'!K105 - 1.2, 'Zadanie 5'!K105)</f>
        <v>22.88</v>
      </c>
      <c r="L105">
        <f>'Zadanie 5'!L105 + IF($N105=5,0.9,0)</f>
        <v>20.49</v>
      </c>
      <c r="M105">
        <f t="shared" si="3"/>
        <v>7</v>
      </c>
      <c r="N105">
        <f t="shared" si="4"/>
        <v>7</v>
      </c>
    </row>
    <row r="106" spans="1:14" x14ac:dyDescent="0.25">
      <c r="A106" s="7">
        <f>'Zadanie 5'!A106+365</f>
        <v>42923</v>
      </c>
      <c r="B106" s="2">
        <v>4.5138888888888888E-2</v>
      </c>
      <c r="C106">
        <f>IF(AND($M106&gt;=5,$M106&lt;=10), 'Zadanie 5'!C106 - 1.2, 'Zadanie 5'!C106) + IF($N106=5,0.9,0)</f>
        <v>22.6</v>
      </c>
      <c r="D106">
        <f>IF(AND($M106&gt;=5,$M106&lt;=10), 'Zadanie 5'!D106 - 1.2, 'Zadanie 5'!D106) + IF($N106=5,0.9,0)</f>
        <v>19.580000000000002</v>
      </c>
      <c r="E106">
        <f>'Zadanie 5'!E106 + IF($N106=5,0.9,0)</f>
        <v>20.56</v>
      </c>
      <c r="F106">
        <f>'Zadanie 5'!F106 + IF($N106=5,0.9,0)</f>
        <v>20.5</v>
      </c>
      <c r="G106">
        <f>'Zadanie 5'!G106 + IF($N106=5,0.9,0)</f>
        <v>20.16</v>
      </c>
      <c r="H106">
        <f>'Zadanie 5'!H106 + IF($N106=5,0.9,0)</f>
        <v>21.68</v>
      </c>
      <c r="I106">
        <f>'Zadanie 5'!I106 + IF($N106=5,0.9,0)</f>
        <v>23.86</v>
      </c>
      <c r="J106">
        <f>IF(OR(N106=8,N106=7), ROUNDDOWN('Zadanie 5'!J106*1.07,2),'Zadanie 5'!J106)</f>
        <v>22.61</v>
      </c>
      <c r="K106">
        <f>IF(AND($M106&gt;=5,$M106&lt;=10), 'Zadanie 5'!K106 - 1.2, 'Zadanie 5'!K106)</f>
        <v>21.900000000000002</v>
      </c>
      <c r="L106">
        <f>'Zadanie 5'!L106 + IF($N106=5,0.9,0)</f>
        <v>22.53</v>
      </c>
      <c r="M106">
        <f t="shared" si="3"/>
        <v>7</v>
      </c>
      <c r="N106">
        <f t="shared" si="4"/>
        <v>7</v>
      </c>
    </row>
    <row r="107" spans="1:14" x14ac:dyDescent="0.25">
      <c r="A107" s="7">
        <f>'Zadanie 5'!A107+365</f>
        <v>42923</v>
      </c>
      <c r="B107" s="2">
        <v>0.46597222222222223</v>
      </c>
      <c r="C107">
        <f>IF(AND($M107&gt;=5,$M107&lt;=10), 'Zadanie 5'!C107 - 1.2, 'Zadanie 5'!C107) + IF($N107=5,0.9,0)</f>
        <v>19.84</v>
      </c>
      <c r="D107">
        <f>IF(AND($M107&gt;=5,$M107&lt;=10), 'Zadanie 5'!D107 - 1.2, 'Zadanie 5'!D107) + IF($N107=5,0.9,0)</f>
        <v>21.25</v>
      </c>
      <c r="E107">
        <f>'Zadanie 5'!E107 + IF($N107=5,0.9,0)</f>
        <v>21.06</v>
      </c>
      <c r="F107">
        <f>'Zadanie 5'!F107 + IF($N107=5,0.9,0)</f>
        <v>20.149999999999999</v>
      </c>
      <c r="G107">
        <f>'Zadanie 5'!G107 + IF($N107=5,0.9,0)</f>
        <v>24.31</v>
      </c>
      <c r="H107">
        <f>'Zadanie 5'!H107 + IF($N107=5,0.9,0)</f>
        <v>22.72</v>
      </c>
      <c r="I107">
        <f>'Zadanie 5'!I107 + IF($N107=5,0.9,0)</f>
        <v>24.67</v>
      </c>
      <c r="J107">
        <f>IF(OR(N107=8,N107=7), ROUNDDOWN('Zadanie 5'!J107*1.07,2),'Zadanie 5'!J107)</f>
        <v>22.59</v>
      </c>
      <c r="K107">
        <f>IF(AND($M107&gt;=5,$M107&lt;=10), 'Zadanie 5'!K107 - 1.2, 'Zadanie 5'!K107)</f>
        <v>22.150000000000002</v>
      </c>
      <c r="L107">
        <f>'Zadanie 5'!L107 + IF($N107=5,0.9,0)</f>
        <v>22.54</v>
      </c>
      <c r="M107">
        <f t="shared" si="3"/>
        <v>7</v>
      </c>
      <c r="N107">
        <f t="shared" si="4"/>
        <v>7</v>
      </c>
    </row>
    <row r="108" spans="1:14" x14ac:dyDescent="0.25">
      <c r="A108" s="7">
        <f>'Zadanie 5'!A108+365</f>
        <v>42926</v>
      </c>
      <c r="B108" s="2">
        <v>0.42152777777777778</v>
      </c>
      <c r="C108">
        <f>IF(AND($M108&gt;=5,$M108&lt;=10), 'Zadanie 5'!C108 - 1.2, 'Zadanie 5'!C108) + IF($N108=5,0.9,0)</f>
        <v>22.29</v>
      </c>
      <c r="D108">
        <f>IF(AND($M108&gt;=5,$M108&lt;=10), 'Zadanie 5'!D108 - 1.2, 'Zadanie 5'!D108) + IF($N108=5,0.9,0)</f>
        <v>21.35</v>
      </c>
      <c r="E108">
        <f>'Zadanie 5'!E108 + IF($N108=5,0.9,0)</f>
        <v>24.66</v>
      </c>
      <c r="F108">
        <f>'Zadanie 5'!F108 + IF($N108=5,0.9,0)</f>
        <v>23.56</v>
      </c>
      <c r="G108">
        <f>'Zadanie 5'!G108 + IF($N108=5,0.9,0)</f>
        <v>20.260000000000002</v>
      </c>
      <c r="H108">
        <f>'Zadanie 5'!H108 + IF($N108=5,0.9,0)</f>
        <v>22.27</v>
      </c>
      <c r="I108">
        <f>'Zadanie 5'!I108 + IF($N108=5,0.9,0)</f>
        <v>20.440000000000001</v>
      </c>
      <c r="J108">
        <f>IF(OR(N108=8,N108=7), ROUNDDOWN('Zadanie 5'!J108*1.07,2),'Zadanie 5'!J108)</f>
        <v>23.82</v>
      </c>
      <c r="K108">
        <f>IF(AND($M108&gt;=5,$M108&lt;=10), 'Zadanie 5'!K108 - 1.2, 'Zadanie 5'!K108)</f>
        <v>23.27</v>
      </c>
      <c r="L108">
        <f>'Zadanie 5'!L108 + IF($N108=5,0.9,0)</f>
        <v>23.03</v>
      </c>
      <c r="M108">
        <f t="shared" si="3"/>
        <v>10</v>
      </c>
      <c r="N108">
        <f t="shared" si="4"/>
        <v>7</v>
      </c>
    </row>
    <row r="109" spans="1:14" x14ac:dyDescent="0.25">
      <c r="A109" s="7">
        <f>'Zadanie 5'!A109+365</f>
        <v>42930</v>
      </c>
      <c r="B109" s="2">
        <v>4.1666666666666664E-2</v>
      </c>
      <c r="C109">
        <f>IF(AND($M109&gt;=5,$M109&lt;=10), 'Zadanie 5'!C109 - 1.2, 'Zadanie 5'!C109) + IF($N109=5,0.9,0)</f>
        <v>20.99</v>
      </c>
      <c r="D109">
        <f>IF(AND($M109&gt;=5,$M109&lt;=10), 'Zadanie 5'!D109 - 1.2, 'Zadanie 5'!D109) + IF($N109=5,0.9,0)</f>
        <v>21.37</v>
      </c>
      <c r="E109">
        <f>'Zadanie 5'!E109 + IF($N109=5,0.9,0)</f>
        <v>22.15</v>
      </c>
      <c r="F109">
        <f>'Zadanie 5'!F109 + IF($N109=5,0.9,0)</f>
        <v>22.76</v>
      </c>
      <c r="G109">
        <f>'Zadanie 5'!G109 + IF($N109=5,0.9,0)</f>
        <v>20.25</v>
      </c>
      <c r="H109">
        <f>'Zadanie 5'!H109 + IF($N109=5,0.9,0)</f>
        <v>23.8</v>
      </c>
      <c r="I109">
        <f>'Zadanie 5'!I109 + IF($N109=5,0.9,0)</f>
        <v>23.38</v>
      </c>
      <c r="J109">
        <f>IF(OR(N109=8,N109=7), ROUNDDOWN('Zadanie 5'!J109*1.07,2),'Zadanie 5'!J109)</f>
        <v>21.93</v>
      </c>
      <c r="K109">
        <f>IF(AND($M109&gt;=5,$M109&lt;=10), 'Zadanie 5'!K109 - 1.2, 'Zadanie 5'!K109)</f>
        <v>21.65</v>
      </c>
      <c r="L109">
        <f>'Zadanie 5'!L109 + IF($N109=5,0.9,0)</f>
        <v>24.8</v>
      </c>
      <c r="M109">
        <f t="shared" si="3"/>
        <v>14</v>
      </c>
      <c r="N109">
        <f t="shared" si="4"/>
        <v>7</v>
      </c>
    </row>
    <row r="110" spans="1:14" x14ac:dyDescent="0.25">
      <c r="A110" s="7">
        <f>'Zadanie 5'!A110+365</f>
        <v>42932</v>
      </c>
      <c r="B110" s="2">
        <v>0.38055555555555554</v>
      </c>
      <c r="C110">
        <f>IF(AND($M110&gt;=5,$M110&lt;=10), 'Zadanie 5'!C110 - 1.2, 'Zadanie 5'!C110) + IF($N110=5,0.9,0)</f>
        <v>20.18</v>
      </c>
      <c r="D110">
        <f>IF(AND($M110&gt;=5,$M110&lt;=10), 'Zadanie 5'!D110 - 1.2, 'Zadanie 5'!D110) + IF($N110=5,0.9,0)</f>
        <v>24.07</v>
      </c>
      <c r="E110">
        <f>'Zadanie 5'!E110 + IF($N110=5,0.9,0)</f>
        <v>24.25</v>
      </c>
      <c r="F110">
        <f>'Zadanie 5'!F110 + IF($N110=5,0.9,0)</f>
        <v>20.170000000000002</v>
      </c>
      <c r="G110">
        <f>'Zadanie 5'!G110 + IF($N110=5,0.9,0)</f>
        <v>21.08</v>
      </c>
      <c r="H110">
        <f>'Zadanie 5'!H110 + IF($N110=5,0.9,0)</f>
        <v>22.83</v>
      </c>
      <c r="I110">
        <f>'Zadanie 5'!I110 + IF($N110=5,0.9,0)</f>
        <v>23.53</v>
      </c>
      <c r="J110">
        <f>IF(OR(N110=8,N110=7), ROUNDDOWN('Zadanie 5'!J110*1.07,2),'Zadanie 5'!J110)</f>
        <v>25.25</v>
      </c>
      <c r="K110">
        <f>IF(AND($M110&gt;=5,$M110&lt;=10), 'Zadanie 5'!K110 - 1.2, 'Zadanie 5'!K110)</f>
        <v>23.16</v>
      </c>
      <c r="L110">
        <f>'Zadanie 5'!L110 + IF($N110=5,0.9,0)</f>
        <v>21.42</v>
      </c>
      <c r="M110">
        <f t="shared" si="3"/>
        <v>16</v>
      </c>
      <c r="N110">
        <f t="shared" si="4"/>
        <v>7</v>
      </c>
    </row>
    <row r="111" spans="1:14" x14ac:dyDescent="0.25">
      <c r="A111" s="7">
        <f>'Zadanie 5'!A111+365</f>
        <v>42933</v>
      </c>
      <c r="B111" s="2">
        <v>4.6527777777777779E-2</v>
      </c>
      <c r="C111">
        <f>IF(AND($M111&gt;=5,$M111&lt;=10), 'Zadanie 5'!C111 - 1.2, 'Zadanie 5'!C111) + IF($N111=5,0.9,0)</f>
        <v>24.46</v>
      </c>
      <c r="D111">
        <f>IF(AND($M111&gt;=5,$M111&lt;=10), 'Zadanie 5'!D111 - 1.2, 'Zadanie 5'!D111) + IF($N111=5,0.9,0)</f>
        <v>23.9</v>
      </c>
      <c r="E111">
        <f>'Zadanie 5'!E111 + IF($N111=5,0.9,0)</f>
        <v>24.19</v>
      </c>
      <c r="F111">
        <f>'Zadanie 5'!F111 + IF($N111=5,0.9,0)</f>
        <v>20.14</v>
      </c>
      <c r="G111">
        <f>'Zadanie 5'!G111 + IF($N111=5,0.9,0)</f>
        <v>23.6</v>
      </c>
      <c r="H111">
        <f>'Zadanie 5'!H111 + IF($N111=5,0.9,0)</f>
        <v>23.67</v>
      </c>
      <c r="I111">
        <f>'Zadanie 5'!I111 + IF($N111=5,0.9,0)</f>
        <v>24.85</v>
      </c>
      <c r="J111">
        <f>IF(OR(N111=8,N111=7), ROUNDDOWN('Zadanie 5'!J111*1.07,2),'Zadanie 5'!J111)</f>
        <v>26.5</v>
      </c>
      <c r="K111">
        <f>IF(AND($M111&gt;=5,$M111&lt;=10), 'Zadanie 5'!K111 - 1.2, 'Zadanie 5'!K111)</f>
        <v>24.75</v>
      </c>
      <c r="L111">
        <f>'Zadanie 5'!L111 + IF($N111=5,0.9,0)</f>
        <v>22.32</v>
      </c>
      <c r="M111">
        <f t="shared" si="3"/>
        <v>17</v>
      </c>
      <c r="N111">
        <f t="shared" si="4"/>
        <v>7</v>
      </c>
    </row>
    <row r="112" spans="1:14" x14ac:dyDescent="0.25">
      <c r="A112" s="7">
        <f>'Zadanie 5'!A112+365</f>
        <v>42936</v>
      </c>
      <c r="B112" s="2">
        <v>4.5138888888888888E-2</v>
      </c>
      <c r="C112">
        <f>IF(AND($M112&gt;=5,$M112&lt;=10), 'Zadanie 5'!C112 - 1.2, 'Zadanie 5'!C112) + IF($N112=5,0.9,0)</f>
        <v>20.62</v>
      </c>
      <c r="D112">
        <f>IF(AND($M112&gt;=5,$M112&lt;=10), 'Zadanie 5'!D112 - 1.2, 'Zadanie 5'!D112) + IF($N112=5,0.9,0)</f>
        <v>21.57</v>
      </c>
      <c r="E112">
        <f>'Zadanie 5'!E112 + IF($N112=5,0.9,0)</f>
        <v>22.99</v>
      </c>
      <c r="F112">
        <f>'Zadanie 5'!F112 + IF($N112=5,0.9,0)</f>
        <v>23.14</v>
      </c>
      <c r="G112">
        <f>'Zadanie 5'!G112 + IF($N112=5,0.9,0)</f>
        <v>22.4</v>
      </c>
      <c r="H112">
        <f>'Zadanie 5'!H112 + IF($N112=5,0.9,0)</f>
        <v>23.83</v>
      </c>
      <c r="I112">
        <f>'Zadanie 5'!I112 + IF($N112=5,0.9,0)</f>
        <v>21.63</v>
      </c>
      <c r="J112">
        <f>IF(OR(N112=8,N112=7), ROUNDDOWN('Zadanie 5'!J112*1.07,2),'Zadanie 5'!J112)</f>
        <v>23.43</v>
      </c>
      <c r="K112">
        <f>IF(AND($M112&gt;=5,$M112&lt;=10), 'Zadanie 5'!K112 - 1.2, 'Zadanie 5'!K112)</f>
        <v>22.89</v>
      </c>
      <c r="L112">
        <f>'Zadanie 5'!L112 + IF($N112=5,0.9,0)</f>
        <v>22.3</v>
      </c>
      <c r="M112">
        <f t="shared" si="3"/>
        <v>20</v>
      </c>
      <c r="N112">
        <f t="shared" si="4"/>
        <v>7</v>
      </c>
    </row>
    <row r="113" spans="1:14" x14ac:dyDescent="0.25">
      <c r="A113" s="7">
        <f>'Zadanie 5'!A113+365</f>
        <v>42936</v>
      </c>
      <c r="B113" s="2">
        <v>4.6527777777777779E-2</v>
      </c>
      <c r="C113">
        <f>IF(AND($M113&gt;=5,$M113&lt;=10), 'Zadanie 5'!C113 - 1.2, 'Zadanie 5'!C113) + IF($N113=5,0.9,0)</f>
        <v>24.97</v>
      </c>
      <c r="D113">
        <f>IF(AND($M113&gt;=5,$M113&lt;=10), 'Zadanie 5'!D113 - 1.2, 'Zadanie 5'!D113) + IF($N113=5,0.9,0)</f>
        <v>23.55</v>
      </c>
      <c r="E113">
        <f>'Zadanie 5'!E113 + IF($N113=5,0.9,0)</f>
        <v>24.91</v>
      </c>
      <c r="F113">
        <f>'Zadanie 5'!F113 + IF($N113=5,0.9,0)</f>
        <v>21.77</v>
      </c>
      <c r="G113">
        <f>'Zadanie 5'!G113 + IF($N113=5,0.9,0)</f>
        <v>23.58</v>
      </c>
      <c r="H113">
        <f>'Zadanie 5'!H113 + IF($N113=5,0.9,0)</f>
        <v>23.03</v>
      </c>
      <c r="I113">
        <f>'Zadanie 5'!I113 + IF($N113=5,0.9,0)</f>
        <v>22.25</v>
      </c>
      <c r="J113">
        <f>IF(OR(N113=8,N113=7), ROUNDDOWN('Zadanie 5'!J113*1.07,2),'Zadanie 5'!J113)</f>
        <v>23.93</v>
      </c>
      <c r="K113">
        <f>IF(AND($M113&gt;=5,$M113&lt;=10), 'Zadanie 5'!K113 - 1.2, 'Zadanie 5'!K113)</f>
        <v>22.57</v>
      </c>
      <c r="L113">
        <f>'Zadanie 5'!L113 + IF($N113=5,0.9,0)</f>
        <v>22.02</v>
      </c>
      <c r="M113">
        <f t="shared" si="3"/>
        <v>20</v>
      </c>
      <c r="N113">
        <f t="shared" si="4"/>
        <v>7</v>
      </c>
    </row>
    <row r="114" spans="1:14" x14ac:dyDescent="0.25">
      <c r="A114" s="7">
        <f>'Zadanie 5'!A114+365</f>
        <v>42937</v>
      </c>
      <c r="B114" s="2">
        <v>0.16805555555555557</v>
      </c>
      <c r="C114">
        <f>IF(AND($M114&gt;=5,$M114&lt;=10), 'Zadanie 5'!C114 - 1.2, 'Zadanie 5'!C114) + IF($N114=5,0.9,0)</f>
        <v>24.04</v>
      </c>
      <c r="D114">
        <f>IF(AND($M114&gt;=5,$M114&lt;=10), 'Zadanie 5'!D114 - 1.2, 'Zadanie 5'!D114) + IF($N114=5,0.9,0)</f>
        <v>21.89</v>
      </c>
      <c r="E114">
        <f>'Zadanie 5'!E114 + IF($N114=5,0.9,0)</f>
        <v>23.85</v>
      </c>
      <c r="F114">
        <f>'Zadanie 5'!F114 + IF($N114=5,0.9,0)</f>
        <v>22.87</v>
      </c>
      <c r="G114">
        <f>'Zadanie 5'!G114 + IF($N114=5,0.9,0)</f>
        <v>24.33</v>
      </c>
      <c r="H114">
        <f>'Zadanie 5'!H114 + IF($N114=5,0.9,0)</f>
        <v>24.38</v>
      </c>
      <c r="I114">
        <f>'Zadanie 5'!I114 + IF($N114=5,0.9,0)</f>
        <v>21.95</v>
      </c>
      <c r="J114">
        <f>IF(OR(N114=8,N114=7), ROUNDDOWN('Zadanie 5'!J114*1.07,2),'Zadanie 5'!J114)</f>
        <v>22.86</v>
      </c>
      <c r="K114">
        <f>IF(AND($M114&gt;=5,$M114&lt;=10), 'Zadanie 5'!K114 - 1.2, 'Zadanie 5'!K114)</f>
        <v>20.45</v>
      </c>
      <c r="L114">
        <f>'Zadanie 5'!L114 + IF($N114=5,0.9,0)</f>
        <v>24.51</v>
      </c>
      <c r="M114">
        <f t="shared" si="3"/>
        <v>21</v>
      </c>
      <c r="N114">
        <f t="shared" si="4"/>
        <v>7</v>
      </c>
    </row>
    <row r="115" spans="1:14" x14ac:dyDescent="0.25">
      <c r="A115" s="7">
        <f>'Zadanie 5'!A115+365</f>
        <v>42938</v>
      </c>
      <c r="B115" s="2">
        <v>0.25138888888888888</v>
      </c>
      <c r="C115">
        <f>IF(AND($M115&gt;=5,$M115&lt;=10), 'Zadanie 5'!C115 - 1.2, 'Zadanie 5'!C115) + IF($N115=5,0.9,0)</f>
        <v>20.96</v>
      </c>
      <c r="D115">
        <f>IF(AND($M115&gt;=5,$M115&lt;=10), 'Zadanie 5'!D115 - 1.2, 'Zadanie 5'!D115) + IF($N115=5,0.9,0)</f>
        <v>22.03</v>
      </c>
      <c r="E115">
        <f>'Zadanie 5'!E115 + IF($N115=5,0.9,0)</f>
        <v>20.89</v>
      </c>
      <c r="F115">
        <f>'Zadanie 5'!F115 + IF($N115=5,0.9,0)</f>
        <v>24.62</v>
      </c>
      <c r="G115">
        <f>'Zadanie 5'!G115 + IF($N115=5,0.9,0)</f>
        <v>22.22</v>
      </c>
      <c r="H115">
        <f>'Zadanie 5'!H115 + IF($N115=5,0.9,0)</f>
        <v>24.32</v>
      </c>
      <c r="I115">
        <f>'Zadanie 5'!I115 + IF($N115=5,0.9,0)</f>
        <v>22.24</v>
      </c>
      <c r="J115">
        <f>IF(OR(N115=8,N115=7), ROUNDDOWN('Zadanie 5'!J115*1.07,2),'Zadanie 5'!J115)</f>
        <v>21.48</v>
      </c>
      <c r="K115">
        <f>IF(AND($M115&gt;=5,$M115&lt;=10), 'Zadanie 5'!K115 - 1.2, 'Zadanie 5'!K115)</f>
        <v>20.18</v>
      </c>
      <c r="L115">
        <f>'Zadanie 5'!L115 + IF($N115=5,0.9,0)</f>
        <v>21.9</v>
      </c>
      <c r="M115">
        <f t="shared" si="3"/>
        <v>22</v>
      </c>
      <c r="N115">
        <f t="shared" si="4"/>
        <v>7</v>
      </c>
    </row>
    <row r="116" spans="1:14" x14ac:dyDescent="0.25">
      <c r="A116" s="7">
        <f>'Zadanie 5'!A116+365</f>
        <v>42941</v>
      </c>
      <c r="B116" s="2">
        <v>0.17430555555555555</v>
      </c>
      <c r="C116">
        <f>IF(AND($M116&gt;=5,$M116&lt;=10), 'Zadanie 5'!C116 - 1.2, 'Zadanie 5'!C116) + IF($N116=5,0.9,0)</f>
        <v>23.01</v>
      </c>
      <c r="D116">
        <f>IF(AND($M116&gt;=5,$M116&lt;=10), 'Zadanie 5'!D116 - 1.2, 'Zadanie 5'!D116) + IF($N116=5,0.9,0)</f>
        <v>24.6</v>
      </c>
      <c r="E116">
        <f>'Zadanie 5'!E116 + IF($N116=5,0.9,0)</f>
        <v>24.7</v>
      </c>
      <c r="F116">
        <f>'Zadanie 5'!F116 + IF($N116=5,0.9,0)</f>
        <v>23.45</v>
      </c>
      <c r="G116">
        <f>'Zadanie 5'!G116 + IF($N116=5,0.9,0)</f>
        <v>24.59</v>
      </c>
      <c r="H116">
        <f>'Zadanie 5'!H116 + IF($N116=5,0.9,0)</f>
        <v>23.65</v>
      </c>
      <c r="I116">
        <f>'Zadanie 5'!I116 + IF($N116=5,0.9,0)</f>
        <v>23.52</v>
      </c>
      <c r="J116">
        <f>IF(OR(N116=8,N116=7), ROUNDDOWN('Zadanie 5'!J116*1.07,2),'Zadanie 5'!J116)</f>
        <v>23.11</v>
      </c>
      <c r="K116">
        <f>IF(AND($M116&gt;=5,$M116&lt;=10), 'Zadanie 5'!K116 - 1.2, 'Zadanie 5'!K116)</f>
        <v>21.42</v>
      </c>
      <c r="L116">
        <f>'Zadanie 5'!L116 + IF($N116=5,0.9,0)</f>
        <v>22.09</v>
      </c>
      <c r="M116">
        <f t="shared" si="3"/>
        <v>25</v>
      </c>
      <c r="N116">
        <f t="shared" si="4"/>
        <v>7</v>
      </c>
    </row>
    <row r="117" spans="1:14" x14ac:dyDescent="0.25">
      <c r="A117" s="7">
        <f>'Zadanie 5'!A117+365</f>
        <v>42946</v>
      </c>
      <c r="B117" s="2">
        <v>2.0833333333333333E-3</v>
      </c>
      <c r="C117">
        <f>IF(AND($M117&gt;=5,$M117&lt;=10), 'Zadanie 5'!C117 - 1.2, 'Zadanie 5'!C117) + IF($N117=5,0.9,0)</f>
        <v>22.46</v>
      </c>
      <c r="D117">
        <f>IF(AND($M117&gt;=5,$M117&lt;=10), 'Zadanie 5'!D117 - 1.2, 'Zadanie 5'!D117) + IF($N117=5,0.9,0)</f>
        <v>24.11</v>
      </c>
      <c r="E117">
        <f>'Zadanie 5'!E117 + IF($N117=5,0.9,0)</f>
        <v>22.12</v>
      </c>
      <c r="F117">
        <f>'Zadanie 5'!F117 + IF($N117=5,0.9,0)</f>
        <v>24.08</v>
      </c>
      <c r="G117">
        <f>'Zadanie 5'!G117 + IF($N117=5,0.9,0)</f>
        <v>23.14</v>
      </c>
      <c r="H117">
        <f>'Zadanie 5'!H117 + IF($N117=5,0.9,0)</f>
        <v>24.56</v>
      </c>
      <c r="I117">
        <f>'Zadanie 5'!I117 + IF($N117=5,0.9,0)</f>
        <v>22.95</v>
      </c>
      <c r="J117">
        <f>IF(OR(N117=8,N117=7), ROUNDDOWN('Zadanie 5'!J117*1.07,2),'Zadanie 5'!J117)</f>
        <v>23.03</v>
      </c>
      <c r="K117">
        <f>IF(AND($M117&gt;=5,$M117&lt;=10), 'Zadanie 5'!K117 - 1.2, 'Zadanie 5'!K117)</f>
        <v>21.19</v>
      </c>
      <c r="L117">
        <f>'Zadanie 5'!L117 + IF($N117=5,0.9,0)</f>
        <v>21.66</v>
      </c>
      <c r="M117">
        <f t="shared" si="3"/>
        <v>30</v>
      </c>
      <c r="N117">
        <f t="shared" si="4"/>
        <v>7</v>
      </c>
    </row>
    <row r="118" spans="1:14" x14ac:dyDescent="0.25">
      <c r="A118" s="7">
        <f>'Zadanie 5'!A118+365</f>
        <v>42948</v>
      </c>
      <c r="B118" s="2">
        <v>9.166666666666666E-2</v>
      </c>
      <c r="C118">
        <f>IF(AND($M118&gt;=5,$M118&lt;=10), 'Zadanie 5'!C118 - 1.2, 'Zadanie 5'!C118) + IF($N118=5,0.9,0)</f>
        <v>21.46</v>
      </c>
      <c r="D118">
        <f>IF(AND($M118&gt;=5,$M118&lt;=10), 'Zadanie 5'!D118 - 1.2, 'Zadanie 5'!D118) + IF($N118=5,0.9,0)</f>
        <v>20.81</v>
      </c>
      <c r="E118">
        <f>'Zadanie 5'!E118 + IF($N118=5,0.9,0)</f>
        <v>22.16</v>
      </c>
      <c r="F118">
        <f>'Zadanie 5'!F118 + IF($N118=5,0.9,0)</f>
        <v>23.39</v>
      </c>
      <c r="G118">
        <f>'Zadanie 5'!G118 + IF($N118=5,0.9,0)</f>
        <v>21.06</v>
      </c>
      <c r="H118">
        <f>'Zadanie 5'!H118 + IF($N118=5,0.9,0)</f>
        <v>23.13</v>
      </c>
      <c r="I118">
        <f>'Zadanie 5'!I118 + IF($N118=5,0.9,0)</f>
        <v>24.81</v>
      </c>
      <c r="J118">
        <f>IF(OR(N118=8,N118=7), ROUNDDOWN('Zadanie 5'!J118*1.07,2),'Zadanie 5'!J118)</f>
        <v>23.42</v>
      </c>
      <c r="K118">
        <f>IF(AND($M118&gt;=5,$M118&lt;=10), 'Zadanie 5'!K118 - 1.2, 'Zadanie 5'!K118)</f>
        <v>21.04</v>
      </c>
      <c r="L118">
        <f>'Zadanie 5'!L118 + IF($N118=5,0.9,0)</f>
        <v>20.73</v>
      </c>
      <c r="M118">
        <f t="shared" si="3"/>
        <v>1</v>
      </c>
      <c r="N118">
        <f t="shared" si="4"/>
        <v>8</v>
      </c>
    </row>
    <row r="119" spans="1:14" x14ac:dyDescent="0.25">
      <c r="A119" s="7">
        <f>'Zadanie 5'!A119+365</f>
        <v>42950</v>
      </c>
      <c r="B119" s="2">
        <v>0.17083333333333334</v>
      </c>
      <c r="C119">
        <f>IF(AND($M119&gt;=5,$M119&lt;=10), 'Zadanie 5'!C119 - 1.2, 'Zadanie 5'!C119) + IF($N119=5,0.9,0)</f>
        <v>24.3</v>
      </c>
      <c r="D119">
        <f>IF(AND($M119&gt;=5,$M119&lt;=10), 'Zadanie 5'!D119 - 1.2, 'Zadanie 5'!D119) + IF($N119=5,0.9,0)</f>
        <v>21.17</v>
      </c>
      <c r="E119">
        <f>'Zadanie 5'!E119 + IF($N119=5,0.9,0)</f>
        <v>20.45</v>
      </c>
      <c r="F119">
        <f>'Zadanie 5'!F119 + IF($N119=5,0.9,0)</f>
        <v>21.07</v>
      </c>
      <c r="G119">
        <f>'Zadanie 5'!G119 + IF($N119=5,0.9,0)</f>
        <v>23.27</v>
      </c>
      <c r="H119">
        <f>'Zadanie 5'!H119 + IF($N119=5,0.9,0)</f>
        <v>21.82</v>
      </c>
      <c r="I119">
        <f>'Zadanie 5'!I119 + IF($N119=5,0.9,0)</f>
        <v>21.32</v>
      </c>
      <c r="J119">
        <f>IF(OR(N119=8,N119=7), ROUNDDOWN('Zadanie 5'!J119*1.07,2),'Zadanie 5'!J119)</f>
        <v>23.42</v>
      </c>
      <c r="K119">
        <f>IF(AND($M119&gt;=5,$M119&lt;=10), 'Zadanie 5'!K119 - 1.2, 'Zadanie 5'!K119)</f>
        <v>23.96</v>
      </c>
      <c r="L119">
        <f>'Zadanie 5'!L119 + IF($N119=5,0.9,0)</f>
        <v>21.93</v>
      </c>
      <c r="M119">
        <f t="shared" si="3"/>
        <v>3</v>
      </c>
      <c r="N119">
        <f t="shared" si="4"/>
        <v>8</v>
      </c>
    </row>
    <row r="120" spans="1:14" x14ac:dyDescent="0.25">
      <c r="A120" s="7">
        <f>'Zadanie 5'!A120+365</f>
        <v>42952</v>
      </c>
      <c r="B120" s="2">
        <v>0.42083333333333334</v>
      </c>
      <c r="C120">
        <f>IF(AND($M120&gt;=5,$M120&lt;=10), 'Zadanie 5'!C120 - 1.2, 'Zadanie 5'!C120) + IF($N120=5,0.9,0)</f>
        <v>19.59</v>
      </c>
      <c r="D120">
        <f>IF(AND($M120&gt;=5,$M120&lt;=10), 'Zadanie 5'!D120 - 1.2, 'Zadanie 5'!D120) + IF($N120=5,0.9,0)</f>
        <v>18.95</v>
      </c>
      <c r="E120">
        <f>'Zadanie 5'!E120 + IF($N120=5,0.9,0)</f>
        <v>24.61</v>
      </c>
      <c r="F120">
        <f>'Zadanie 5'!F120 + IF($N120=5,0.9,0)</f>
        <v>21.03</v>
      </c>
      <c r="G120">
        <f>'Zadanie 5'!G120 + IF($N120=5,0.9,0)</f>
        <v>20.75</v>
      </c>
      <c r="H120">
        <f>'Zadanie 5'!H120 + IF($N120=5,0.9,0)</f>
        <v>23.58</v>
      </c>
      <c r="I120">
        <f>'Zadanie 5'!I120 + IF($N120=5,0.9,0)</f>
        <v>24.1</v>
      </c>
      <c r="J120">
        <f>IF(OR(N120=8,N120=7), ROUNDDOWN('Zadanie 5'!J120*1.07,2),'Zadanie 5'!J120)</f>
        <v>21.59</v>
      </c>
      <c r="K120">
        <f>IF(AND($M120&gt;=5,$M120&lt;=10), 'Zadanie 5'!K120 - 1.2, 'Zadanie 5'!K120)</f>
        <v>19.05</v>
      </c>
      <c r="L120">
        <f>'Zadanie 5'!L120 + IF($N120=5,0.9,0)</f>
        <v>23.53</v>
      </c>
      <c r="M120">
        <f t="shared" si="3"/>
        <v>5</v>
      </c>
      <c r="N120">
        <f t="shared" si="4"/>
        <v>8</v>
      </c>
    </row>
    <row r="121" spans="1:14" x14ac:dyDescent="0.25">
      <c r="A121" s="7">
        <f>'Zadanie 5'!A121+365</f>
        <v>42953</v>
      </c>
      <c r="B121" s="2">
        <v>0.38263888888888886</v>
      </c>
      <c r="C121">
        <f>IF(AND($M121&gt;=5,$M121&lt;=10), 'Zadanie 5'!C121 - 1.2, 'Zadanie 5'!C121) + IF($N121=5,0.9,0)</f>
        <v>23.330000000000002</v>
      </c>
      <c r="D121">
        <f>IF(AND($M121&gt;=5,$M121&lt;=10), 'Zadanie 5'!D121 - 1.2, 'Zadanie 5'!D121) + IF($N121=5,0.9,0)</f>
        <v>19.03</v>
      </c>
      <c r="E121">
        <f>'Zadanie 5'!E121 + IF($N121=5,0.9,0)</f>
        <v>23.44</v>
      </c>
      <c r="F121">
        <f>'Zadanie 5'!F121 + IF($N121=5,0.9,0)</f>
        <v>21.79</v>
      </c>
      <c r="G121">
        <f>'Zadanie 5'!G121 + IF($N121=5,0.9,0)</f>
        <v>22.16</v>
      </c>
      <c r="H121">
        <f>'Zadanie 5'!H121 + IF($N121=5,0.9,0)</f>
        <v>23.23</v>
      </c>
      <c r="I121">
        <f>'Zadanie 5'!I121 + IF($N121=5,0.9,0)</f>
        <v>24.25</v>
      </c>
      <c r="J121">
        <f>IF(OR(N121=8,N121=7), ROUNDDOWN('Zadanie 5'!J121*1.07,2),'Zadanie 5'!J121)</f>
        <v>23.78</v>
      </c>
      <c r="K121">
        <f>IF(AND($M121&gt;=5,$M121&lt;=10), 'Zadanie 5'!K121 - 1.2, 'Zadanie 5'!K121)</f>
        <v>22.44</v>
      </c>
      <c r="L121">
        <f>'Zadanie 5'!L121 + IF($N121=5,0.9,0)</f>
        <v>23.21</v>
      </c>
      <c r="M121">
        <f t="shared" si="3"/>
        <v>6</v>
      </c>
      <c r="N121">
        <f t="shared" si="4"/>
        <v>8</v>
      </c>
    </row>
    <row r="122" spans="1:14" x14ac:dyDescent="0.25">
      <c r="A122" s="7">
        <f>'Zadanie 5'!A122+365</f>
        <v>42955</v>
      </c>
      <c r="B122" s="2">
        <v>8.8888888888888892E-2</v>
      </c>
      <c r="C122">
        <f>IF(AND($M122&gt;=5,$M122&lt;=10), 'Zadanie 5'!C122 - 1.2, 'Zadanie 5'!C122) + IF($N122=5,0.9,0)</f>
        <v>21.73</v>
      </c>
      <c r="D122">
        <f>IF(AND($M122&gt;=5,$M122&lt;=10), 'Zadanie 5'!D122 - 1.2, 'Zadanie 5'!D122) + IF($N122=5,0.9,0)</f>
        <v>20.63</v>
      </c>
      <c r="E122">
        <f>'Zadanie 5'!E122 + IF($N122=5,0.9,0)</f>
        <v>22.2</v>
      </c>
      <c r="F122">
        <f>'Zadanie 5'!F122 + IF($N122=5,0.9,0)</f>
        <v>20.66</v>
      </c>
      <c r="G122">
        <f>'Zadanie 5'!G122 + IF($N122=5,0.9,0)</f>
        <v>21.05</v>
      </c>
      <c r="H122">
        <f>'Zadanie 5'!H122 + IF($N122=5,0.9,0)</f>
        <v>22.52</v>
      </c>
      <c r="I122">
        <f>'Zadanie 5'!I122 + IF($N122=5,0.9,0)</f>
        <v>24.58</v>
      </c>
      <c r="J122">
        <f>IF(OR(N122=8,N122=7), ROUNDDOWN('Zadanie 5'!J122*1.07,2),'Zadanie 5'!J122)</f>
        <v>25.9</v>
      </c>
      <c r="K122">
        <f>IF(AND($M122&gt;=5,$M122&lt;=10), 'Zadanie 5'!K122 - 1.2, 'Zadanie 5'!K122)</f>
        <v>23.05</v>
      </c>
      <c r="L122">
        <f>'Zadanie 5'!L122 + IF($N122=5,0.9,0)</f>
        <v>20.98</v>
      </c>
      <c r="M122">
        <f t="shared" si="3"/>
        <v>8</v>
      </c>
      <c r="N122">
        <f t="shared" si="4"/>
        <v>8</v>
      </c>
    </row>
    <row r="123" spans="1:14" x14ac:dyDescent="0.25">
      <c r="A123" s="7">
        <f>'Zadanie 5'!A123+365</f>
        <v>42956</v>
      </c>
      <c r="B123" s="2">
        <v>0.42222222222222222</v>
      </c>
      <c r="C123">
        <f>IF(AND($M123&gt;=5,$M123&lt;=10), 'Zadanie 5'!C123 - 1.2, 'Zadanie 5'!C123) + IF($N123=5,0.9,0)</f>
        <v>22.41</v>
      </c>
      <c r="D123">
        <f>IF(AND($M123&gt;=5,$M123&lt;=10), 'Zadanie 5'!D123 - 1.2, 'Zadanie 5'!D123) + IF($N123=5,0.9,0)</f>
        <v>21.11</v>
      </c>
      <c r="E123">
        <f>'Zadanie 5'!E123 + IF($N123=5,0.9,0)</f>
        <v>22.54</v>
      </c>
      <c r="F123">
        <f>'Zadanie 5'!F123 + IF($N123=5,0.9,0)</f>
        <v>23.68</v>
      </c>
      <c r="G123">
        <f>'Zadanie 5'!G123 + IF($N123=5,0.9,0)</f>
        <v>24.34</v>
      </c>
      <c r="H123">
        <f>'Zadanie 5'!H123 + IF($N123=5,0.9,0)</f>
        <v>23.6</v>
      </c>
      <c r="I123">
        <f>'Zadanie 5'!I123 + IF($N123=5,0.9,0)</f>
        <v>20.260000000000002</v>
      </c>
      <c r="J123">
        <f>IF(OR(N123=8,N123=7), ROUNDDOWN('Zadanie 5'!J123*1.07,2),'Zadanie 5'!J123)</f>
        <v>21.71</v>
      </c>
      <c r="K123">
        <f>IF(AND($M123&gt;=5,$M123&lt;=10), 'Zadanie 5'!K123 - 1.2, 'Zadanie 5'!K123)</f>
        <v>23.64</v>
      </c>
      <c r="L123">
        <f>'Zadanie 5'!L123 + IF($N123=5,0.9,0)</f>
        <v>24.53</v>
      </c>
      <c r="M123">
        <f t="shared" si="3"/>
        <v>9</v>
      </c>
      <c r="N123">
        <f t="shared" si="4"/>
        <v>8</v>
      </c>
    </row>
    <row r="124" spans="1:14" x14ac:dyDescent="0.25">
      <c r="A124" s="7">
        <f>'Zadanie 5'!A124+365</f>
        <v>42959</v>
      </c>
      <c r="B124" s="2">
        <v>8.611111111111111E-2</v>
      </c>
      <c r="C124">
        <f>IF(AND($M124&gt;=5,$M124&lt;=10), 'Zadanie 5'!C124 - 1.2, 'Zadanie 5'!C124) + IF($N124=5,0.9,0)</f>
        <v>21.99</v>
      </c>
      <c r="D124">
        <f>IF(AND($M124&gt;=5,$M124&lt;=10), 'Zadanie 5'!D124 - 1.2, 'Zadanie 5'!D124) + IF($N124=5,0.9,0)</f>
        <v>21.03</v>
      </c>
      <c r="E124">
        <f>'Zadanie 5'!E124 + IF($N124=5,0.9,0)</f>
        <v>21.98</v>
      </c>
      <c r="F124">
        <f>'Zadanie 5'!F124 + IF($N124=5,0.9,0)</f>
        <v>24.71</v>
      </c>
      <c r="G124">
        <f>'Zadanie 5'!G124 + IF($N124=5,0.9,0)</f>
        <v>22.25</v>
      </c>
      <c r="H124">
        <f>'Zadanie 5'!H124 + IF($N124=5,0.9,0)</f>
        <v>21.03</v>
      </c>
      <c r="I124">
        <f>'Zadanie 5'!I124 + IF($N124=5,0.9,0)</f>
        <v>20.059999999999999</v>
      </c>
      <c r="J124">
        <f>IF(OR(N124=8,N124=7), ROUNDDOWN('Zadanie 5'!J124*1.07,2),'Zadanie 5'!J124)</f>
        <v>25.08</v>
      </c>
      <c r="K124">
        <f>IF(AND($M124&gt;=5,$M124&lt;=10), 'Zadanie 5'!K124 - 1.2, 'Zadanie 5'!K124)</f>
        <v>23.35</v>
      </c>
      <c r="L124">
        <f>'Zadanie 5'!L124 + IF($N124=5,0.9,0)</f>
        <v>24.22</v>
      </c>
      <c r="M124">
        <f t="shared" si="3"/>
        <v>12</v>
      </c>
      <c r="N124">
        <f t="shared" si="4"/>
        <v>8</v>
      </c>
    </row>
    <row r="125" spans="1:14" x14ac:dyDescent="0.25">
      <c r="A125" s="7">
        <f>'Zadanie 5'!A125+365</f>
        <v>42959</v>
      </c>
      <c r="B125" s="2">
        <v>0.12708333333333333</v>
      </c>
      <c r="C125">
        <f>IF(AND($M125&gt;=5,$M125&lt;=10), 'Zadanie 5'!C125 - 1.2, 'Zadanie 5'!C125) + IF($N125=5,0.9,0)</f>
        <v>21.25</v>
      </c>
      <c r="D125">
        <f>IF(AND($M125&gt;=5,$M125&lt;=10), 'Zadanie 5'!D125 - 1.2, 'Zadanie 5'!D125) + IF($N125=5,0.9,0)</f>
        <v>22.63</v>
      </c>
      <c r="E125">
        <f>'Zadanie 5'!E125 + IF($N125=5,0.9,0)</f>
        <v>22.5</v>
      </c>
      <c r="F125">
        <f>'Zadanie 5'!F125 + IF($N125=5,0.9,0)</f>
        <v>22.53</v>
      </c>
      <c r="G125">
        <f>'Zadanie 5'!G125 + IF($N125=5,0.9,0)</f>
        <v>22.55</v>
      </c>
      <c r="H125">
        <f>'Zadanie 5'!H125 + IF($N125=5,0.9,0)</f>
        <v>23.75</v>
      </c>
      <c r="I125">
        <f>'Zadanie 5'!I125 + IF($N125=5,0.9,0)</f>
        <v>22.37</v>
      </c>
      <c r="J125">
        <f>IF(OR(N125=8,N125=7), ROUNDDOWN('Zadanie 5'!J125*1.07,2),'Zadanie 5'!J125)</f>
        <v>22.28</v>
      </c>
      <c r="K125">
        <f>IF(AND($M125&gt;=5,$M125&lt;=10), 'Zadanie 5'!K125 - 1.2, 'Zadanie 5'!K125)</f>
        <v>22.24</v>
      </c>
      <c r="L125">
        <f>'Zadanie 5'!L125 + IF($N125=5,0.9,0)</f>
        <v>22.78</v>
      </c>
      <c r="M125">
        <f t="shared" si="3"/>
        <v>12</v>
      </c>
      <c r="N125">
        <f t="shared" si="4"/>
        <v>8</v>
      </c>
    </row>
    <row r="126" spans="1:14" x14ac:dyDescent="0.25">
      <c r="A126" s="7">
        <f>'Zadanie 5'!A126+365</f>
        <v>42961</v>
      </c>
      <c r="B126" s="2">
        <v>4.3749999999999997E-2</v>
      </c>
      <c r="C126">
        <f>IF(AND($M126&gt;=5,$M126&lt;=10), 'Zadanie 5'!C126 - 1.2, 'Zadanie 5'!C126) + IF($N126=5,0.9,0)</f>
        <v>22.19</v>
      </c>
      <c r="D126">
        <f>IF(AND($M126&gt;=5,$M126&lt;=10), 'Zadanie 5'!D126 - 1.2, 'Zadanie 5'!D126) + IF($N126=5,0.9,0)</f>
        <v>23.63</v>
      </c>
      <c r="E126">
        <f>'Zadanie 5'!E126 + IF($N126=5,0.9,0)</f>
        <v>20.6</v>
      </c>
      <c r="F126">
        <f>'Zadanie 5'!F126 + IF($N126=5,0.9,0)</f>
        <v>22.57</v>
      </c>
      <c r="G126">
        <f>'Zadanie 5'!G126 + IF($N126=5,0.9,0)</f>
        <v>24.22</v>
      </c>
      <c r="H126">
        <f>'Zadanie 5'!H126 + IF($N126=5,0.9,0)</f>
        <v>22.01</v>
      </c>
      <c r="I126">
        <f>'Zadanie 5'!I126 + IF($N126=5,0.9,0)</f>
        <v>21.12</v>
      </c>
      <c r="J126">
        <f>IF(OR(N126=8,N126=7), ROUNDDOWN('Zadanie 5'!J126*1.07,2),'Zadanie 5'!J126)</f>
        <v>26.23</v>
      </c>
      <c r="K126">
        <f>IF(AND($M126&gt;=5,$M126&lt;=10), 'Zadanie 5'!K126 - 1.2, 'Zadanie 5'!K126)</f>
        <v>21.28</v>
      </c>
      <c r="L126">
        <f>'Zadanie 5'!L126 + IF($N126=5,0.9,0)</f>
        <v>20.05</v>
      </c>
      <c r="M126">
        <f t="shared" si="3"/>
        <v>14</v>
      </c>
      <c r="N126">
        <f t="shared" si="4"/>
        <v>8</v>
      </c>
    </row>
    <row r="127" spans="1:14" x14ac:dyDescent="0.25">
      <c r="A127" s="7">
        <f>'Zadanie 5'!A127+365</f>
        <v>42964</v>
      </c>
      <c r="B127" s="2">
        <v>0.41736111111111113</v>
      </c>
      <c r="C127">
        <f>IF(AND($M127&gt;=5,$M127&lt;=10), 'Zadanie 5'!C127 - 1.2, 'Zadanie 5'!C127) + IF($N127=5,0.9,0)</f>
        <v>22.74</v>
      </c>
      <c r="D127">
        <f>IF(AND($M127&gt;=5,$M127&lt;=10), 'Zadanie 5'!D127 - 1.2, 'Zadanie 5'!D127) + IF($N127=5,0.9,0)</f>
        <v>20.72</v>
      </c>
      <c r="E127">
        <f>'Zadanie 5'!E127 + IF($N127=5,0.9,0)</f>
        <v>24.74</v>
      </c>
      <c r="F127">
        <f>'Zadanie 5'!F127 + IF($N127=5,0.9,0)</f>
        <v>23.94</v>
      </c>
      <c r="G127">
        <f>'Zadanie 5'!G127 + IF($N127=5,0.9,0)</f>
        <v>22.07</v>
      </c>
      <c r="H127">
        <f>'Zadanie 5'!H127 + IF($N127=5,0.9,0)</f>
        <v>24.33</v>
      </c>
      <c r="I127">
        <f>'Zadanie 5'!I127 + IF($N127=5,0.9,0)</f>
        <v>20.62</v>
      </c>
      <c r="J127">
        <f>IF(OR(N127=8,N127=7), ROUNDDOWN('Zadanie 5'!J127*1.07,2),'Zadanie 5'!J127)</f>
        <v>26.34</v>
      </c>
      <c r="K127">
        <f>IF(AND($M127&gt;=5,$M127&lt;=10), 'Zadanie 5'!K127 - 1.2, 'Zadanie 5'!K127)</f>
        <v>20.96</v>
      </c>
      <c r="L127">
        <f>'Zadanie 5'!L127 + IF($N127=5,0.9,0)</f>
        <v>24.76</v>
      </c>
      <c r="M127">
        <f t="shared" si="3"/>
        <v>17</v>
      </c>
      <c r="N127">
        <f t="shared" si="4"/>
        <v>8</v>
      </c>
    </row>
    <row r="128" spans="1:14" x14ac:dyDescent="0.25">
      <c r="A128" s="7">
        <f>'Zadanie 5'!A128+365</f>
        <v>42966</v>
      </c>
      <c r="B128" s="2">
        <v>0.21388888888888888</v>
      </c>
      <c r="C128">
        <f>IF(AND($M128&gt;=5,$M128&lt;=10), 'Zadanie 5'!C128 - 1.2, 'Zadanie 5'!C128) + IF($N128=5,0.9,0)</f>
        <v>24.25</v>
      </c>
      <c r="D128">
        <f>IF(AND($M128&gt;=5,$M128&lt;=10), 'Zadanie 5'!D128 - 1.2, 'Zadanie 5'!D128) + IF($N128=5,0.9,0)</f>
        <v>21.83</v>
      </c>
      <c r="E128">
        <f>'Zadanie 5'!E128 + IF($N128=5,0.9,0)</f>
        <v>23.97</v>
      </c>
      <c r="F128">
        <f>'Zadanie 5'!F128 + IF($N128=5,0.9,0)</f>
        <v>22.48</v>
      </c>
      <c r="G128">
        <f>'Zadanie 5'!G128 + IF($N128=5,0.9,0)</f>
        <v>21.36</v>
      </c>
      <c r="H128">
        <f>'Zadanie 5'!H128 + IF($N128=5,0.9,0)</f>
        <v>20.2</v>
      </c>
      <c r="I128">
        <f>'Zadanie 5'!I128 + IF($N128=5,0.9,0)</f>
        <v>23.33</v>
      </c>
      <c r="J128">
        <f>IF(OR(N128=8,N128=7), ROUNDDOWN('Zadanie 5'!J128*1.07,2),'Zadanie 5'!J128)</f>
        <v>23.72</v>
      </c>
      <c r="K128">
        <f>IF(AND($M128&gt;=5,$M128&lt;=10), 'Zadanie 5'!K128 - 1.2, 'Zadanie 5'!K128)</f>
        <v>22.32</v>
      </c>
      <c r="L128">
        <f>'Zadanie 5'!L128 + IF($N128=5,0.9,0)</f>
        <v>22.84</v>
      </c>
      <c r="M128">
        <f t="shared" si="3"/>
        <v>19</v>
      </c>
      <c r="N128">
        <f t="shared" si="4"/>
        <v>8</v>
      </c>
    </row>
    <row r="129" spans="1:14" x14ac:dyDescent="0.25">
      <c r="A129" s="7">
        <f>'Zadanie 5'!A129+365</f>
        <v>42966</v>
      </c>
      <c r="B129" s="2">
        <v>0.29791666666666666</v>
      </c>
      <c r="C129">
        <f>IF(AND($M129&gt;=5,$M129&lt;=10), 'Zadanie 5'!C129 - 1.2, 'Zadanie 5'!C129) + IF($N129=5,0.9,0)</f>
        <v>22.33</v>
      </c>
      <c r="D129">
        <f>IF(AND($M129&gt;=5,$M129&lt;=10), 'Zadanie 5'!D129 - 1.2, 'Zadanie 5'!D129) + IF($N129=5,0.9,0)</f>
        <v>20</v>
      </c>
      <c r="E129">
        <f>'Zadanie 5'!E129 + IF($N129=5,0.9,0)</f>
        <v>24.04</v>
      </c>
      <c r="F129">
        <f>'Zadanie 5'!F129 + IF($N129=5,0.9,0)</f>
        <v>24.76</v>
      </c>
      <c r="G129">
        <f>'Zadanie 5'!G129 + IF($N129=5,0.9,0)</f>
        <v>23.02</v>
      </c>
      <c r="H129">
        <f>'Zadanie 5'!H129 + IF($N129=5,0.9,0)</f>
        <v>23.75</v>
      </c>
      <c r="I129">
        <f>'Zadanie 5'!I129 + IF($N129=5,0.9,0)</f>
        <v>20.46</v>
      </c>
      <c r="J129">
        <f>IF(OR(N129=8,N129=7), ROUNDDOWN('Zadanie 5'!J129*1.07,2),'Zadanie 5'!J129)</f>
        <v>23.59</v>
      </c>
      <c r="K129">
        <f>IF(AND($M129&gt;=5,$M129&lt;=10), 'Zadanie 5'!K129 - 1.2, 'Zadanie 5'!K129)</f>
        <v>21.31</v>
      </c>
      <c r="L129">
        <f>'Zadanie 5'!L129 + IF($N129=5,0.9,0)</f>
        <v>23.02</v>
      </c>
      <c r="M129">
        <f t="shared" si="3"/>
        <v>19</v>
      </c>
      <c r="N129">
        <f t="shared" si="4"/>
        <v>8</v>
      </c>
    </row>
    <row r="130" spans="1:14" x14ac:dyDescent="0.25">
      <c r="A130" s="7">
        <f>'Zadanie 5'!A130+365</f>
        <v>42966</v>
      </c>
      <c r="B130" s="2">
        <v>0.42291666666666666</v>
      </c>
      <c r="C130">
        <f>IF(AND($M130&gt;=5,$M130&lt;=10), 'Zadanie 5'!C130 - 1.2, 'Zadanie 5'!C130) + IF($N130=5,0.9,0)</f>
        <v>20.89</v>
      </c>
      <c r="D130">
        <f>IF(AND($M130&gt;=5,$M130&lt;=10), 'Zadanie 5'!D130 - 1.2, 'Zadanie 5'!D130) + IF($N130=5,0.9,0)</f>
        <v>20.28</v>
      </c>
      <c r="E130">
        <f>'Zadanie 5'!E130 + IF($N130=5,0.9,0)</f>
        <v>23.53</v>
      </c>
      <c r="F130">
        <f>'Zadanie 5'!F130 + IF($N130=5,0.9,0)</f>
        <v>22.74</v>
      </c>
      <c r="G130">
        <f>'Zadanie 5'!G130 + IF($N130=5,0.9,0)</f>
        <v>20.13</v>
      </c>
      <c r="H130">
        <f>'Zadanie 5'!H130 + IF($N130=5,0.9,0)</f>
        <v>22.16</v>
      </c>
      <c r="I130">
        <f>'Zadanie 5'!I130 + IF($N130=5,0.9,0)</f>
        <v>22.63</v>
      </c>
      <c r="J130">
        <f>IF(OR(N130=8,N130=7), ROUNDDOWN('Zadanie 5'!J130*1.07,2),'Zadanie 5'!J130)</f>
        <v>23.11</v>
      </c>
      <c r="K130">
        <f>IF(AND($M130&gt;=5,$M130&lt;=10), 'Zadanie 5'!K130 - 1.2, 'Zadanie 5'!K130)</f>
        <v>23</v>
      </c>
      <c r="L130">
        <f>'Zadanie 5'!L130 + IF($N130=5,0.9,0)</f>
        <v>20.5</v>
      </c>
      <c r="M130">
        <f t="shared" si="3"/>
        <v>19</v>
      </c>
      <c r="N130">
        <f t="shared" si="4"/>
        <v>8</v>
      </c>
    </row>
    <row r="131" spans="1:14" x14ac:dyDescent="0.25">
      <c r="A131" s="7">
        <f>'Zadanie 5'!A131+365</f>
        <v>42968</v>
      </c>
      <c r="B131" s="2">
        <v>3.472222222222222E-3</v>
      </c>
      <c r="C131">
        <f>IF(AND($M131&gt;=5,$M131&lt;=10), 'Zadanie 5'!C131 - 1.2, 'Zadanie 5'!C131) + IF($N131=5,0.9,0)</f>
        <v>21.25</v>
      </c>
      <c r="D131">
        <f>IF(AND($M131&gt;=5,$M131&lt;=10), 'Zadanie 5'!D131 - 1.2, 'Zadanie 5'!D131) + IF($N131=5,0.9,0)</f>
        <v>22.01</v>
      </c>
      <c r="E131">
        <f>'Zadanie 5'!E131 + IF($N131=5,0.9,0)</f>
        <v>20.190000000000001</v>
      </c>
      <c r="F131">
        <f>'Zadanie 5'!F131 + IF($N131=5,0.9,0)</f>
        <v>24.36</v>
      </c>
      <c r="G131">
        <f>'Zadanie 5'!G131 + IF($N131=5,0.9,0)</f>
        <v>24.61</v>
      </c>
      <c r="H131">
        <f>'Zadanie 5'!H131 + IF($N131=5,0.9,0)</f>
        <v>24.99</v>
      </c>
      <c r="I131">
        <f>'Zadanie 5'!I131 + IF($N131=5,0.9,0)</f>
        <v>22.55</v>
      </c>
      <c r="J131">
        <f>IF(OR(N131=8,N131=7), ROUNDDOWN('Zadanie 5'!J131*1.07,2),'Zadanie 5'!J131)</f>
        <v>26.02</v>
      </c>
      <c r="K131">
        <f>IF(AND($M131&gt;=5,$M131&lt;=10), 'Zadanie 5'!K131 - 1.2, 'Zadanie 5'!K131)</f>
        <v>20.89</v>
      </c>
      <c r="L131">
        <f>'Zadanie 5'!L131 + IF($N131=5,0.9,0)</f>
        <v>20.36</v>
      </c>
      <c r="M131">
        <f t="shared" ref="M131:M194" si="5">DAY(A131)</f>
        <v>21</v>
      </c>
      <c r="N131">
        <f t="shared" ref="N131:N194" si="6">MONTH(A131)</f>
        <v>8</v>
      </c>
    </row>
    <row r="132" spans="1:14" x14ac:dyDescent="0.25">
      <c r="A132" s="7">
        <f>'Zadanie 5'!A132+365</f>
        <v>42968</v>
      </c>
      <c r="B132" s="2">
        <v>0.12847222222222221</v>
      </c>
      <c r="C132">
        <f>IF(AND($M132&gt;=5,$M132&lt;=10), 'Zadanie 5'!C132 - 1.2, 'Zadanie 5'!C132) + IF($N132=5,0.9,0)</f>
        <v>23.52</v>
      </c>
      <c r="D132">
        <f>IF(AND($M132&gt;=5,$M132&lt;=10), 'Zadanie 5'!D132 - 1.2, 'Zadanie 5'!D132) + IF($N132=5,0.9,0)</f>
        <v>21.62</v>
      </c>
      <c r="E132">
        <f>'Zadanie 5'!E132 + IF($N132=5,0.9,0)</f>
        <v>22.59</v>
      </c>
      <c r="F132">
        <f>'Zadanie 5'!F132 + IF($N132=5,0.9,0)</f>
        <v>22.21</v>
      </c>
      <c r="G132">
        <f>'Zadanie 5'!G132 + IF($N132=5,0.9,0)</f>
        <v>21.78</v>
      </c>
      <c r="H132">
        <f>'Zadanie 5'!H132 + IF($N132=5,0.9,0)</f>
        <v>24.26</v>
      </c>
      <c r="I132">
        <f>'Zadanie 5'!I132 + IF($N132=5,0.9,0)</f>
        <v>24.31</v>
      </c>
      <c r="J132">
        <f>IF(OR(N132=8,N132=7), ROUNDDOWN('Zadanie 5'!J132*1.07,2),'Zadanie 5'!J132)</f>
        <v>21.96</v>
      </c>
      <c r="K132">
        <f>IF(AND($M132&gt;=5,$M132&lt;=10), 'Zadanie 5'!K132 - 1.2, 'Zadanie 5'!K132)</f>
        <v>23.51</v>
      </c>
      <c r="L132">
        <f>'Zadanie 5'!L132 + IF($N132=5,0.9,0)</f>
        <v>23.09</v>
      </c>
      <c r="M132">
        <f t="shared" si="5"/>
        <v>21</v>
      </c>
      <c r="N132">
        <f t="shared" si="6"/>
        <v>8</v>
      </c>
    </row>
    <row r="133" spans="1:14" x14ac:dyDescent="0.25">
      <c r="A133" s="7">
        <f>'Zadanie 5'!A133+365</f>
        <v>42970</v>
      </c>
      <c r="B133" s="2">
        <v>0.46597222222222223</v>
      </c>
      <c r="C133">
        <f>IF(AND($M133&gt;=5,$M133&lt;=10), 'Zadanie 5'!C133 - 1.2, 'Zadanie 5'!C133) + IF($N133=5,0.9,0)</f>
        <v>20.11</v>
      </c>
      <c r="D133">
        <f>IF(AND($M133&gt;=5,$M133&lt;=10), 'Zadanie 5'!D133 - 1.2, 'Zadanie 5'!D133) + IF($N133=5,0.9,0)</f>
        <v>23.11</v>
      </c>
      <c r="E133">
        <f>'Zadanie 5'!E133 + IF($N133=5,0.9,0)</f>
        <v>24.5</v>
      </c>
      <c r="F133">
        <f>'Zadanie 5'!F133 + IF($N133=5,0.9,0)</f>
        <v>20.38</v>
      </c>
      <c r="G133">
        <f>'Zadanie 5'!G133 + IF($N133=5,0.9,0)</f>
        <v>22.23</v>
      </c>
      <c r="H133">
        <f>'Zadanie 5'!H133 + IF($N133=5,0.9,0)</f>
        <v>23.96</v>
      </c>
      <c r="I133">
        <f>'Zadanie 5'!I133 + IF($N133=5,0.9,0)</f>
        <v>21.22</v>
      </c>
      <c r="J133">
        <f>IF(OR(N133=8,N133=7), ROUNDDOWN('Zadanie 5'!J133*1.07,2),'Zadanie 5'!J133)</f>
        <v>26.63</v>
      </c>
      <c r="K133">
        <f>IF(AND($M133&gt;=5,$M133&lt;=10), 'Zadanie 5'!K133 - 1.2, 'Zadanie 5'!K133)</f>
        <v>20.12</v>
      </c>
      <c r="L133">
        <f>'Zadanie 5'!L133 + IF($N133=5,0.9,0)</f>
        <v>24.1</v>
      </c>
      <c r="M133">
        <f t="shared" si="5"/>
        <v>23</v>
      </c>
      <c r="N133">
        <f t="shared" si="6"/>
        <v>8</v>
      </c>
    </row>
    <row r="134" spans="1:14" x14ac:dyDescent="0.25">
      <c r="A134" s="7">
        <f>'Zadanie 5'!A134+365</f>
        <v>42971</v>
      </c>
      <c r="B134" s="2">
        <v>4.7222222222222221E-2</v>
      </c>
      <c r="C134">
        <f>IF(AND($M134&gt;=5,$M134&lt;=10), 'Zadanie 5'!C134 - 1.2, 'Zadanie 5'!C134) + IF($N134=5,0.9,0)</f>
        <v>22.99</v>
      </c>
      <c r="D134">
        <f>IF(AND($M134&gt;=5,$M134&lt;=10), 'Zadanie 5'!D134 - 1.2, 'Zadanie 5'!D134) + IF($N134=5,0.9,0)</f>
        <v>21.77</v>
      </c>
      <c r="E134">
        <f>'Zadanie 5'!E134 + IF($N134=5,0.9,0)</f>
        <v>20.63</v>
      </c>
      <c r="F134">
        <f>'Zadanie 5'!F134 + IF($N134=5,0.9,0)</f>
        <v>20.59</v>
      </c>
      <c r="G134">
        <f>'Zadanie 5'!G134 + IF($N134=5,0.9,0)</f>
        <v>21.52</v>
      </c>
      <c r="H134">
        <f>'Zadanie 5'!H134 + IF($N134=5,0.9,0)</f>
        <v>23.7</v>
      </c>
      <c r="I134">
        <f>'Zadanie 5'!I134 + IF($N134=5,0.9,0)</f>
        <v>22.05</v>
      </c>
      <c r="J134">
        <f>IF(OR(N134=8,N134=7), ROUNDDOWN('Zadanie 5'!J134*1.07,2),'Zadanie 5'!J134)</f>
        <v>24.63</v>
      </c>
      <c r="K134">
        <f>IF(AND($M134&gt;=5,$M134&lt;=10), 'Zadanie 5'!K134 - 1.2, 'Zadanie 5'!K134)</f>
        <v>24.59</v>
      </c>
      <c r="L134">
        <f>'Zadanie 5'!L134 + IF($N134=5,0.9,0)</f>
        <v>20.99</v>
      </c>
      <c r="M134">
        <f t="shared" si="5"/>
        <v>24</v>
      </c>
      <c r="N134">
        <f t="shared" si="6"/>
        <v>8</v>
      </c>
    </row>
    <row r="135" spans="1:14" x14ac:dyDescent="0.25">
      <c r="A135" s="7">
        <f>'Zadanie 5'!A135+365</f>
        <v>42971</v>
      </c>
      <c r="B135" s="2">
        <v>0.25208333333333333</v>
      </c>
      <c r="C135">
        <f>IF(AND($M135&gt;=5,$M135&lt;=10), 'Zadanie 5'!C135 - 1.2, 'Zadanie 5'!C135) + IF($N135=5,0.9,0)</f>
        <v>22.09</v>
      </c>
      <c r="D135">
        <f>IF(AND($M135&gt;=5,$M135&lt;=10), 'Zadanie 5'!D135 - 1.2, 'Zadanie 5'!D135) + IF($N135=5,0.9,0)</f>
        <v>22.11</v>
      </c>
      <c r="E135">
        <f>'Zadanie 5'!E135 + IF($N135=5,0.9,0)</f>
        <v>23.82</v>
      </c>
      <c r="F135">
        <f>'Zadanie 5'!F135 + IF($N135=5,0.9,0)</f>
        <v>21.8</v>
      </c>
      <c r="G135">
        <f>'Zadanie 5'!G135 + IF($N135=5,0.9,0)</f>
        <v>23.42</v>
      </c>
      <c r="H135">
        <f>'Zadanie 5'!H135 + IF($N135=5,0.9,0)</f>
        <v>23.48</v>
      </c>
      <c r="I135">
        <f>'Zadanie 5'!I135 + IF($N135=5,0.9,0)</f>
        <v>23.86</v>
      </c>
      <c r="J135">
        <f>IF(OR(N135=8,N135=7), ROUNDDOWN('Zadanie 5'!J135*1.07,2),'Zadanie 5'!J135)</f>
        <v>23.16</v>
      </c>
      <c r="K135">
        <f>IF(AND($M135&gt;=5,$M135&lt;=10), 'Zadanie 5'!K135 - 1.2, 'Zadanie 5'!K135)</f>
        <v>24.9</v>
      </c>
      <c r="L135">
        <f>'Zadanie 5'!L135 + IF($N135=5,0.9,0)</f>
        <v>20.260000000000002</v>
      </c>
      <c r="M135">
        <f t="shared" si="5"/>
        <v>24</v>
      </c>
      <c r="N135">
        <f t="shared" si="6"/>
        <v>8</v>
      </c>
    </row>
    <row r="136" spans="1:14" x14ac:dyDescent="0.25">
      <c r="A136" s="7">
        <f>'Zadanie 5'!A136+365</f>
        <v>42972</v>
      </c>
      <c r="B136" s="2">
        <v>0.46250000000000002</v>
      </c>
      <c r="C136">
        <f>IF(AND($M136&gt;=5,$M136&lt;=10), 'Zadanie 5'!C136 - 1.2, 'Zadanie 5'!C136) + IF($N136=5,0.9,0)</f>
        <v>22.15</v>
      </c>
      <c r="D136">
        <f>IF(AND($M136&gt;=5,$M136&lt;=10), 'Zadanie 5'!D136 - 1.2, 'Zadanie 5'!D136) + IF($N136=5,0.9,0)</f>
        <v>20.68</v>
      </c>
      <c r="E136">
        <f>'Zadanie 5'!E136 + IF($N136=5,0.9,0)</f>
        <v>22.12</v>
      </c>
      <c r="F136">
        <f>'Zadanie 5'!F136 + IF($N136=5,0.9,0)</f>
        <v>21.59</v>
      </c>
      <c r="G136">
        <f>'Zadanie 5'!G136 + IF($N136=5,0.9,0)</f>
        <v>22.45</v>
      </c>
      <c r="H136">
        <f>'Zadanie 5'!H136 + IF($N136=5,0.9,0)</f>
        <v>22.03</v>
      </c>
      <c r="I136">
        <f>'Zadanie 5'!I136 + IF($N136=5,0.9,0)</f>
        <v>20.58</v>
      </c>
      <c r="J136">
        <f>IF(OR(N136=8,N136=7), ROUNDDOWN('Zadanie 5'!J136*1.07,2),'Zadanie 5'!J136)</f>
        <v>22.55</v>
      </c>
      <c r="K136">
        <f>IF(AND($M136&gt;=5,$M136&lt;=10), 'Zadanie 5'!K136 - 1.2, 'Zadanie 5'!K136)</f>
        <v>22.52</v>
      </c>
      <c r="L136">
        <f>'Zadanie 5'!L136 + IF($N136=5,0.9,0)</f>
        <v>20.71</v>
      </c>
      <c r="M136">
        <f t="shared" si="5"/>
        <v>25</v>
      </c>
      <c r="N136">
        <f t="shared" si="6"/>
        <v>8</v>
      </c>
    </row>
    <row r="137" spans="1:14" x14ac:dyDescent="0.25">
      <c r="A137" s="7">
        <f>'Zadanie 5'!A137+365</f>
        <v>42974</v>
      </c>
      <c r="B137" s="2">
        <v>6.2500000000000003E-3</v>
      </c>
      <c r="C137">
        <f>IF(AND($M137&gt;=5,$M137&lt;=10), 'Zadanie 5'!C137 - 1.2, 'Zadanie 5'!C137) + IF($N137=5,0.9,0)</f>
        <v>20.149999999999999</v>
      </c>
      <c r="D137">
        <f>IF(AND($M137&gt;=5,$M137&lt;=10), 'Zadanie 5'!D137 - 1.2, 'Zadanie 5'!D137) + IF($N137=5,0.9,0)</f>
        <v>21.69</v>
      </c>
      <c r="E137">
        <f>'Zadanie 5'!E137 + IF($N137=5,0.9,0)</f>
        <v>22.88</v>
      </c>
      <c r="F137">
        <f>'Zadanie 5'!F137 + IF($N137=5,0.9,0)</f>
        <v>23.7</v>
      </c>
      <c r="G137">
        <f>'Zadanie 5'!G137 + IF($N137=5,0.9,0)</f>
        <v>22.32</v>
      </c>
      <c r="H137">
        <f>'Zadanie 5'!H137 + IF($N137=5,0.9,0)</f>
        <v>20.55</v>
      </c>
      <c r="I137">
        <f>'Zadanie 5'!I137 + IF($N137=5,0.9,0)</f>
        <v>24.02</v>
      </c>
      <c r="J137">
        <f>IF(OR(N137=8,N137=7), ROUNDDOWN('Zadanie 5'!J137*1.07,2),'Zadanie 5'!J137)</f>
        <v>24.77</v>
      </c>
      <c r="K137">
        <f>IF(AND($M137&gt;=5,$M137&lt;=10), 'Zadanie 5'!K137 - 1.2, 'Zadanie 5'!K137)</f>
        <v>21.8</v>
      </c>
      <c r="L137">
        <f>'Zadanie 5'!L137 + IF($N137=5,0.9,0)</f>
        <v>23.78</v>
      </c>
      <c r="M137">
        <f t="shared" si="5"/>
        <v>27</v>
      </c>
      <c r="N137">
        <f t="shared" si="6"/>
        <v>8</v>
      </c>
    </row>
    <row r="138" spans="1:14" x14ac:dyDescent="0.25">
      <c r="A138" s="7">
        <f>'Zadanie 5'!A138+365</f>
        <v>42974</v>
      </c>
      <c r="B138" s="2">
        <v>0.1673611111111111</v>
      </c>
      <c r="C138">
        <f>IF(AND($M138&gt;=5,$M138&lt;=10), 'Zadanie 5'!C138 - 1.2, 'Zadanie 5'!C138) + IF($N138=5,0.9,0)</f>
        <v>21.66</v>
      </c>
      <c r="D138">
        <f>IF(AND($M138&gt;=5,$M138&lt;=10), 'Zadanie 5'!D138 - 1.2, 'Zadanie 5'!D138) + IF($N138=5,0.9,0)</f>
        <v>23.29</v>
      </c>
      <c r="E138">
        <f>'Zadanie 5'!E138 + IF($N138=5,0.9,0)</f>
        <v>23.15</v>
      </c>
      <c r="F138">
        <f>'Zadanie 5'!F138 + IF($N138=5,0.9,0)</f>
        <v>21.38</v>
      </c>
      <c r="G138">
        <f>'Zadanie 5'!G138 + IF($N138=5,0.9,0)</f>
        <v>22.83</v>
      </c>
      <c r="H138">
        <f>'Zadanie 5'!H138 + IF($N138=5,0.9,0)</f>
        <v>23.77</v>
      </c>
      <c r="I138">
        <f>'Zadanie 5'!I138 + IF($N138=5,0.9,0)</f>
        <v>23.64</v>
      </c>
      <c r="J138">
        <f>IF(OR(N138=8,N138=7), ROUNDDOWN('Zadanie 5'!J138*1.07,2),'Zadanie 5'!J138)</f>
        <v>25.09</v>
      </c>
      <c r="K138">
        <f>IF(AND($M138&gt;=5,$M138&lt;=10), 'Zadanie 5'!K138 - 1.2, 'Zadanie 5'!K138)</f>
        <v>23.36</v>
      </c>
      <c r="L138">
        <f>'Zadanie 5'!L138 + IF($N138=5,0.9,0)</f>
        <v>22.48</v>
      </c>
      <c r="M138">
        <f t="shared" si="5"/>
        <v>27</v>
      </c>
      <c r="N138">
        <f t="shared" si="6"/>
        <v>8</v>
      </c>
    </row>
    <row r="139" spans="1:14" x14ac:dyDescent="0.25">
      <c r="A139" s="7">
        <f>'Zadanie 5'!A139+365</f>
        <v>42975</v>
      </c>
      <c r="B139" s="2">
        <v>0.42291666666666666</v>
      </c>
      <c r="C139">
        <f>IF(AND($M139&gt;=5,$M139&lt;=10), 'Zadanie 5'!C139 - 1.2, 'Zadanie 5'!C139) + IF($N139=5,0.9,0)</f>
        <v>20.57</v>
      </c>
      <c r="D139">
        <f>IF(AND($M139&gt;=5,$M139&lt;=10), 'Zadanie 5'!D139 - 1.2, 'Zadanie 5'!D139) + IF($N139=5,0.9,0)</f>
        <v>21.99</v>
      </c>
      <c r="E139">
        <f>'Zadanie 5'!E139 + IF($N139=5,0.9,0)</f>
        <v>23.24</v>
      </c>
      <c r="F139">
        <f>'Zadanie 5'!F139 + IF($N139=5,0.9,0)</f>
        <v>20.5</v>
      </c>
      <c r="G139">
        <f>'Zadanie 5'!G139 + IF($N139=5,0.9,0)</f>
        <v>23.35</v>
      </c>
      <c r="H139">
        <f>'Zadanie 5'!H139 + IF($N139=5,0.9,0)</f>
        <v>21.21</v>
      </c>
      <c r="I139">
        <f>'Zadanie 5'!I139 + IF($N139=5,0.9,0)</f>
        <v>24.55</v>
      </c>
      <c r="J139">
        <f>IF(OR(N139=8,N139=7), ROUNDDOWN('Zadanie 5'!J139*1.07,2),'Zadanie 5'!J139)</f>
        <v>21.96</v>
      </c>
      <c r="K139">
        <f>IF(AND($M139&gt;=5,$M139&lt;=10), 'Zadanie 5'!K139 - 1.2, 'Zadanie 5'!K139)</f>
        <v>22.69</v>
      </c>
      <c r="L139">
        <f>'Zadanie 5'!L139 + IF($N139=5,0.9,0)</f>
        <v>21.43</v>
      </c>
      <c r="M139">
        <f t="shared" si="5"/>
        <v>28</v>
      </c>
      <c r="N139">
        <f t="shared" si="6"/>
        <v>8</v>
      </c>
    </row>
    <row r="140" spans="1:14" x14ac:dyDescent="0.25">
      <c r="A140" s="7">
        <f>'Zadanie 5'!A140+365</f>
        <v>42976</v>
      </c>
      <c r="B140" s="2">
        <v>7.6388888888888886E-3</v>
      </c>
      <c r="C140">
        <f>IF(AND($M140&gt;=5,$M140&lt;=10), 'Zadanie 5'!C140 - 1.2, 'Zadanie 5'!C140) + IF($N140=5,0.9,0)</f>
        <v>21.59</v>
      </c>
      <c r="D140">
        <f>IF(AND($M140&gt;=5,$M140&lt;=10), 'Zadanie 5'!D140 - 1.2, 'Zadanie 5'!D140) + IF($N140=5,0.9,0)</f>
        <v>23.58</v>
      </c>
      <c r="E140">
        <f>'Zadanie 5'!E140 + IF($N140=5,0.9,0)</f>
        <v>20.88</v>
      </c>
      <c r="F140">
        <f>'Zadanie 5'!F140 + IF($N140=5,0.9,0)</f>
        <v>23.01</v>
      </c>
      <c r="G140">
        <f>'Zadanie 5'!G140 + IF($N140=5,0.9,0)</f>
        <v>23</v>
      </c>
      <c r="H140">
        <f>'Zadanie 5'!H140 + IF($N140=5,0.9,0)</f>
        <v>24.37</v>
      </c>
      <c r="I140">
        <f>'Zadanie 5'!I140 + IF($N140=5,0.9,0)</f>
        <v>23.73</v>
      </c>
      <c r="J140">
        <f>IF(OR(N140=8,N140=7), ROUNDDOWN('Zadanie 5'!J140*1.07,2),'Zadanie 5'!J140)</f>
        <v>21.83</v>
      </c>
      <c r="K140">
        <f>IF(AND($M140&gt;=5,$M140&lt;=10), 'Zadanie 5'!K140 - 1.2, 'Zadanie 5'!K140)</f>
        <v>20.39</v>
      </c>
      <c r="L140">
        <f>'Zadanie 5'!L140 + IF($N140=5,0.9,0)</f>
        <v>20.8</v>
      </c>
      <c r="M140">
        <f t="shared" si="5"/>
        <v>29</v>
      </c>
      <c r="N140">
        <f t="shared" si="6"/>
        <v>8</v>
      </c>
    </row>
    <row r="141" spans="1:14" x14ac:dyDescent="0.25">
      <c r="A141" s="7">
        <f>'Zadanie 5'!A141+365</f>
        <v>42976</v>
      </c>
      <c r="B141" s="2">
        <v>0.21527777777777779</v>
      </c>
      <c r="C141">
        <f>IF(AND($M141&gt;=5,$M141&lt;=10), 'Zadanie 5'!C141 - 1.2, 'Zadanie 5'!C141) + IF($N141=5,0.9,0)</f>
        <v>20.93</v>
      </c>
      <c r="D141">
        <f>IF(AND($M141&gt;=5,$M141&lt;=10), 'Zadanie 5'!D141 - 1.2, 'Zadanie 5'!D141) + IF($N141=5,0.9,0)</f>
        <v>20.239999999999998</v>
      </c>
      <c r="E141">
        <f>'Zadanie 5'!E141 + IF($N141=5,0.9,0)</f>
        <v>22.85</v>
      </c>
      <c r="F141">
        <f>'Zadanie 5'!F141 + IF($N141=5,0.9,0)</f>
        <v>21.54</v>
      </c>
      <c r="G141">
        <f>'Zadanie 5'!G141 + IF($N141=5,0.9,0)</f>
        <v>23.07</v>
      </c>
      <c r="H141">
        <f>'Zadanie 5'!H141 + IF($N141=5,0.9,0)</f>
        <v>20.65</v>
      </c>
      <c r="I141">
        <f>'Zadanie 5'!I141 + IF($N141=5,0.9,0)</f>
        <v>24.44</v>
      </c>
      <c r="J141">
        <f>IF(OR(N141=8,N141=7), ROUNDDOWN('Zadanie 5'!J141*1.07,2),'Zadanie 5'!J141)</f>
        <v>22.41</v>
      </c>
      <c r="K141">
        <f>IF(AND($M141&gt;=5,$M141&lt;=10), 'Zadanie 5'!K141 - 1.2, 'Zadanie 5'!K141)</f>
        <v>21.69</v>
      </c>
      <c r="L141">
        <f>'Zadanie 5'!L141 + IF($N141=5,0.9,0)</f>
        <v>22.41</v>
      </c>
      <c r="M141">
        <f t="shared" si="5"/>
        <v>29</v>
      </c>
      <c r="N141">
        <f t="shared" si="6"/>
        <v>8</v>
      </c>
    </row>
    <row r="142" spans="1:14" x14ac:dyDescent="0.25">
      <c r="A142" s="7">
        <f>'Zadanie 5'!A142+365</f>
        <v>42981</v>
      </c>
      <c r="B142" s="2">
        <v>0.33611111111111114</v>
      </c>
      <c r="C142">
        <f>IF(AND($M142&gt;=5,$M142&lt;=10), 'Zadanie 5'!C142 - 1.2, 'Zadanie 5'!C142) + IF($N142=5,0.9,0)</f>
        <v>16.41</v>
      </c>
      <c r="D142">
        <f>IF(AND($M142&gt;=5,$M142&lt;=10), 'Zadanie 5'!D142 - 1.2, 'Zadanie 5'!D142) + IF($N142=5,0.9,0)</f>
        <v>15.29</v>
      </c>
      <c r="E142">
        <f>'Zadanie 5'!E142 + IF($N142=5,0.9,0)</f>
        <v>10.48</v>
      </c>
      <c r="F142">
        <f>'Zadanie 5'!F142 + IF($N142=5,0.9,0)</f>
        <v>14.09</v>
      </c>
      <c r="G142">
        <f>'Zadanie 5'!G142 + IF($N142=5,0.9,0)</f>
        <v>19.38</v>
      </c>
      <c r="H142">
        <f>'Zadanie 5'!H142 + IF($N142=5,0.9,0)</f>
        <v>10.14</v>
      </c>
      <c r="I142">
        <f>'Zadanie 5'!I142 + IF($N142=5,0.9,0)</f>
        <v>10.74</v>
      </c>
      <c r="J142">
        <f>IF(OR(N142=8,N142=7), ROUNDDOWN('Zadanie 5'!J142*1.07,2),'Zadanie 5'!J142)</f>
        <v>15.18</v>
      </c>
      <c r="K142">
        <f>IF(AND($M142&gt;=5,$M142&lt;=10), 'Zadanie 5'!K142 - 1.2, 'Zadanie 5'!K142)</f>
        <v>12.67</v>
      </c>
      <c r="L142">
        <f>'Zadanie 5'!L142 + IF($N142=5,0.9,0)</f>
        <v>14.37</v>
      </c>
      <c r="M142">
        <f t="shared" si="5"/>
        <v>3</v>
      </c>
      <c r="N142">
        <f t="shared" si="6"/>
        <v>9</v>
      </c>
    </row>
    <row r="143" spans="1:14" x14ac:dyDescent="0.25">
      <c r="A143" s="7">
        <f>'Zadanie 5'!A143+365</f>
        <v>42981</v>
      </c>
      <c r="B143" s="2">
        <v>0.34027777777777779</v>
      </c>
      <c r="C143">
        <f>IF(AND($M143&gt;=5,$M143&lt;=10), 'Zadanie 5'!C143 - 1.2, 'Zadanie 5'!C143) + IF($N143=5,0.9,0)</f>
        <v>16.52</v>
      </c>
      <c r="D143">
        <f>IF(AND($M143&gt;=5,$M143&lt;=10), 'Zadanie 5'!D143 - 1.2, 'Zadanie 5'!D143) + IF($N143=5,0.9,0)</f>
        <v>12.24</v>
      </c>
      <c r="E143">
        <f>'Zadanie 5'!E143 + IF($N143=5,0.9,0)</f>
        <v>15.91</v>
      </c>
      <c r="F143">
        <f>'Zadanie 5'!F143 + IF($N143=5,0.9,0)</f>
        <v>15.35</v>
      </c>
      <c r="G143">
        <f>'Zadanie 5'!G143 + IF($N143=5,0.9,0)</f>
        <v>17</v>
      </c>
      <c r="H143">
        <f>'Zadanie 5'!H143 + IF($N143=5,0.9,0)</f>
        <v>16.29</v>
      </c>
      <c r="I143">
        <f>'Zadanie 5'!I143 + IF($N143=5,0.9,0)</f>
        <v>10.94</v>
      </c>
      <c r="J143">
        <f>IF(OR(N143=8,N143=7), ROUNDDOWN('Zadanie 5'!J143*1.07,2),'Zadanie 5'!J143)</f>
        <v>17.579999999999998</v>
      </c>
      <c r="K143">
        <f>IF(AND($M143&gt;=5,$M143&lt;=10), 'Zadanie 5'!K143 - 1.2, 'Zadanie 5'!K143)</f>
        <v>14.73</v>
      </c>
      <c r="L143">
        <f>'Zadanie 5'!L143 + IF($N143=5,0.9,0)</f>
        <v>15.82</v>
      </c>
      <c r="M143">
        <f t="shared" si="5"/>
        <v>3</v>
      </c>
      <c r="N143">
        <f t="shared" si="6"/>
        <v>9</v>
      </c>
    </row>
    <row r="144" spans="1:14" x14ac:dyDescent="0.25">
      <c r="A144" s="7">
        <f>'Zadanie 5'!A144+365</f>
        <v>42982</v>
      </c>
      <c r="B144" s="2">
        <v>0.46458333333333335</v>
      </c>
      <c r="C144">
        <f>IF(AND($M144&gt;=5,$M144&lt;=10), 'Zadanie 5'!C144 - 1.2, 'Zadanie 5'!C144) + IF($N144=5,0.9,0)</f>
        <v>13.93</v>
      </c>
      <c r="D144">
        <f>IF(AND($M144&gt;=5,$M144&lt;=10), 'Zadanie 5'!D144 - 1.2, 'Zadanie 5'!D144) + IF($N144=5,0.9,0)</f>
        <v>15.26</v>
      </c>
      <c r="E144">
        <f>'Zadanie 5'!E144 + IF($N144=5,0.9,0)</f>
        <v>13.17</v>
      </c>
      <c r="F144">
        <f>'Zadanie 5'!F144 + IF($N144=5,0.9,0)</f>
        <v>15.12</v>
      </c>
      <c r="G144">
        <f>'Zadanie 5'!G144 + IF($N144=5,0.9,0)</f>
        <v>16.059999999999999</v>
      </c>
      <c r="H144">
        <f>'Zadanie 5'!H144 + IF($N144=5,0.9,0)</f>
        <v>14.37</v>
      </c>
      <c r="I144">
        <f>'Zadanie 5'!I144 + IF($N144=5,0.9,0)</f>
        <v>20</v>
      </c>
      <c r="J144">
        <f>IF(OR(N144=8,N144=7), ROUNDDOWN('Zadanie 5'!J144*1.07,2),'Zadanie 5'!J144)</f>
        <v>14.27</v>
      </c>
      <c r="K144">
        <f>IF(AND($M144&gt;=5,$M144&lt;=10), 'Zadanie 5'!K144 - 1.2, 'Zadanie 5'!K144)</f>
        <v>12.07</v>
      </c>
      <c r="L144">
        <f>'Zadanie 5'!L144 + IF($N144=5,0.9,0)</f>
        <v>11.12</v>
      </c>
      <c r="M144">
        <f t="shared" si="5"/>
        <v>4</v>
      </c>
      <c r="N144">
        <f t="shared" si="6"/>
        <v>9</v>
      </c>
    </row>
    <row r="145" spans="1:14" x14ac:dyDescent="0.25">
      <c r="A145" s="7">
        <f>'Zadanie 5'!A145+365</f>
        <v>42984</v>
      </c>
      <c r="B145" s="2">
        <v>0.3347222222222222</v>
      </c>
      <c r="C145">
        <f>IF(AND($M145&gt;=5,$M145&lt;=10), 'Zadanie 5'!C145 - 1.2, 'Zadanie 5'!C145) + IF($N145=5,0.9,0)</f>
        <v>9.0400000000000009</v>
      </c>
      <c r="D145">
        <f>IF(AND($M145&gt;=5,$M145&lt;=10), 'Zadanie 5'!D145 - 1.2, 'Zadanie 5'!D145) + IF($N145=5,0.9,0)</f>
        <v>16.810000000000002</v>
      </c>
      <c r="E145">
        <f>'Zadanie 5'!E145 + IF($N145=5,0.9,0)</f>
        <v>15.2</v>
      </c>
      <c r="F145">
        <f>'Zadanie 5'!F145 + IF($N145=5,0.9,0)</f>
        <v>14.43</v>
      </c>
      <c r="G145">
        <f>'Zadanie 5'!G145 + IF($N145=5,0.9,0)</f>
        <v>10.85</v>
      </c>
      <c r="H145">
        <f>'Zadanie 5'!H145 + IF($N145=5,0.9,0)</f>
        <v>16.73</v>
      </c>
      <c r="I145">
        <f>'Zadanie 5'!I145 + IF($N145=5,0.9,0)</f>
        <v>19.93</v>
      </c>
      <c r="J145">
        <f>IF(OR(N145=8,N145=7), ROUNDDOWN('Zadanie 5'!J145*1.07,2),'Zadanie 5'!J145)</f>
        <v>17.36</v>
      </c>
      <c r="K145">
        <f>IF(AND($M145&gt;=5,$M145&lt;=10), 'Zadanie 5'!K145 - 1.2, 'Zadanie 5'!K145)</f>
        <v>15.57</v>
      </c>
      <c r="L145">
        <f>'Zadanie 5'!L145 + IF($N145=5,0.9,0)</f>
        <v>17.64</v>
      </c>
      <c r="M145">
        <f t="shared" si="5"/>
        <v>6</v>
      </c>
      <c r="N145">
        <f t="shared" si="6"/>
        <v>9</v>
      </c>
    </row>
    <row r="146" spans="1:14" x14ac:dyDescent="0.25">
      <c r="A146" s="7">
        <f>'Zadanie 5'!A146+365</f>
        <v>42984</v>
      </c>
      <c r="B146" s="2">
        <v>0.42222222222222222</v>
      </c>
      <c r="C146">
        <f>IF(AND($M146&gt;=5,$M146&lt;=10), 'Zadanie 5'!C146 - 1.2, 'Zadanie 5'!C146) + IF($N146=5,0.9,0)</f>
        <v>16.36</v>
      </c>
      <c r="D146">
        <f>IF(AND($M146&gt;=5,$M146&lt;=10), 'Zadanie 5'!D146 - 1.2, 'Zadanie 5'!D146) + IF($N146=5,0.9,0)</f>
        <v>13.620000000000001</v>
      </c>
      <c r="E146">
        <f>'Zadanie 5'!E146 + IF($N146=5,0.9,0)</f>
        <v>12.26</v>
      </c>
      <c r="F146">
        <f>'Zadanie 5'!F146 + IF($N146=5,0.9,0)</f>
        <v>17.920000000000002</v>
      </c>
      <c r="G146">
        <f>'Zadanie 5'!G146 + IF($N146=5,0.9,0)</f>
        <v>14.86</v>
      </c>
      <c r="H146">
        <f>'Zadanie 5'!H146 + IF($N146=5,0.9,0)</f>
        <v>11.11</v>
      </c>
      <c r="I146">
        <f>'Zadanie 5'!I146 + IF($N146=5,0.9,0)</f>
        <v>16.11</v>
      </c>
      <c r="J146">
        <f>IF(OR(N146=8,N146=7), ROUNDDOWN('Zadanie 5'!J146*1.07,2),'Zadanie 5'!J146)</f>
        <v>18.66</v>
      </c>
      <c r="K146">
        <f>IF(AND($M146&gt;=5,$M146&lt;=10), 'Zadanie 5'!K146 - 1.2, 'Zadanie 5'!K146)</f>
        <v>12.91</v>
      </c>
      <c r="L146">
        <f>'Zadanie 5'!L146 + IF($N146=5,0.9,0)</f>
        <v>19.510000000000002</v>
      </c>
      <c r="M146">
        <f t="shared" si="5"/>
        <v>6</v>
      </c>
      <c r="N146">
        <f t="shared" si="6"/>
        <v>9</v>
      </c>
    </row>
    <row r="147" spans="1:14" x14ac:dyDescent="0.25">
      <c r="A147" s="7">
        <f>'Zadanie 5'!A147+365</f>
        <v>42991</v>
      </c>
      <c r="B147" s="2">
        <v>0.42291666666666666</v>
      </c>
      <c r="C147">
        <f>IF(AND($M147&gt;=5,$M147&lt;=10), 'Zadanie 5'!C147 - 1.2, 'Zadanie 5'!C147) + IF($N147=5,0.9,0)</f>
        <v>13.59</v>
      </c>
      <c r="D147">
        <f>IF(AND($M147&gt;=5,$M147&lt;=10), 'Zadanie 5'!D147 - 1.2, 'Zadanie 5'!D147) + IF($N147=5,0.9,0)</f>
        <v>11.82</v>
      </c>
      <c r="E147">
        <f>'Zadanie 5'!E147 + IF($N147=5,0.9,0)</f>
        <v>11.56</v>
      </c>
      <c r="F147">
        <f>'Zadanie 5'!F147 + IF($N147=5,0.9,0)</f>
        <v>19.809999999999999</v>
      </c>
      <c r="G147">
        <f>'Zadanie 5'!G147 + IF($N147=5,0.9,0)</f>
        <v>16.45</v>
      </c>
      <c r="H147">
        <f>'Zadanie 5'!H147 + IF($N147=5,0.9,0)</f>
        <v>13.39</v>
      </c>
      <c r="I147">
        <f>'Zadanie 5'!I147 + IF($N147=5,0.9,0)</f>
        <v>17.64</v>
      </c>
      <c r="J147">
        <f>IF(OR(N147=8,N147=7), ROUNDDOWN('Zadanie 5'!J147*1.07,2),'Zadanie 5'!J147)</f>
        <v>13.05</v>
      </c>
      <c r="K147">
        <f>IF(AND($M147&gt;=5,$M147&lt;=10), 'Zadanie 5'!K147 - 1.2, 'Zadanie 5'!K147)</f>
        <v>13.95</v>
      </c>
      <c r="L147">
        <f>'Zadanie 5'!L147 + IF($N147=5,0.9,0)</f>
        <v>16.04</v>
      </c>
      <c r="M147">
        <f t="shared" si="5"/>
        <v>13</v>
      </c>
      <c r="N147">
        <f t="shared" si="6"/>
        <v>9</v>
      </c>
    </row>
    <row r="148" spans="1:14" x14ac:dyDescent="0.25">
      <c r="A148" s="7">
        <f>'Zadanie 5'!A148+365</f>
        <v>42992</v>
      </c>
      <c r="B148" s="2">
        <v>0.1673611111111111</v>
      </c>
      <c r="C148">
        <f>IF(AND($M148&gt;=5,$M148&lt;=10), 'Zadanie 5'!C148 - 1.2, 'Zadanie 5'!C148) + IF($N148=5,0.9,0)</f>
        <v>12.35</v>
      </c>
      <c r="D148">
        <f>IF(AND($M148&gt;=5,$M148&lt;=10), 'Zadanie 5'!D148 - 1.2, 'Zadanie 5'!D148) + IF($N148=5,0.9,0)</f>
        <v>18.39</v>
      </c>
      <c r="E148">
        <f>'Zadanie 5'!E148 + IF($N148=5,0.9,0)</f>
        <v>19.010000000000002</v>
      </c>
      <c r="F148">
        <f>'Zadanie 5'!F148 + IF($N148=5,0.9,0)</f>
        <v>18.13</v>
      </c>
      <c r="G148">
        <f>'Zadanie 5'!G148 + IF($N148=5,0.9,0)</f>
        <v>18.46</v>
      </c>
      <c r="H148">
        <f>'Zadanie 5'!H148 + IF($N148=5,0.9,0)</f>
        <v>19.600000000000001</v>
      </c>
      <c r="I148">
        <f>'Zadanie 5'!I148 + IF($N148=5,0.9,0)</f>
        <v>12.16</v>
      </c>
      <c r="J148">
        <f>IF(OR(N148=8,N148=7), ROUNDDOWN('Zadanie 5'!J148*1.07,2),'Zadanie 5'!J148)</f>
        <v>19.899999999999999</v>
      </c>
      <c r="K148">
        <f>IF(AND($M148&gt;=5,$M148&lt;=10), 'Zadanie 5'!K148 - 1.2, 'Zadanie 5'!K148)</f>
        <v>10.16</v>
      </c>
      <c r="L148">
        <f>'Zadanie 5'!L148 + IF($N148=5,0.9,0)</f>
        <v>19.96</v>
      </c>
      <c r="M148">
        <f t="shared" si="5"/>
        <v>14</v>
      </c>
      <c r="N148">
        <f t="shared" si="6"/>
        <v>9</v>
      </c>
    </row>
    <row r="149" spans="1:14" x14ac:dyDescent="0.25">
      <c r="A149" s="7">
        <f>'Zadanie 5'!A149+365</f>
        <v>42993</v>
      </c>
      <c r="B149" s="2">
        <v>0.25486111111111109</v>
      </c>
      <c r="C149">
        <f>IF(AND($M149&gt;=5,$M149&lt;=10), 'Zadanie 5'!C149 - 1.2, 'Zadanie 5'!C149) + IF($N149=5,0.9,0)</f>
        <v>14.18</v>
      </c>
      <c r="D149">
        <f>IF(AND($M149&gt;=5,$M149&lt;=10), 'Zadanie 5'!D149 - 1.2, 'Zadanie 5'!D149) + IF($N149=5,0.9,0)</f>
        <v>18.43</v>
      </c>
      <c r="E149">
        <f>'Zadanie 5'!E149 + IF($N149=5,0.9,0)</f>
        <v>14.71</v>
      </c>
      <c r="F149">
        <f>'Zadanie 5'!F149 + IF($N149=5,0.9,0)</f>
        <v>13.45</v>
      </c>
      <c r="G149">
        <f>'Zadanie 5'!G149 + IF($N149=5,0.9,0)</f>
        <v>11.14</v>
      </c>
      <c r="H149">
        <f>'Zadanie 5'!H149 + IF($N149=5,0.9,0)</f>
        <v>17.7</v>
      </c>
      <c r="I149">
        <f>'Zadanie 5'!I149 + IF($N149=5,0.9,0)</f>
        <v>16.39</v>
      </c>
      <c r="J149">
        <f>IF(OR(N149=8,N149=7), ROUNDDOWN('Zadanie 5'!J149*1.07,2),'Zadanie 5'!J149)</f>
        <v>13.4</v>
      </c>
      <c r="K149">
        <f>IF(AND($M149&gt;=5,$M149&lt;=10), 'Zadanie 5'!K149 - 1.2, 'Zadanie 5'!K149)</f>
        <v>15.05</v>
      </c>
      <c r="L149">
        <f>'Zadanie 5'!L149 + IF($N149=5,0.9,0)</f>
        <v>10.44</v>
      </c>
      <c r="M149">
        <f t="shared" si="5"/>
        <v>15</v>
      </c>
      <c r="N149">
        <f t="shared" si="6"/>
        <v>9</v>
      </c>
    </row>
    <row r="150" spans="1:14" x14ac:dyDescent="0.25">
      <c r="A150" s="7">
        <f>'Zadanie 5'!A150+365</f>
        <v>42996</v>
      </c>
      <c r="B150" s="2">
        <v>0.29791666666666666</v>
      </c>
      <c r="C150">
        <f>IF(AND($M150&gt;=5,$M150&lt;=10), 'Zadanie 5'!C150 - 1.2, 'Zadanie 5'!C150) + IF($N150=5,0.9,0)</f>
        <v>14.63</v>
      </c>
      <c r="D150">
        <f>IF(AND($M150&gt;=5,$M150&lt;=10), 'Zadanie 5'!D150 - 1.2, 'Zadanie 5'!D150) + IF($N150=5,0.9,0)</f>
        <v>10.26</v>
      </c>
      <c r="E150">
        <f>'Zadanie 5'!E150 + IF($N150=5,0.9,0)</f>
        <v>19.79</v>
      </c>
      <c r="F150">
        <f>'Zadanie 5'!F150 + IF($N150=5,0.9,0)</f>
        <v>10.91</v>
      </c>
      <c r="G150">
        <f>'Zadanie 5'!G150 + IF($N150=5,0.9,0)</f>
        <v>12.37</v>
      </c>
      <c r="H150">
        <f>'Zadanie 5'!H150 + IF($N150=5,0.9,0)</f>
        <v>11.52</v>
      </c>
      <c r="I150">
        <f>'Zadanie 5'!I150 + IF($N150=5,0.9,0)</f>
        <v>16.690000000000001</v>
      </c>
      <c r="J150">
        <f>IF(OR(N150=8,N150=7), ROUNDDOWN('Zadanie 5'!J150*1.07,2),'Zadanie 5'!J150)</f>
        <v>15.2</v>
      </c>
      <c r="K150">
        <f>IF(AND($M150&gt;=5,$M150&lt;=10), 'Zadanie 5'!K150 - 1.2, 'Zadanie 5'!K150)</f>
        <v>16.13</v>
      </c>
      <c r="L150">
        <f>'Zadanie 5'!L150 + IF($N150=5,0.9,0)</f>
        <v>17.690000000000001</v>
      </c>
      <c r="M150">
        <f t="shared" si="5"/>
        <v>18</v>
      </c>
      <c r="N150">
        <f t="shared" si="6"/>
        <v>9</v>
      </c>
    </row>
    <row r="151" spans="1:14" x14ac:dyDescent="0.25">
      <c r="A151" s="7">
        <f>'Zadanie 5'!A151+365</f>
        <v>42999</v>
      </c>
      <c r="B151" s="2">
        <v>0.12916666666666668</v>
      </c>
      <c r="C151">
        <f>IF(AND($M151&gt;=5,$M151&lt;=10), 'Zadanie 5'!C151 - 1.2, 'Zadanie 5'!C151) + IF($N151=5,0.9,0)</f>
        <v>19.21</v>
      </c>
      <c r="D151">
        <f>IF(AND($M151&gt;=5,$M151&lt;=10), 'Zadanie 5'!D151 - 1.2, 'Zadanie 5'!D151) + IF($N151=5,0.9,0)</f>
        <v>19.71</v>
      </c>
      <c r="E151">
        <f>'Zadanie 5'!E151 + IF($N151=5,0.9,0)</f>
        <v>17.29</v>
      </c>
      <c r="F151">
        <f>'Zadanie 5'!F151 + IF($N151=5,0.9,0)</f>
        <v>12.07</v>
      </c>
      <c r="G151">
        <f>'Zadanie 5'!G151 + IF($N151=5,0.9,0)</f>
        <v>18.739999999999998</v>
      </c>
      <c r="H151">
        <f>'Zadanie 5'!H151 + IF($N151=5,0.9,0)</f>
        <v>18.8</v>
      </c>
      <c r="I151">
        <f>'Zadanie 5'!I151 + IF($N151=5,0.9,0)</f>
        <v>17.55</v>
      </c>
      <c r="J151">
        <f>IF(OR(N151=8,N151=7), ROUNDDOWN('Zadanie 5'!J151*1.07,2),'Zadanie 5'!J151)</f>
        <v>13.23</v>
      </c>
      <c r="K151">
        <f>IF(AND($M151&gt;=5,$M151&lt;=10), 'Zadanie 5'!K151 - 1.2, 'Zadanie 5'!K151)</f>
        <v>16.34</v>
      </c>
      <c r="L151">
        <f>'Zadanie 5'!L151 + IF($N151=5,0.9,0)</f>
        <v>16.95</v>
      </c>
      <c r="M151">
        <f t="shared" si="5"/>
        <v>21</v>
      </c>
      <c r="N151">
        <f t="shared" si="6"/>
        <v>9</v>
      </c>
    </row>
    <row r="152" spans="1:14" x14ac:dyDescent="0.25">
      <c r="A152" s="7">
        <f>'Zadanie 5'!A152+365</f>
        <v>43000</v>
      </c>
      <c r="B152" s="2">
        <v>0.33750000000000002</v>
      </c>
      <c r="C152">
        <f>IF(AND($M152&gt;=5,$M152&lt;=10), 'Zadanie 5'!C152 - 1.2, 'Zadanie 5'!C152) + IF($N152=5,0.9,0)</f>
        <v>15.89</v>
      </c>
      <c r="D152">
        <f>IF(AND($M152&gt;=5,$M152&lt;=10), 'Zadanie 5'!D152 - 1.2, 'Zadanie 5'!D152) + IF($N152=5,0.9,0)</f>
        <v>17.95</v>
      </c>
      <c r="E152">
        <f>'Zadanie 5'!E152 + IF($N152=5,0.9,0)</f>
        <v>12.8</v>
      </c>
      <c r="F152">
        <f>'Zadanie 5'!F152 + IF($N152=5,0.9,0)</f>
        <v>15</v>
      </c>
      <c r="G152">
        <f>'Zadanie 5'!G152 + IF($N152=5,0.9,0)</f>
        <v>12.22</v>
      </c>
      <c r="H152">
        <f>'Zadanie 5'!H152 + IF($N152=5,0.9,0)</f>
        <v>18.25</v>
      </c>
      <c r="I152">
        <f>'Zadanie 5'!I152 + IF($N152=5,0.9,0)</f>
        <v>10.6</v>
      </c>
      <c r="J152">
        <f>IF(OR(N152=8,N152=7), ROUNDDOWN('Zadanie 5'!J152*1.07,2),'Zadanie 5'!J152)</f>
        <v>19.399999999999999</v>
      </c>
      <c r="K152">
        <f>IF(AND($M152&gt;=5,$M152&lt;=10), 'Zadanie 5'!K152 - 1.2, 'Zadanie 5'!K152)</f>
        <v>12.84</v>
      </c>
      <c r="L152">
        <f>'Zadanie 5'!L152 + IF($N152=5,0.9,0)</f>
        <v>16.170000000000002</v>
      </c>
      <c r="M152">
        <f t="shared" si="5"/>
        <v>22</v>
      </c>
      <c r="N152">
        <f t="shared" si="6"/>
        <v>9</v>
      </c>
    </row>
    <row r="153" spans="1:14" x14ac:dyDescent="0.25">
      <c r="A153" s="7">
        <f>'Zadanie 5'!A153+365</f>
        <v>43000</v>
      </c>
      <c r="B153" s="2">
        <v>0.42083333333333334</v>
      </c>
      <c r="C153">
        <f>IF(AND($M153&gt;=5,$M153&lt;=10), 'Zadanie 5'!C153 - 1.2, 'Zadanie 5'!C153) + IF($N153=5,0.9,0)</f>
        <v>18.32</v>
      </c>
      <c r="D153">
        <f>IF(AND($M153&gt;=5,$M153&lt;=10), 'Zadanie 5'!D153 - 1.2, 'Zadanie 5'!D153) + IF($N153=5,0.9,0)</f>
        <v>19.73</v>
      </c>
      <c r="E153">
        <f>'Zadanie 5'!E153 + IF($N153=5,0.9,0)</f>
        <v>15.21</v>
      </c>
      <c r="F153">
        <f>'Zadanie 5'!F153 + IF($N153=5,0.9,0)</f>
        <v>17.899999999999999</v>
      </c>
      <c r="G153">
        <f>'Zadanie 5'!G153 + IF($N153=5,0.9,0)</f>
        <v>18.29</v>
      </c>
      <c r="H153">
        <f>'Zadanie 5'!H153 + IF($N153=5,0.9,0)</f>
        <v>14.78</v>
      </c>
      <c r="I153">
        <f>'Zadanie 5'!I153 + IF($N153=5,0.9,0)</f>
        <v>16.59</v>
      </c>
      <c r="J153">
        <f>IF(OR(N153=8,N153=7), ROUNDDOWN('Zadanie 5'!J153*1.07,2),'Zadanie 5'!J153)</f>
        <v>18.350000000000001</v>
      </c>
      <c r="K153">
        <f>IF(AND($M153&gt;=5,$M153&lt;=10), 'Zadanie 5'!K153 - 1.2, 'Zadanie 5'!K153)</f>
        <v>12.69</v>
      </c>
      <c r="L153">
        <f>'Zadanie 5'!L153 + IF($N153=5,0.9,0)</f>
        <v>18.489999999999998</v>
      </c>
      <c r="M153">
        <f t="shared" si="5"/>
        <v>22</v>
      </c>
      <c r="N153">
        <f t="shared" si="6"/>
        <v>9</v>
      </c>
    </row>
    <row r="154" spans="1:14" x14ac:dyDescent="0.25">
      <c r="A154" s="7">
        <f>'Zadanie 5'!A154+365</f>
        <v>43001</v>
      </c>
      <c r="B154" s="2">
        <v>0.4236111111111111</v>
      </c>
      <c r="C154">
        <f>IF(AND($M154&gt;=5,$M154&lt;=10), 'Zadanie 5'!C154 - 1.2, 'Zadanie 5'!C154) + IF($N154=5,0.9,0)</f>
        <v>13.6</v>
      </c>
      <c r="D154">
        <f>IF(AND($M154&gt;=5,$M154&lt;=10), 'Zadanie 5'!D154 - 1.2, 'Zadanie 5'!D154) + IF($N154=5,0.9,0)</f>
        <v>12.67</v>
      </c>
      <c r="E154">
        <f>'Zadanie 5'!E154 + IF($N154=5,0.9,0)</f>
        <v>15.96</v>
      </c>
      <c r="F154">
        <f>'Zadanie 5'!F154 + IF($N154=5,0.9,0)</f>
        <v>19.79</v>
      </c>
      <c r="G154">
        <f>'Zadanie 5'!G154 + IF($N154=5,0.9,0)</f>
        <v>15</v>
      </c>
      <c r="H154">
        <f>'Zadanie 5'!H154 + IF($N154=5,0.9,0)</f>
        <v>17.829999999999998</v>
      </c>
      <c r="I154">
        <f>'Zadanie 5'!I154 + IF($N154=5,0.9,0)</f>
        <v>11.56</v>
      </c>
      <c r="J154">
        <f>IF(OR(N154=8,N154=7), ROUNDDOWN('Zadanie 5'!J154*1.07,2),'Zadanie 5'!J154)</f>
        <v>19.489999999999998</v>
      </c>
      <c r="K154">
        <f>IF(AND($M154&gt;=5,$M154&lt;=10), 'Zadanie 5'!K154 - 1.2, 'Zadanie 5'!K154)</f>
        <v>13.76</v>
      </c>
      <c r="L154">
        <f>'Zadanie 5'!L154 + IF($N154=5,0.9,0)</f>
        <v>15.46</v>
      </c>
      <c r="M154">
        <f t="shared" si="5"/>
        <v>23</v>
      </c>
      <c r="N154">
        <f t="shared" si="6"/>
        <v>9</v>
      </c>
    </row>
    <row r="155" spans="1:14" x14ac:dyDescent="0.25">
      <c r="A155" s="7">
        <f>'Zadanie 5'!A155+365</f>
        <v>43004</v>
      </c>
      <c r="B155" s="2">
        <v>4.583333333333333E-2</v>
      </c>
      <c r="C155">
        <f>IF(AND($M155&gt;=5,$M155&lt;=10), 'Zadanie 5'!C155 - 1.2, 'Zadanie 5'!C155) + IF($N155=5,0.9,0)</f>
        <v>10.199999999999999</v>
      </c>
      <c r="D155">
        <f>IF(AND($M155&gt;=5,$M155&lt;=10), 'Zadanie 5'!D155 - 1.2, 'Zadanie 5'!D155) + IF($N155=5,0.9,0)</f>
        <v>14.87</v>
      </c>
      <c r="E155">
        <f>'Zadanie 5'!E155 + IF($N155=5,0.9,0)</f>
        <v>17.510000000000002</v>
      </c>
      <c r="F155">
        <f>'Zadanie 5'!F155 + IF($N155=5,0.9,0)</f>
        <v>17.190000000000001</v>
      </c>
      <c r="G155">
        <f>'Zadanie 5'!G155 + IF($N155=5,0.9,0)</f>
        <v>12.5</v>
      </c>
      <c r="H155">
        <f>'Zadanie 5'!H155 + IF($N155=5,0.9,0)</f>
        <v>15.71</v>
      </c>
      <c r="I155">
        <f>'Zadanie 5'!I155 + IF($N155=5,0.9,0)</f>
        <v>12.15</v>
      </c>
      <c r="J155">
        <f>IF(OR(N155=8,N155=7), ROUNDDOWN('Zadanie 5'!J155*1.07,2),'Zadanie 5'!J155)</f>
        <v>13.01</v>
      </c>
      <c r="K155">
        <f>IF(AND($M155&gt;=5,$M155&lt;=10), 'Zadanie 5'!K155 - 1.2, 'Zadanie 5'!K155)</f>
        <v>17.21</v>
      </c>
      <c r="L155">
        <f>'Zadanie 5'!L155 + IF($N155=5,0.9,0)</f>
        <v>15.46</v>
      </c>
      <c r="M155">
        <f t="shared" si="5"/>
        <v>26</v>
      </c>
      <c r="N155">
        <f t="shared" si="6"/>
        <v>9</v>
      </c>
    </row>
    <row r="156" spans="1:14" x14ac:dyDescent="0.25">
      <c r="A156" s="7">
        <f>'Zadanie 5'!A156+365</f>
        <v>43006</v>
      </c>
      <c r="B156" s="2">
        <v>0.37708333333333333</v>
      </c>
      <c r="C156">
        <f>IF(AND($M156&gt;=5,$M156&lt;=10), 'Zadanie 5'!C156 - 1.2, 'Zadanie 5'!C156) + IF($N156=5,0.9,0)</f>
        <v>18.23</v>
      </c>
      <c r="D156">
        <f>IF(AND($M156&gt;=5,$M156&lt;=10), 'Zadanie 5'!D156 - 1.2, 'Zadanie 5'!D156) + IF($N156=5,0.9,0)</f>
        <v>10.62</v>
      </c>
      <c r="E156">
        <f>'Zadanie 5'!E156 + IF($N156=5,0.9,0)</f>
        <v>14.89</v>
      </c>
      <c r="F156">
        <f>'Zadanie 5'!F156 + IF($N156=5,0.9,0)</f>
        <v>13.97</v>
      </c>
      <c r="G156">
        <f>'Zadanie 5'!G156 + IF($N156=5,0.9,0)</f>
        <v>14.88</v>
      </c>
      <c r="H156">
        <f>'Zadanie 5'!H156 + IF($N156=5,0.9,0)</f>
        <v>18.62</v>
      </c>
      <c r="I156">
        <f>'Zadanie 5'!I156 + IF($N156=5,0.9,0)</f>
        <v>12.9</v>
      </c>
      <c r="J156">
        <f>IF(OR(N156=8,N156=7), ROUNDDOWN('Zadanie 5'!J156*1.07,2),'Zadanie 5'!J156)</f>
        <v>17.5</v>
      </c>
      <c r="K156">
        <f>IF(AND($M156&gt;=5,$M156&lt;=10), 'Zadanie 5'!K156 - 1.2, 'Zadanie 5'!K156)</f>
        <v>12.26</v>
      </c>
      <c r="L156">
        <f>'Zadanie 5'!L156 + IF($N156=5,0.9,0)</f>
        <v>15.26</v>
      </c>
      <c r="M156">
        <f t="shared" si="5"/>
        <v>28</v>
      </c>
      <c r="N156">
        <f t="shared" si="6"/>
        <v>9</v>
      </c>
    </row>
    <row r="157" spans="1:14" x14ac:dyDescent="0.25">
      <c r="A157" s="7">
        <f>'Zadanie 5'!A157+365</f>
        <v>43010</v>
      </c>
      <c r="B157" s="2">
        <v>0.33888888888888891</v>
      </c>
      <c r="C157">
        <f>IF(AND($M157&gt;=5,$M157&lt;=10), 'Zadanie 5'!C157 - 1.2, 'Zadanie 5'!C157) + IF($N157=5,0.9,0)</f>
        <v>10.99</v>
      </c>
      <c r="D157">
        <f>IF(AND($M157&gt;=5,$M157&lt;=10), 'Zadanie 5'!D157 - 1.2, 'Zadanie 5'!D157) + IF($N157=5,0.9,0)</f>
        <v>19.11</v>
      </c>
      <c r="E157">
        <f>'Zadanie 5'!E157 + IF($N157=5,0.9,0)</f>
        <v>18.8</v>
      </c>
      <c r="F157">
        <f>'Zadanie 5'!F157 + IF($N157=5,0.9,0)</f>
        <v>12.14</v>
      </c>
      <c r="G157">
        <f>'Zadanie 5'!G157 + IF($N157=5,0.9,0)</f>
        <v>11.19</v>
      </c>
      <c r="H157">
        <f>'Zadanie 5'!H157 + IF($N157=5,0.9,0)</f>
        <v>11.97</v>
      </c>
      <c r="I157">
        <f>'Zadanie 5'!I157 + IF($N157=5,0.9,0)</f>
        <v>19.8</v>
      </c>
      <c r="J157">
        <f>IF(OR(N157=8,N157=7), ROUNDDOWN('Zadanie 5'!J157*1.07,2),'Zadanie 5'!J157)</f>
        <v>19.72</v>
      </c>
      <c r="K157">
        <f>IF(AND($M157&gt;=5,$M157&lt;=10), 'Zadanie 5'!K157 - 1.2, 'Zadanie 5'!K157)</f>
        <v>15.04</v>
      </c>
      <c r="L157">
        <f>'Zadanie 5'!L157 + IF($N157=5,0.9,0)</f>
        <v>12.42</v>
      </c>
      <c r="M157">
        <f t="shared" si="5"/>
        <v>2</v>
      </c>
      <c r="N157">
        <f t="shared" si="6"/>
        <v>10</v>
      </c>
    </row>
    <row r="158" spans="1:14" x14ac:dyDescent="0.25">
      <c r="A158" s="7">
        <f>'Zadanie 5'!A158+365</f>
        <v>43012</v>
      </c>
      <c r="B158" s="2">
        <v>8.4722222222222227E-2</v>
      </c>
      <c r="C158">
        <f>IF(AND($M158&gt;=5,$M158&lt;=10), 'Zadanie 5'!C158 - 1.2, 'Zadanie 5'!C158) + IF($N158=5,0.9,0)</f>
        <v>16.5</v>
      </c>
      <c r="D158">
        <f>IF(AND($M158&gt;=5,$M158&lt;=10), 'Zadanie 5'!D158 - 1.2, 'Zadanie 5'!D158) + IF($N158=5,0.9,0)</f>
        <v>18.18</v>
      </c>
      <c r="E158">
        <f>'Zadanie 5'!E158 + IF($N158=5,0.9,0)</f>
        <v>15.63</v>
      </c>
      <c r="F158">
        <f>'Zadanie 5'!F158 + IF($N158=5,0.9,0)</f>
        <v>11.46</v>
      </c>
      <c r="G158">
        <f>'Zadanie 5'!G158 + IF($N158=5,0.9,0)</f>
        <v>17.399999999999999</v>
      </c>
      <c r="H158">
        <f>'Zadanie 5'!H158 + IF($N158=5,0.9,0)</f>
        <v>16.75</v>
      </c>
      <c r="I158">
        <f>'Zadanie 5'!I158 + IF($N158=5,0.9,0)</f>
        <v>11.85</v>
      </c>
      <c r="J158">
        <f>IF(OR(N158=8,N158=7), ROUNDDOWN('Zadanie 5'!J158*1.07,2),'Zadanie 5'!J158)</f>
        <v>13.64</v>
      </c>
      <c r="K158">
        <f>IF(AND($M158&gt;=5,$M158&lt;=10), 'Zadanie 5'!K158 - 1.2, 'Zadanie 5'!K158)</f>
        <v>10.43</v>
      </c>
      <c r="L158">
        <f>'Zadanie 5'!L158 + IF($N158=5,0.9,0)</f>
        <v>19.149999999999999</v>
      </c>
      <c r="M158">
        <f t="shared" si="5"/>
        <v>4</v>
      </c>
      <c r="N158">
        <f t="shared" si="6"/>
        <v>10</v>
      </c>
    </row>
    <row r="159" spans="1:14" x14ac:dyDescent="0.25">
      <c r="A159" s="7">
        <f>'Zadanie 5'!A159+365</f>
        <v>43012</v>
      </c>
      <c r="B159" s="2">
        <v>0.4201388888888889</v>
      </c>
      <c r="C159">
        <f>IF(AND($M159&gt;=5,$M159&lt;=10), 'Zadanie 5'!C159 - 1.2, 'Zadanie 5'!C159) + IF($N159=5,0.9,0)</f>
        <v>14.76</v>
      </c>
      <c r="D159">
        <f>IF(AND($M159&gt;=5,$M159&lt;=10), 'Zadanie 5'!D159 - 1.2, 'Zadanie 5'!D159) + IF($N159=5,0.9,0)</f>
        <v>10.74</v>
      </c>
      <c r="E159">
        <f>'Zadanie 5'!E159 + IF($N159=5,0.9,0)</f>
        <v>16.3</v>
      </c>
      <c r="F159">
        <f>'Zadanie 5'!F159 + IF($N159=5,0.9,0)</f>
        <v>10.39</v>
      </c>
      <c r="G159">
        <f>'Zadanie 5'!G159 + IF($N159=5,0.9,0)</f>
        <v>11.24</v>
      </c>
      <c r="H159">
        <f>'Zadanie 5'!H159 + IF($N159=5,0.9,0)</f>
        <v>18.98</v>
      </c>
      <c r="I159">
        <f>'Zadanie 5'!I159 + IF($N159=5,0.9,0)</f>
        <v>15.79</v>
      </c>
      <c r="J159">
        <f>IF(OR(N159=8,N159=7), ROUNDDOWN('Zadanie 5'!J159*1.07,2),'Zadanie 5'!J159)</f>
        <v>12.57</v>
      </c>
      <c r="K159">
        <f>IF(AND($M159&gt;=5,$M159&lt;=10), 'Zadanie 5'!K159 - 1.2, 'Zadanie 5'!K159)</f>
        <v>19.2</v>
      </c>
      <c r="L159">
        <f>'Zadanie 5'!L159 + IF($N159=5,0.9,0)</f>
        <v>10.17</v>
      </c>
      <c r="M159">
        <f t="shared" si="5"/>
        <v>4</v>
      </c>
      <c r="N159">
        <f t="shared" si="6"/>
        <v>10</v>
      </c>
    </row>
    <row r="160" spans="1:14" x14ac:dyDescent="0.25">
      <c r="A160" s="7">
        <f>'Zadanie 5'!A160+365</f>
        <v>43015</v>
      </c>
      <c r="B160" s="2">
        <v>0.1701388888888889</v>
      </c>
      <c r="C160">
        <f>IF(AND($M160&gt;=5,$M160&lt;=10), 'Zadanie 5'!C160 - 1.2, 'Zadanie 5'!C160) + IF($N160=5,0.9,0)</f>
        <v>17.95</v>
      </c>
      <c r="D160">
        <f>IF(AND($M160&gt;=5,$M160&lt;=10), 'Zadanie 5'!D160 - 1.2, 'Zadanie 5'!D160) + IF($N160=5,0.9,0)</f>
        <v>14.15</v>
      </c>
      <c r="E160">
        <f>'Zadanie 5'!E160 + IF($N160=5,0.9,0)</f>
        <v>10.71</v>
      </c>
      <c r="F160">
        <f>'Zadanie 5'!F160 + IF($N160=5,0.9,0)</f>
        <v>14.76</v>
      </c>
      <c r="G160">
        <f>'Zadanie 5'!G160 + IF($N160=5,0.9,0)</f>
        <v>17.57</v>
      </c>
      <c r="H160">
        <f>'Zadanie 5'!H160 + IF($N160=5,0.9,0)</f>
        <v>16.05</v>
      </c>
      <c r="I160">
        <f>'Zadanie 5'!I160 + IF($N160=5,0.9,0)</f>
        <v>19.690000000000001</v>
      </c>
      <c r="J160">
        <f>IF(OR(N160=8,N160=7), ROUNDDOWN('Zadanie 5'!J160*1.07,2),'Zadanie 5'!J160)</f>
        <v>15.96</v>
      </c>
      <c r="K160">
        <f>IF(AND($M160&gt;=5,$M160&lt;=10), 'Zadanie 5'!K160 - 1.2, 'Zadanie 5'!K160)</f>
        <v>10.07</v>
      </c>
      <c r="L160">
        <f>'Zadanie 5'!L160 + IF($N160=5,0.9,0)</f>
        <v>11.72</v>
      </c>
      <c r="M160">
        <f t="shared" si="5"/>
        <v>7</v>
      </c>
      <c r="N160">
        <f t="shared" si="6"/>
        <v>10</v>
      </c>
    </row>
    <row r="161" spans="1:14" x14ac:dyDescent="0.25">
      <c r="A161" s="7">
        <f>'Zadanie 5'!A161+365</f>
        <v>43018</v>
      </c>
      <c r="B161" s="2">
        <v>0.29236111111111113</v>
      </c>
      <c r="C161">
        <f>IF(AND($M161&gt;=5,$M161&lt;=10), 'Zadanie 5'!C161 - 1.2, 'Zadanie 5'!C161) + IF($N161=5,0.9,0)</f>
        <v>13.32</v>
      </c>
      <c r="D161">
        <f>IF(AND($M161&gt;=5,$M161&lt;=10), 'Zadanie 5'!D161 - 1.2, 'Zadanie 5'!D161) + IF($N161=5,0.9,0)</f>
        <v>14.16</v>
      </c>
      <c r="E161">
        <f>'Zadanie 5'!E161 + IF($N161=5,0.9,0)</f>
        <v>10.01</v>
      </c>
      <c r="F161">
        <f>'Zadanie 5'!F161 + IF($N161=5,0.9,0)</f>
        <v>19.440000000000001</v>
      </c>
      <c r="G161">
        <f>'Zadanie 5'!G161 + IF($N161=5,0.9,0)</f>
        <v>11.62</v>
      </c>
      <c r="H161">
        <f>'Zadanie 5'!H161 + IF($N161=5,0.9,0)</f>
        <v>17.75</v>
      </c>
      <c r="I161">
        <f>'Zadanie 5'!I161 + IF($N161=5,0.9,0)</f>
        <v>14.63</v>
      </c>
      <c r="J161">
        <f>IF(OR(N161=8,N161=7), ROUNDDOWN('Zadanie 5'!J161*1.07,2),'Zadanie 5'!J161)</f>
        <v>11.83</v>
      </c>
      <c r="K161">
        <f>IF(AND($M161&gt;=5,$M161&lt;=10), 'Zadanie 5'!K161 - 1.2, 'Zadanie 5'!K161)</f>
        <v>14.06</v>
      </c>
      <c r="L161">
        <f>'Zadanie 5'!L161 + IF($N161=5,0.9,0)</f>
        <v>11.75</v>
      </c>
      <c r="M161">
        <f t="shared" si="5"/>
        <v>10</v>
      </c>
      <c r="N161">
        <f t="shared" si="6"/>
        <v>10</v>
      </c>
    </row>
    <row r="162" spans="1:14" x14ac:dyDescent="0.25">
      <c r="A162" s="7">
        <f>'Zadanie 5'!A162+365</f>
        <v>43019</v>
      </c>
      <c r="B162" s="2">
        <v>4.9305555555555554E-2</v>
      </c>
      <c r="C162">
        <f>IF(AND($M162&gt;=5,$M162&lt;=10), 'Zadanie 5'!C162 - 1.2, 'Zadanie 5'!C162) + IF($N162=5,0.9,0)</f>
        <v>14.04</v>
      </c>
      <c r="D162">
        <f>IF(AND($M162&gt;=5,$M162&lt;=10), 'Zadanie 5'!D162 - 1.2, 'Zadanie 5'!D162) + IF($N162=5,0.9,0)</f>
        <v>12.39</v>
      </c>
      <c r="E162">
        <f>'Zadanie 5'!E162 + IF($N162=5,0.9,0)</f>
        <v>16.54</v>
      </c>
      <c r="F162">
        <f>'Zadanie 5'!F162 + IF($N162=5,0.9,0)</f>
        <v>16.02</v>
      </c>
      <c r="G162">
        <f>'Zadanie 5'!G162 + IF($N162=5,0.9,0)</f>
        <v>10.46</v>
      </c>
      <c r="H162">
        <f>'Zadanie 5'!H162 + IF($N162=5,0.9,0)</f>
        <v>10.8</v>
      </c>
      <c r="I162">
        <f>'Zadanie 5'!I162 + IF($N162=5,0.9,0)</f>
        <v>13.25</v>
      </c>
      <c r="J162">
        <f>IF(OR(N162=8,N162=7), ROUNDDOWN('Zadanie 5'!J162*1.07,2),'Zadanie 5'!J162)</f>
        <v>19.96</v>
      </c>
      <c r="K162">
        <f>IF(AND($M162&gt;=5,$M162&lt;=10), 'Zadanie 5'!K162 - 1.2, 'Zadanie 5'!K162)</f>
        <v>19.989999999999998</v>
      </c>
      <c r="L162">
        <f>'Zadanie 5'!L162 + IF($N162=5,0.9,0)</f>
        <v>15.91</v>
      </c>
      <c r="M162">
        <f t="shared" si="5"/>
        <v>11</v>
      </c>
      <c r="N162">
        <f t="shared" si="6"/>
        <v>10</v>
      </c>
    </row>
    <row r="163" spans="1:14" x14ac:dyDescent="0.25">
      <c r="A163" s="7">
        <f>'Zadanie 5'!A163+365</f>
        <v>43019</v>
      </c>
      <c r="B163" s="2">
        <v>8.4722222222222227E-2</v>
      </c>
      <c r="C163">
        <f>IF(AND($M163&gt;=5,$M163&lt;=10), 'Zadanie 5'!C163 - 1.2, 'Zadanie 5'!C163) + IF($N163=5,0.9,0)</f>
        <v>15.75</v>
      </c>
      <c r="D163">
        <f>IF(AND($M163&gt;=5,$M163&lt;=10), 'Zadanie 5'!D163 - 1.2, 'Zadanie 5'!D163) + IF($N163=5,0.9,0)</f>
        <v>18.39</v>
      </c>
      <c r="E163">
        <f>'Zadanie 5'!E163 + IF($N163=5,0.9,0)</f>
        <v>13.61</v>
      </c>
      <c r="F163">
        <f>'Zadanie 5'!F163 + IF($N163=5,0.9,0)</f>
        <v>10.15</v>
      </c>
      <c r="G163">
        <f>'Zadanie 5'!G163 + IF($N163=5,0.9,0)</f>
        <v>19.989999999999998</v>
      </c>
      <c r="H163">
        <f>'Zadanie 5'!H163 + IF($N163=5,0.9,0)</f>
        <v>14.87</v>
      </c>
      <c r="I163">
        <f>'Zadanie 5'!I163 + IF($N163=5,0.9,0)</f>
        <v>14.72</v>
      </c>
      <c r="J163">
        <f>IF(OR(N163=8,N163=7), ROUNDDOWN('Zadanie 5'!J163*1.07,2),'Zadanie 5'!J163)</f>
        <v>14.66</v>
      </c>
      <c r="K163">
        <f>IF(AND($M163&gt;=5,$M163&lt;=10), 'Zadanie 5'!K163 - 1.2, 'Zadanie 5'!K163)</f>
        <v>19.100000000000001</v>
      </c>
      <c r="L163">
        <f>'Zadanie 5'!L163 + IF($N163=5,0.9,0)</f>
        <v>17.760000000000002</v>
      </c>
      <c r="M163">
        <f t="shared" si="5"/>
        <v>11</v>
      </c>
      <c r="N163">
        <f t="shared" si="6"/>
        <v>10</v>
      </c>
    </row>
    <row r="164" spans="1:14" x14ac:dyDescent="0.25">
      <c r="A164" s="7">
        <f>'Zadanie 5'!A164+365</f>
        <v>43019</v>
      </c>
      <c r="B164" s="2">
        <v>0.25624999999999998</v>
      </c>
      <c r="C164">
        <f>IF(AND($M164&gt;=5,$M164&lt;=10), 'Zadanie 5'!C164 - 1.2, 'Zadanie 5'!C164) + IF($N164=5,0.9,0)</f>
        <v>14.16</v>
      </c>
      <c r="D164">
        <f>IF(AND($M164&gt;=5,$M164&lt;=10), 'Zadanie 5'!D164 - 1.2, 'Zadanie 5'!D164) + IF($N164=5,0.9,0)</f>
        <v>19.989999999999998</v>
      </c>
      <c r="E164">
        <f>'Zadanie 5'!E164 + IF($N164=5,0.9,0)</f>
        <v>15.52</v>
      </c>
      <c r="F164">
        <f>'Zadanie 5'!F164 + IF($N164=5,0.9,0)</f>
        <v>11.59</v>
      </c>
      <c r="G164">
        <f>'Zadanie 5'!G164 + IF($N164=5,0.9,0)</f>
        <v>13.63</v>
      </c>
      <c r="H164">
        <f>'Zadanie 5'!H164 + IF($N164=5,0.9,0)</f>
        <v>12.92</v>
      </c>
      <c r="I164">
        <f>'Zadanie 5'!I164 + IF($N164=5,0.9,0)</f>
        <v>13.18</v>
      </c>
      <c r="J164">
        <f>IF(OR(N164=8,N164=7), ROUNDDOWN('Zadanie 5'!J164*1.07,2),'Zadanie 5'!J164)</f>
        <v>18.84</v>
      </c>
      <c r="K164">
        <f>IF(AND($M164&gt;=5,$M164&lt;=10), 'Zadanie 5'!K164 - 1.2, 'Zadanie 5'!K164)</f>
        <v>10.7</v>
      </c>
      <c r="L164">
        <f>'Zadanie 5'!L164 + IF($N164=5,0.9,0)</f>
        <v>13.87</v>
      </c>
      <c r="M164">
        <f t="shared" si="5"/>
        <v>11</v>
      </c>
      <c r="N164">
        <f t="shared" si="6"/>
        <v>10</v>
      </c>
    </row>
    <row r="165" spans="1:14" x14ac:dyDescent="0.25">
      <c r="A165" s="7">
        <f>'Zadanie 5'!A165+365</f>
        <v>43020</v>
      </c>
      <c r="B165" s="2">
        <v>0.1673611111111111</v>
      </c>
      <c r="C165">
        <f>IF(AND($M165&gt;=5,$M165&lt;=10), 'Zadanie 5'!C165 - 1.2, 'Zadanie 5'!C165) + IF($N165=5,0.9,0)</f>
        <v>17.32</v>
      </c>
      <c r="D165">
        <f>IF(AND($M165&gt;=5,$M165&lt;=10), 'Zadanie 5'!D165 - 1.2, 'Zadanie 5'!D165) + IF($N165=5,0.9,0)</f>
        <v>10.029999999999999</v>
      </c>
      <c r="E165">
        <f>'Zadanie 5'!E165 + IF($N165=5,0.9,0)</f>
        <v>15.19</v>
      </c>
      <c r="F165">
        <f>'Zadanie 5'!F165 + IF($N165=5,0.9,0)</f>
        <v>17.38</v>
      </c>
      <c r="G165">
        <f>'Zadanie 5'!G165 + IF($N165=5,0.9,0)</f>
        <v>12.08</v>
      </c>
      <c r="H165">
        <f>'Zadanie 5'!H165 + IF($N165=5,0.9,0)</f>
        <v>19.09</v>
      </c>
      <c r="I165">
        <f>'Zadanie 5'!I165 + IF($N165=5,0.9,0)</f>
        <v>12.83</v>
      </c>
      <c r="J165">
        <f>IF(OR(N165=8,N165=7), ROUNDDOWN('Zadanie 5'!J165*1.07,2),'Zadanie 5'!J165)</f>
        <v>18.420000000000002</v>
      </c>
      <c r="K165">
        <f>IF(AND($M165&gt;=5,$M165&lt;=10), 'Zadanie 5'!K165 - 1.2, 'Zadanie 5'!K165)</f>
        <v>14.05</v>
      </c>
      <c r="L165">
        <f>'Zadanie 5'!L165 + IF($N165=5,0.9,0)</f>
        <v>13.27</v>
      </c>
      <c r="M165">
        <f t="shared" si="5"/>
        <v>12</v>
      </c>
      <c r="N165">
        <f t="shared" si="6"/>
        <v>10</v>
      </c>
    </row>
    <row r="166" spans="1:14" x14ac:dyDescent="0.25">
      <c r="A166" s="7">
        <f>'Zadanie 5'!A166+365</f>
        <v>43022</v>
      </c>
      <c r="B166" s="2">
        <v>3.472222222222222E-3</v>
      </c>
      <c r="C166">
        <f>IF(AND($M166&gt;=5,$M166&lt;=10), 'Zadanie 5'!C166 - 1.2, 'Zadanie 5'!C166) + IF($N166=5,0.9,0)</f>
        <v>17.7</v>
      </c>
      <c r="D166">
        <f>IF(AND($M166&gt;=5,$M166&lt;=10), 'Zadanie 5'!D166 - 1.2, 'Zadanie 5'!D166) + IF($N166=5,0.9,0)</f>
        <v>12.05</v>
      </c>
      <c r="E166">
        <f>'Zadanie 5'!E166 + IF($N166=5,0.9,0)</f>
        <v>19.64</v>
      </c>
      <c r="F166">
        <f>'Zadanie 5'!F166 + IF($N166=5,0.9,0)</f>
        <v>15.73</v>
      </c>
      <c r="G166">
        <f>'Zadanie 5'!G166 + IF($N166=5,0.9,0)</f>
        <v>19.87</v>
      </c>
      <c r="H166">
        <f>'Zadanie 5'!H166 + IF($N166=5,0.9,0)</f>
        <v>16.72</v>
      </c>
      <c r="I166">
        <f>'Zadanie 5'!I166 + IF($N166=5,0.9,0)</f>
        <v>11.73</v>
      </c>
      <c r="J166">
        <f>IF(OR(N166=8,N166=7), ROUNDDOWN('Zadanie 5'!J166*1.07,2),'Zadanie 5'!J166)</f>
        <v>16.41</v>
      </c>
      <c r="K166">
        <f>IF(AND($M166&gt;=5,$M166&lt;=10), 'Zadanie 5'!K166 - 1.2, 'Zadanie 5'!K166)</f>
        <v>18.29</v>
      </c>
      <c r="L166">
        <f>'Zadanie 5'!L166 + IF($N166=5,0.9,0)</f>
        <v>18.22</v>
      </c>
      <c r="M166">
        <f t="shared" si="5"/>
        <v>14</v>
      </c>
      <c r="N166">
        <f t="shared" si="6"/>
        <v>10</v>
      </c>
    </row>
    <row r="167" spans="1:14" x14ac:dyDescent="0.25">
      <c r="A167" s="7">
        <f>'Zadanie 5'!A167+365</f>
        <v>43025</v>
      </c>
      <c r="B167" s="2">
        <v>0.21249999999999999</v>
      </c>
      <c r="C167">
        <f>IF(AND($M167&gt;=5,$M167&lt;=10), 'Zadanie 5'!C167 - 1.2, 'Zadanie 5'!C167) + IF($N167=5,0.9,0)</f>
        <v>11.01</v>
      </c>
      <c r="D167">
        <f>IF(AND($M167&gt;=5,$M167&lt;=10), 'Zadanie 5'!D167 - 1.2, 'Zadanie 5'!D167) + IF($N167=5,0.9,0)</f>
        <v>14.84</v>
      </c>
      <c r="E167">
        <f>'Zadanie 5'!E167 + IF($N167=5,0.9,0)</f>
        <v>11.29</v>
      </c>
      <c r="F167">
        <f>'Zadanie 5'!F167 + IF($N167=5,0.9,0)</f>
        <v>17.72</v>
      </c>
      <c r="G167">
        <f>'Zadanie 5'!G167 + IF($N167=5,0.9,0)</f>
        <v>12.61</v>
      </c>
      <c r="H167">
        <f>'Zadanie 5'!H167 + IF($N167=5,0.9,0)</f>
        <v>16.55</v>
      </c>
      <c r="I167">
        <f>'Zadanie 5'!I167 + IF($N167=5,0.9,0)</f>
        <v>11.63</v>
      </c>
      <c r="J167">
        <f>IF(OR(N167=8,N167=7), ROUNDDOWN('Zadanie 5'!J167*1.07,2),'Zadanie 5'!J167)</f>
        <v>12.88</v>
      </c>
      <c r="K167">
        <f>IF(AND($M167&gt;=5,$M167&lt;=10), 'Zadanie 5'!K167 - 1.2, 'Zadanie 5'!K167)</f>
        <v>14.01</v>
      </c>
      <c r="L167">
        <f>'Zadanie 5'!L167 + IF($N167=5,0.9,0)</f>
        <v>12.67</v>
      </c>
      <c r="M167">
        <f t="shared" si="5"/>
        <v>17</v>
      </c>
      <c r="N167">
        <f t="shared" si="6"/>
        <v>10</v>
      </c>
    </row>
    <row r="168" spans="1:14" x14ac:dyDescent="0.25">
      <c r="A168" s="7">
        <f>'Zadanie 5'!A168+365</f>
        <v>43029</v>
      </c>
      <c r="B168" s="2">
        <v>0.21388888888888888</v>
      </c>
      <c r="C168">
        <f>IF(AND($M168&gt;=5,$M168&lt;=10), 'Zadanie 5'!C168 - 1.2, 'Zadanie 5'!C168) + IF($N168=5,0.9,0)</f>
        <v>11.11</v>
      </c>
      <c r="D168">
        <f>IF(AND($M168&gt;=5,$M168&lt;=10), 'Zadanie 5'!D168 - 1.2, 'Zadanie 5'!D168) + IF($N168=5,0.9,0)</f>
        <v>16.350000000000001</v>
      </c>
      <c r="E168">
        <f>'Zadanie 5'!E168 + IF($N168=5,0.9,0)</f>
        <v>13.97</v>
      </c>
      <c r="F168">
        <f>'Zadanie 5'!F168 + IF($N168=5,0.9,0)</f>
        <v>11.7</v>
      </c>
      <c r="G168">
        <f>'Zadanie 5'!G168 + IF($N168=5,0.9,0)</f>
        <v>18.649999999999999</v>
      </c>
      <c r="H168">
        <f>'Zadanie 5'!H168 + IF($N168=5,0.9,0)</f>
        <v>14.28</v>
      </c>
      <c r="I168">
        <f>'Zadanie 5'!I168 + IF($N168=5,0.9,0)</f>
        <v>17.690000000000001</v>
      </c>
      <c r="J168">
        <f>IF(OR(N168=8,N168=7), ROUNDDOWN('Zadanie 5'!J168*1.07,2),'Zadanie 5'!J168)</f>
        <v>13.25</v>
      </c>
      <c r="K168">
        <f>IF(AND($M168&gt;=5,$M168&lt;=10), 'Zadanie 5'!K168 - 1.2, 'Zadanie 5'!K168)</f>
        <v>10.69</v>
      </c>
      <c r="L168">
        <f>'Zadanie 5'!L168 + IF($N168=5,0.9,0)</f>
        <v>17.690000000000001</v>
      </c>
      <c r="M168">
        <f t="shared" si="5"/>
        <v>21</v>
      </c>
      <c r="N168">
        <f t="shared" si="6"/>
        <v>10</v>
      </c>
    </row>
    <row r="169" spans="1:14" x14ac:dyDescent="0.25">
      <c r="A169" s="7">
        <f>'Zadanie 5'!A169+365</f>
        <v>43031</v>
      </c>
      <c r="B169" s="2">
        <v>0.1701388888888889</v>
      </c>
      <c r="C169">
        <f>IF(AND($M169&gt;=5,$M169&lt;=10), 'Zadanie 5'!C169 - 1.2, 'Zadanie 5'!C169) + IF($N169=5,0.9,0)</f>
        <v>13.09</v>
      </c>
      <c r="D169">
        <f>IF(AND($M169&gt;=5,$M169&lt;=10), 'Zadanie 5'!D169 - 1.2, 'Zadanie 5'!D169) + IF($N169=5,0.9,0)</f>
        <v>15.83</v>
      </c>
      <c r="E169">
        <f>'Zadanie 5'!E169 + IF($N169=5,0.9,0)</f>
        <v>18.55</v>
      </c>
      <c r="F169">
        <f>'Zadanie 5'!F169 + IF($N169=5,0.9,0)</f>
        <v>17.37</v>
      </c>
      <c r="G169">
        <f>'Zadanie 5'!G169 + IF($N169=5,0.9,0)</f>
        <v>18.489999999999998</v>
      </c>
      <c r="H169">
        <f>'Zadanie 5'!H169 + IF($N169=5,0.9,0)</f>
        <v>14.59</v>
      </c>
      <c r="I169">
        <f>'Zadanie 5'!I169 + IF($N169=5,0.9,0)</f>
        <v>19.329999999999998</v>
      </c>
      <c r="J169">
        <f>IF(OR(N169=8,N169=7), ROUNDDOWN('Zadanie 5'!J169*1.07,2),'Zadanie 5'!J169)</f>
        <v>13.54</v>
      </c>
      <c r="K169">
        <f>IF(AND($M169&gt;=5,$M169&lt;=10), 'Zadanie 5'!K169 - 1.2, 'Zadanie 5'!K169)</f>
        <v>11.35</v>
      </c>
      <c r="L169">
        <f>'Zadanie 5'!L169 + IF($N169=5,0.9,0)</f>
        <v>18.43</v>
      </c>
      <c r="M169">
        <f t="shared" si="5"/>
        <v>23</v>
      </c>
      <c r="N169">
        <f t="shared" si="6"/>
        <v>10</v>
      </c>
    </row>
    <row r="170" spans="1:14" x14ac:dyDescent="0.25">
      <c r="A170" s="7">
        <f>'Zadanie 5'!A170+365</f>
        <v>43031</v>
      </c>
      <c r="B170" s="2">
        <v>0.29791666666666666</v>
      </c>
      <c r="C170">
        <f>IF(AND($M170&gt;=5,$M170&lt;=10), 'Zadanie 5'!C170 - 1.2, 'Zadanie 5'!C170) + IF($N170=5,0.9,0)</f>
        <v>13.13</v>
      </c>
      <c r="D170">
        <f>IF(AND($M170&gt;=5,$M170&lt;=10), 'Zadanie 5'!D170 - 1.2, 'Zadanie 5'!D170) + IF($N170=5,0.9,0)</f>
        <v>12.77</v>
      </c>
      <c r="E170">
        <f>'Zadanie 5'!E170 + IF($N170=5,0.9,0)</f>
        <v>19</v>
      </c>
      <c r="F170">
        <f>'Zadanie 5'!F170 + IF($N170=5,0.9,0)</f>
        <v>10.71</v>
      </c>
      <c r="G170">
        <f>'Zadanie 5'!G170 + IF($N170=5,0.9,0)</f>
        <v>17.16</v>
      </c>
      <c r="H170">
        <f>'Zadanie 5'!H170 + IF($N170=5,0.9,0)</f>
        <v>16.100000000000001</v>
      </c>
      <c r="I170">
        <f>'Zadanie 5'!I170 + IF($N170=5,0.9,0)</f>
        <v>11.78</v>
      </c>
      <c r="J170">
        <f>IF(OR(N170=8,N170=7), ROUNDDOWN('Zadanie 5'!J170*1.07,2),'Zadanie 5'!J170)</f>
        <v>18.670000000000002</v>
      </c>
      <c r="K170">
        <f>IF(AND($M170&gt;=5,$M170&lt;=10), 'Zadanie 5'!K170 - 1.2, 'Zadanie 5'!K170)</f>
        <v>14.56</v>
      </c>
      <c r="L170">
        <f>'Zadanie 5'!L170 + IF($N170=5,0.9,0)</f>
        <v>19.170000000000002</v>
      </c>
      <c r="M170">
        <f t="shared" si="5"/>
        <v>23</v>
      </c>
      <c r="N170">
        <f t="shared" si="6"/>
        <v>10</v>
      </c>
    </row>
    <row r="171" spans="1:14" x14ac:dyDescent="0.25">
      <c r="A171" s="7">
        <f>'Zadanie 5'!A171+365</f>
        <v>43032</v>
      </c>
      <c r="B171" s="2">
        <v>0.21319444444444444</v>
      </c>
      <c r="C171">
        <f>IF(AND($M171&gt;=5,$M171&lt;=10), 'Zadanie 5'!C171 - 1.2, 'Zadanie 5'!C171) + IF($N171=5,0.9,0)</f>
        <v>12.13</v>
      </c>
      <c r="D171">
        <f>IF(AND($M171&gt;=5,$M171&lt;=10), 'Zadanie 5'!D171 - 1.2, 'Zadanie 5'!D171) + IF($N171=5,0.9,0)</f>
        <v>13.07</v>
      </c>
      <c r="E171">
        <f>'Zadanie 5'!E171 + IF($N171=5,0.9,0)</f>
        <v>15.72</v>
      </c>
      <c r="F171">
        <f>'Zadanie 5'!F171 + IF($N171=5,0.9,0)</f>
        <v>12.27</v>
      </c>
      <c r="G171">
        <f>'Zadanie 5'!G171 + IF($N171=5,0.9,0)</f>
        <v>13.41</v>
      </c>
      <c r="H171">
        <f>'Zadanie 5'!H171 + IF($N171=5,0.9,0)</f>
        <v>13.75</v>
      </c>
      <c r="I171">
        <f>'Zadanie 5'!I171 + IF($N171=5,0.9,0)</f>
        <v>12.79</v>
      </c>
      <c r="J171">
        <f>IF(OR(N171=8,N171=7), ROUNDDOWN('Zadanie 5'!J171*1.07,2),'Zadanie 5'!J171)</f>
        <v>17.98</v>
      </c>
      <c r="K171">
        <f>IF(AND($M171&gt;=5,$M171&lt;=10), 'Zadanie 5'!K171 - 1.2, 'Zadanie 5'!K171)</f>
        <v>18.2</v>
      </c>
      <c r="L171">
        <f>'Zadanie 5'!L171 + IF($N171=5,0.9,0)</f>
        <v>13.87</v>
      </c>
      <c r="M171">
        <f t="shared" si="5"/>
        <v>24</v>
      </c>
      <c r="N171">
        <f t="shared" si="6"/>
        <v>10</v>
      </c>
    </row>
    <row r="172" spans="1:14" x14ac:dyDescent="0.25">
      <c r="A172" s="7">
        <f>'Zadanie 5'!A172+365</f>
        <v>43033</v>
      </c>
      <c r="B172" s="2">
        <v>8.5416666666666669E-2</v>
      </c>
      <c r="C172">
        <f>IF(AND($M172&gt;=5,$M172&lt;=10), 'Zadanie 5'!C172 - 1.2, 'Zadanie 5'!C172) + IF($N172=5,0.9,0)</f>
        <v>10.53</v>
      </c>
      <c r="D172">
        <f>IF(AND($M172&gt;=5,$M172&lt;=10), 'Zadanie 5'!D172 - 1.2, 'Zadanie 5'!D172) + IF($N172=5,0.9,0)</f>
        <v>15.53</v>
      </c>
      <c r="E172">
        <f>'Zadanie 5'!E172 + IF($N172=5,0.9,0)</f>
        <v>17.63</v>
      </c>
      <c r="F172">
        <f>'Zadanie 5'!F172 + IF($N172=5,0.9,0)</f>
        <v>19.84</v>
      </c>
      <c r="G172">
        <f>'Zadanie 5'!G172 + IF($N172=5,0.9,0)</f>
        <v>10.76</v>
      </c>
      <c r="H172">
        <f>'Zadanie 5'!H172 + IF($N172=5,0.9,0)</f>
        <v>14.15</v>
      </c>
      <c r="I172">
        <f>'Zadanie 5'!I172 + IF($N172=5,0.9,0)</f>
        <v>13.54</v>
      </c>
      <c r="J172">
        <f>IF(OR(N172=8,N172=7), ROUNDDOWN('Zadanie 5'!J172*1.07,2),'Zadanie 5'!J172)</f>
        <v>11.75</v>
      </c>
      <c r="K172">
        <f>IF(AND($M172&gt;=5,$M172&lt;=10), 'Zadanie 5'!K172 - 1.2, 'Zadanie 5'!K172)</f>
        <v>12.65</v>
      </c>
      <c r="L172">
        <f>'Zadanie 5'!L172 + IF($N172=5,0.9,0)</f>
        <v>13.57</v>
      </c>
      <c r="M172">
        <f t="shared" si="5"/>
        <v>25</v>
      </c>
      <c r="N172">
        <f t="shared" si="6"/>
        <v>10</v>
      </c>
    </row>
    <row r="173" spans="1:14" x14ac:dyDescent="0.25">
      <c r="A173" s="7">
        <f>'Zadanie 5'!A173+365</f>
        <v>43033</v>
      </c>
      <c r="B173" s="2">
        <v>0.25069444444444444</v>
      </c>
      <c r="C173">
        <f>IF(AND($M173&gt;=5,$M173&lt;=10), 'Zadanie 5'!C173 - 1.2, 'Zadanie 5'!C173) + IF($N173=5,0.9,0)</f>
        <v>11.99</v>
      </c>
      <c r="D173">
        <f>IF(AND($M173&gt;=5,$M173&lt;=10), 'Zadanie 5'!D173 - 1.2, 'Zadanie 5'!D173) + IF($N173=5,0.9,0)</f>
        <v>13.44</v>
      </c>
      <c r="E173">
        <f>'Zadanie 5'!E173 + IF($N173=5,0.9,0)</f>
        <v>19.18</v>
      </c>
      <c r="F173">
        <f>'Zadanie 5'!F173 + IF($N173=5,0.9,0)</f>
        <v>11.19</v>
      </c>
      <c r="G173">
        <f>'Zadanie 5'!G173 + IF($N173=5,0.9,0)</f>
        <v>19.05</v>
      </c>
      <c r="H173">
        <f>'Zadanie 5'!H173 + IF($N173=5,0.9,0)</f>
        <v>15.07</v>
      </c>
      <c r="I173">
        <f>'Zadanie 5'!I173 + IF($N173=5,0.9,0)</f>
        <v>17.510000000000002</v>
      </c>
      <c r="J173">
        <f>IF(OR(N173=8,N173=7), ROUNDDOWN('Zadanie 5'!J173*1.07,2),'Zadanie 5'!J173)</f>
        <v>18.72</v>
      </c>
      <c r="K173">
        <f>IF(AND($M173&gt;=5,$M173&lt;=10), 'Zadanie 5'!K173 - 1.2, 'Zadanie 5'!K173)</f>
        <v>11.62</v>
      </c>
      <c r="L173">
        <f>'Zadanie 5'!L173 + IF($N173=5,0.9,0)</f>
        <v>11.08</v>
      </c>
      <c r="M173">
        <f t="shared" si="5"/>
        <v>25</v>
      </c>
      <c r="N173">
        <f t="shared" si="6"/>
        <v>10</v>
      </c>
    </row>
    <row r="174" spans="1:14" x14ac:dyDescent="0.25">
      <c r="A174" s="7">
        <f>'Zadanie 5'!A174+365</f>
        <v>43034</v>
      </c>
      <c r="B174" s="2">
        <v>4.791666666666667E-2</v>
      </c>
      <c r="C174">
        <f>IF(AND($M174&gt;=5,$M174&lt;=10), 'Zadanie 5'!C174 - 1.2, 'Zadanie 5'!C174) + IF($N174=5,0.9,0)</f>
        <v>11.42</v>
      </c>
      <c r="D174">
        <f>IF(AND($M174&gt;=5,$M174&lt;=10), 'Zadanie 5'!D174 - 1.2, 'Zadanie 5'!D174) + IF($N174=5,0.9,0)</f>
        <v>18.52</v>
      </c>
      <c r="E174">
        <f>'Zadanie 5'!E174 + IF($N174=5,0.9,0)</f>
        <v>13.52</v>
      </c>
      <c r="F174">
        <f>'Zadanie 5'!F174 + IF($N174=5,0.9,0)</f>
        <v>18.75</v>
      </c>
      <c r="G174">
        <f>'Zadanie 5'!G174 + IF($N174=5,0.9,0)</f>
        <v>11.07</v>
      </c>
      <c r="H174">
        <f>'Zadanie 5'!H174 + IF($N174=5,0.9,0)</f>
        <v>13.24</v>
      </c>
      <c r="I174">
        <f>'Zadanie 5'!I174 + IF($N174=5,0.9,0)</f>
        <v>16.14</v>
      </c>
      <c r="J174">
        <f>IF(OR(N174=8,N174=7), ROUNDDOWN('Zadanie 5'!J174*1.07,2),'Zadanie 5'!J174)</f>
        <v>10.94</v>
      </c>
      <c r="K174">
        <f>IF(AND($M174&gt;=5,$M174&lt;=10), 'Zadanie 5'!K174 - 1.2, 'Zadanie 5'!K174)</f>
        <v>13.13</v>
      </c>
      <c r="L174">
        <f>'Zadanie 5'!L174 + IF($N174=5,0.9,0)</f>
        <v>16.52</v>
      </c>
      <c r="M174">
        <f t="shared" si="5"/>
        <v>26</v>
      </c>
      <c r="N174">
        <f t="shared" si="6"/>
        <v>10</v>
      </c>
    </row>
    <row r="175" spans="1:14" x14ac:dyDescent="0.25">
      <c r="A175" s="7">
        <f>'Zadanie 5'!A175+365</f>
        <v>43034</v>
      </c>
      <c r="B175" s="2">
        <v>0.375</v>
      </c>
      <c r="C175">
        <f>IF(AND($M175&gt;=5,$M175&lt;=10), 'Zadanie 5'!C175 - 1.2, 'Zadanie 5'!C175) + IF($N175=5,0.9,0)</f>
        <v>13.11</v>
      </c>
      <c r="D175">
        <f>IF(AND($M175&gt;=5,$M175&lt;=10), 'Zadanie 5'!D175 - 1.2, 'Zadanie 5'!D175) + IF($N175=5,0.9,0)</f>
        <v>11.09</v>
      </c>
      <c r="E175">
        <f>'Zadanie 5'!E175 + IF($N175=5,0.9,0)</f>
        <v>13.22</v>
      </c>
      <c r="F175">
        <f>'Zadanie 5'!F175 + IF($N175=5,0.9,0)</f>
        <v>17.07</v>
      </c>
      <c r="G175">
        <f>'Zadanie 5'!G175 + IF($N175=5,0.9,0)</f>
        <v>16.09</v>
      </c>
      <c r="H175">
        <f>'Zadanie 5'!H175 + IF($N175=5,0.9,0)</f>
        <v>18.420000000000002</v>
      </c>
      <c r="I175">
        <f>'Zadanie 5'!I175 + IF($N175=5,0.9,0)</f>
        <v>12.03</v>
      </c>
      <c r="J175">
        <f>IF(OR(N175=8,N175=7), ROUNDDOWN('Zadanie 5'!J175*1.07,2),'Zadanie 5'!J175)</f>
        <v>19.899999999999999</v>
      </c>
      <c r="K175">
        <f>IF(AND($M175&gt;=5,$M175&lt;=10), 'Zadanie 5'!K175 - 1.2, 'Zadanie 5'!K175)</f>
        <v>13.54</v>
      </c>
      <c r="L175">
        <f>'Zadanie 5'!L175 + IF($N175=5,0.9,0)</f>
        <v>18.37</v>
      </c>
      <c r="M175">
        <f t="shared" si="5"/>
        <v>26</v>
      </c>
      <c r="N175">
        <f t="shared" si="6"/>
        <v>10</v>
      </c>
    </row>
    <row r="176" spans="1:14" x14ac:dyDescent="0.25">
      <c r="A176" s="7">
        <f>'Zadanie 5'!A176+365</f>
        <v>43040</v>
      </c>
      <c r="B176" s="2">
        <v>0.33541666666666664</v>
      </c>
      <c r="C176">
        <f>IF(AND($M176&gt;=5,$M176&lt;=10), 'Zadanie 5'!C176 - 1.2, 'Zadanie 5'!C176) + IF($N176=5,0.9,0)</f>
        <v>12.14</v>
      </c>
      <c r="D176">
        <f>IF(AND($M176&gt;=5,$M176&lt;=10), 'Zadanie 5'!D176 - 1.2, 'Zadanie 5'!D176) + IF($N176=5,0.9,0)</f>
        <v>12.99</v>
      </c>
      <c r="E176">
        <f>'Zadanie 5'!E176 + IF($N176=5,0.9,0)</f>
        <v>16.260000000000002</v>
      </c>
      <c r="F176">
        <f>'Zadanie 5'!F176 + IF($N176=5,0.9,0)</f>
        <v>17.68</v>
      </c>
      <c r="G176">
        <f>'Zadanie 5'!G176 + IF($N176=5,0.9,0)</f>
        <v>13.47</v>
      </c>
      <c r="H176">
        <f>'Zadanie 5'!H176 + IF($N176=5,0.9,0)</f>
        <v>18.79</v>
      </c>
      <c r="I176">
        <f>'Zadanie 5'!I176 + IF($N176=5,0.9,0)</f>
        <v>13.56</v>
      </c>
      <c r="J176">
        <f>IF(OR(N176=8,N176=7), ROUNDDOWN('Zadanie 5'!J176*1.07,2),'Zadanie 5'!J176)</f>
        <v>12.8</v>
      </c>
      <c r="K176">
        <f>IF(AND($M176&gt;=5,$M176&lt;=10), 'Zadanie 5'!K176 - 1.2, 'Zadanie 5'!K176)</f>
        <v>15.11</v>
      </c>
      <c r="L176">
        <f>'Zadanie 5'!L176 + IF($N176=5,0.9,0)</f>
        <v>19.760000000000002</v>
      </c>
      <c r="M176">
        <f t="shared" si="5"/>
        <v>1</v>
      </c>
      <c r="N176">
        <f t="shared" si="6"/>
        <v>11</v>
      </c>
    </row>
    <row r="177" spans="1:14" x14ac:dyDescent="0.25">
      <c r="A177" s="7">
        <f>'Zadanie 5'!A177+365</f>
        <v>43040</v>
      </c>
      <c r="B177" s="2">
        <v>0.34166666666666667</v>
      </c>
      <c r="C177">
        <f>IF(AND($M177&gt;=5,$M177&lt;=10), 'Zadanie 5'!C177 - 1.2, 'Zadanie 5'!C177) + IF($N177=5,0.9,0)</f>
        <v>16.190000000000001</v>
      </c>
      <c r="D177">
        <f>IF(AND($M177&gt;=5,$M177&lt;=10), 'Zadanie 5'!D177 - 1.2, 'Zadanie 5'!D177) + IF($N177=5,0.9,0)</f>
        <v>12.36</v>
      </c>
      <c r="E177">
        <f>'Zadanie 5'!E177 + IF($N177=5,0.9,0)</f>
        <v>10</v>
      </c>
      <c r="F177">
        <f>'Zadanie 5'!F177 + IF($N177=5,0.9,0)</f>
        <v>12.27</v>
      </c>
      <c r="G177">
        <f>'Zadanie 5'!G177 + IF($N177=5,0.9,0)</f>
        <v>18.2</v>
      </c>
      <c r="H177">
        <f>'Zadanie 5'!H177 + IF($N177=5,0.9,0)</f>
        <v>13.68</v>
      </c>
      <c r="I177">
        <f>'Zadanie 5'!I177 + IF($N177=5,0.9,0)</f>
        <v>19.16</v>
      </c>
      <c r="J177">
        <f>IF(OR(N177=8,N177=7), ROUNDDOWN('Zadanie 5'!J177*1.07,2),'Zadanie 5'!J177)</f>
        <v>19.39</v>
      </c>
      <c r="K177">
        <f>IF(AND($M177&gt;=5,$M177&lt;=10), 'Zadanie 5'!K177 - 1.2, 'Zadanie 5'!K177)</f>
        <v>11.01</v>
      </c>
      <c r="L177">
        <f>'Zadanie 5'!L177 + IF($N177=5,0.9,0)</f>
        <v>13.18</v>
      </c>
      <c r="M177">
        <f t="shared" si="5"/>
        <v>1</v>
      </c>
      <c r="N177">
        <f t="shared" si="6"/>
        <v>11</v>
      </c>
    </row>
    <row r="178" spans="1:14" x14ac:dyDescent="0.25">
      <c r="A178" s="7">
        <f>'Zadanie 5'!A178+365</f>
        <v>43041</v>
      </c>
      <c r="B178" s="2">
        <v>0.29791666666666666</v>
      </c>
      <c r="C178">
        <f>IF(AND($M178&gt;=5,$M178&lt;=10), 'Zadanie 5'!C178 - 1.2, 'Zadanie 5'!C178) + IF($N178=5,0.9,0)</f>
        <v>17.34</v>
      </c>
      <c r="D178">
        <f>IF(AND($M178&gt;=5,$M178&lt;=10), 'Zadanie 5'!D178 - 1.2, 'Zadanie 5'!D178) + IF($N178=5,0.9,0)</f>
        <v>12.39</v>
      </c>
      <c r="E178">
        <f>'Zadanie 5'!E178 + IF($N178=5,0.9,0)</f>
        <v>10.89</v>
      </c>
      <c r="F178">
        <f>'Zadanie 5'!F178 + IF($N178=5,0.9,0)</f>
        <v>11.43</v>
      </c>
      <c r="G178">
        <f>'Zadanie 5'!G178 + IF($N178=5,0.9,0)</f>
        <v>16.13</v>
      </c>
      <c r="H178">
        <f>'Zadanie 5'!H178 + IF($N178=5,0.9,0)</f>
        <v>11.48</v>
      </c>
      <c r="I178">
        <f>'Zadanie 5'!I178 + IF($N178=5,0.9,0)</f>
        <v>10.43</v>
      </c>
      <c r="J178">
        <f>IF(OR(N178=8,N178=7), ROUNDDOWN('Zadanie 5'!J178*1.07,2),'Zadanie 5'!J178)</f>
        <v>16.149999999999999</v>
      </c>
      <c r="K178">
        <f>IF(AND($M178&gt;=5,$M178&lt;=10), 'Zadanie 5'!K178 - 1.2, 'Zadanie 5'!K178)</f>
        <v>15.62</v>
      </c>
      <c r="L178">
        <f>'Zadanie 5'!L178 + IF($N178=5,0.9,0)</f>
        <v>17.09</v>
      </c>
      <c r="M178">
        <f t="shared" si="5"/>
        <v>2</v>
      </c>
      <c r="N178">
        <f t="shared" si="6"/>
        <v>11</v>
      </c>
    </row>
    <row r="179" spans="1:14" x14ac:dyDescent="0.25">
      <c r="A179" s="7">
        <f>'Zadanie 5'!A179+365</f>
        <v>43044</v>
      </c>
      <c r="B179" s="2">
        <v>0.33819444444444446</v>
      </c>
      <c r="C179">
        <f>IF(AND($M179&gt;=5,$M179&lt;=10), 'Zadanie 5'!C179 - 1.2, 'Zadanie 5'!C179) + IF($N179=5,0.9,0)</f>
        <v>18.260000000000002</v>
      </c>
      <c r="D179">
        <f>IF(AND($M179&gt;=5,$M179&lt;=10), 'Zadanie 5'!D179 - 1.2, 'Zadanie 5'!D179) + IF($N179=5,0.9,0)</f>
        <v>13.65</v>
      </c>
      <c r="E179">
        <f>'Zadanie 5'!E179 + IF($N179=5,0.9,0)</f>
        <v>15.99</v>
      </c>
      <c r="F179">
        <f>'Zadanie 5'!F179 + IF($N179=5,0.9,0)</f>
        <v>18.440000000000001</v>
      </c>
      <c r="G179">
        <f>'Zadanie 5'!G179 + IF($N179=5,0.9,0)</f>
        <v>10.42</v>
      </c>
      <c r="H179">
        <f>'Zadanie 5'!H179 + IF($N179=5,0.9,0)</f>
        <v>18.78</v>
      </c>
      <c r="I179">
        <f>'Zadanie 5'!I179 + IF($N179=5,0.9,0)</f>
        <v>11.05</v>
      </c>
      <c r="J179">
        <f>IF(OR(N179=8,N179=7), ROUNDDOWN('Zadanie 5'!J179*1.07,2),'Zadanie 5'!J179)</f>
        <v>18.7</v>
      </c>
      <c r="K179">
        <f>IF(AND($M179&gt;=5,$M179&lt;=10), 'Zadanie 5'!K179 - 1.2, 'Zadanie 5'!K179)</f>
        <v>9.15</v>
      </c>
      <c r="L179">
        <f>'Zadanie 5'!L179 + IF($N179=5,0.9,0)</f>
        <v>14.51</v>
      </c>
      <c r="M179">
        <f t="shared" si="5"/>
        <v>5</v>
      </c>
      <c r="N179">
        <f t="shared" si="6"/>
        <v>11</v>
      </c>
    </row>
    <row r="180" spans="1:14" x14ac:dyDescent="0.25">
      <c r="A180" s="7">
        <f>'Zadanie 5'!A180+365</f>
        <v>43047</v>
      </c>
      <c r="B180" s="2">
        <v>8.4722222222222227E-2</v>
      </c>
      <c r="C180">
        <f>IF(AND($M180&gt;=5,$M180&lt;=10), 'Zadanie 5'!C180 - 1.2, 'Zadanie 5'!C180) + IF($N180=5,0.9,0)</f>
        <v>13.22</v>
      </c>
      <c r="D180">
        <f>IF(AND($M180&gt;=5,$M180&lt;=10), 'Zadanie 5'!D180 - 1.2, 'Zadanie 5'!D180) + IF($N180=5,0.9,0)</f>
        <v>18.03</v>
      </c>
      <c r="E180">
        <f>'Zadanie 5'!E180 + IF($N180=5,0.9,0)</f>
        <v>19.98</v>
      </c>
      <c r="F180">
        <f>'Zadanie 5'!F180 + IF($N180=5,0.9,0)</f>
        <v>11.87</v>
      </c>
      <c r="G180">
        <f>'Zadanie 5'!G180 + IF($N180=5,0.9,0)</f>
        <v>11.95</v>
      </c>
      <c r="H180">
        <f>'Zadanie 5'!H180 + IF($N180=5,0.9,0)</f>
        <v>10.7</v>
      </c>
      <c r="I180">
        <f>'Zadanie 5'!I180 + IF($N180=5,0.9,0)</f>
        <v>13.96</v>
      </c>
      <c r="J180">
        <f>IF(OR(N180=8,N180=7), ROUNDDOWN('Zadanie 5'!J180*1.07,2),'Zadanie 5'!J180)</f>
        <v>11.65</v>
      </c>
      <c r="K180">
        <f>IF(AND($M180&gt;=5,$M180&lt;=10), 'Zadanie 5'!K180 - 1.2, 'Zadanie 5'!K180)</f>
        <v>9.5300000000000011</v>
      </c>
      <c r="L180">
        <f>'Zadanie 5'!L180 + IF($N180=5,0.9,0)</f>
        <v>19.25</v>
      </c>
      <c r="M180">
        <f t="shared" si="5"/>
        <v>8</v>
      </c>
      <c r="N180">
        <f t="shared" si="6"/>
        <v>11</v>
      </c>
    </row>
    <row r="181" spans="1:14" x14ac:dyDescent="0.25">
      <c r="A181" s="7">
        <f>'Zadanie 5'!A181+365</f>
        <v>43050</v>
      </c>
      <c r="B181" s="2">
        <v>0.21597222222222223</v>
      </c>
      <c r="C181">
        <f>IF(AND($M181&gt;=5,$M181&lt;=10), 'Zadanie 5'!C181 - 1.2, 'Zadanie 5'!C181) + IF($N181=5,0.9,0)</f>
        <v>12.2</v>
      </c>
      <c r="D181">
        <f>IF(AND($M181&gt;=5,$M181&lt;=10), 'Zadanie 5'!D181 - 1.2, 'Zadanie 5'!D181) + IF($N181=5,0.9,0)</f>
        <v>14.35</v>
      </c>
      <c r="E181">
        <f>'Zadanie 5'!E181 + IF($N181=5,0.9,0)</f>
        <v>11.37</v>
      </c>
      <c r="F181">
        <f>'Zadanie 5'!F181 + IF($N181=5,0.9,0)</f>
        <v>12.07</v>
      </c>
      <c r="G181">
        <f>'Zadanie 5'!G181 + IF($N181=5,0.9,0)</f>
        <v>14.32</v>
      </c>
      <c r="H181">
        <f>'Zadanie 5'!H181 + IF($N181=5,0.9,0)</f>
        <v>13.34</v>
      </c>
      <c r="I181">
        <f>'Zadanie 5'!I181 + IF($N181=5,0.9,0)</f>
        <v>18.739999999999998</v>
      </c>
      <c r="J181">
        <f>IF(OR(N181=8,N181=7), ROUNDDOWN('Zadanie 5'!J181*1.07,2),'Zadanie 5'!J181)</f>
        <v>15.82</v>
      </c>
      <c r="K181">
        <f>IF(AND($M181&gt;=5,$M181&lt;=10), 'Zadanie 5'!K181 - 1.2, 'Zadanie 5'!K181)</f>
        <v>13.79</v>
      </c>
      <c r="L181">
        <f>'Zadanie 5'!L181 + IF($N181=5,0.9,0)</f>
        <v>19.36</v>
      </c>
      <c r="M181">
        <f t="shared" si="5"/>
        <v>11</v>
      </c>
      <c r="N181">
        <f t="shared" si="6"/>
        <v>11</v>
      </c>
    </row>
    <row r="182" spans="1:14" x14ac:dyDescent="0.25">
      <c r="A182" s="7">
        <f>'Zadanie 5'!A182+365</f>
        <v>43051</v>
      </c>
      <c r="B182" s="2">
        <v>4.7222222222222221E-2</v>
      </c>
      <c r="C182">
        <f>IF(AND($M182&gt;=5,$M182&lt;=10), 'Zadanie 5'!C182 - 1.2, 'Zadanie 5'!C182) + IF($N182=5,0.9,0)</f>
        <v>10.3</v>
      </c>
      <c r="D182">
        <f>IF(AND($M182&gt;=5,$M182&lt;=10), 'Zadanie 5'!D182 - 1.2, 'Zadanie 5'!D182) + IF($N182=5,0.9,0)</f>
        <v>14.81</v>
      </c>
      <c r="E182">
        <f>'Zadanie 5'!E182 + IF($N182=5,0.9,0)</f>
        <v>12.96</v>
      </c>
      <c r="F182">
        <f>'Zadanie 5'!F182 + IF($N182=5,0.9,0)</f>
        <v>12.99</v>
      </c>
      <c r="G182">
        <f>'Zadanie 5'!G182 + IF($N182=5,0.9,0)</f>
        <v>19</v>
      </c>
      <c r="H182">
        <f>'Zadanie 5'!H182 + IF($N182=5,0.9,0)</f>
        <v>17.73</v>
      </c>
      <c r="I182">
        <f>'Zadanie 5'!I182 + IF($N182=5,0.9,0)</f>
        <v>12.97</v>
      </c>
      <c r="J182">
        <f>IF(OR(N182=8,N182=7), ROUNDDOWN('Zadanie 5'!J182*1.07,2),'Zadanie 5'!J182)</f>
        <v>17.96</v>
      </c>
      <c r="K182">
        <f>IF(AND($M182&gt;=5,$M182&lt;=10), 'Zadanie 5'!K182 - 1.2, 'Zadanie 5'!K182)</f>
        <v>19.07</v>
      </c>
      <c r="L182">
        <f>'Zadanie 5'!L182 + IF($N182=5,0.9,0)</f>
        <v>17.12</v>
      </c>
      <c r="M182">
        <f t="shared" si="5"/>
        <v>12</v>
      </c>
      <c r="N182">
        <f t="shared" si="6"/>
        <v>11</v>
      </c>
    </row>
    <row r="183" spans="1:14" x14ac:dyDescent="0.25">
      <c r="A183" s="7">
        <f>'Zadanie 5'!A183+365</f>
        <v>43052</v>
      </c>
      <c r="B183" s="2">
        <v>0.13194444444444445</v>
      </c>
      <c r="C183">
        <f>IF(AND($M183&gt;=5,$M183&lt;=10), 'Zadanie 5'!C183 - 1.2, 'Zadanie 5'!C183) + IF($N183=5,0.9,0)</f>
        <v>10.029999999999999</v>
      </c>
      <c r="D183">
        <f>IF(AND($M183&gt;=5,$M183&lt;=10), 'Zadanie 5'!D183 - 1.2, 'Zadanie 5'!D183) + IF($N183=5,0.9,0)</f>
        <v>14.28</v>
      </c>
      <c r="E183">
        <f>'Zadanie 5'!E183 + IF($N183=5,0.9,0)</f>
        <v>11.97</v>
      </c>
      <c r="F183">
        <f>'Zadanie 5'!F183 + IF($N183=5,0.9,0)</f>
        <v>17.7</v>
      </c>
      <c r="G183">
        <f>'Zadanie 5'!G183 + IF($N183=5,0.9,0)</f>
        <v>18.2</v>
      </c>
      <c r="H183">
        <f>'Zadanie 5'!H183 + IF($N183=5,0.9,0)</f>
        <v>19.2</v>
      </c>
      <c r="I183">
        <f>'Zadanie 5'!I183 + IF($N183=5,0.9,0)</f>
        <v>17.43</v>
      </c>
      <c r="J183">
        <f>IF(OR(N183=8,N183=7), ROUNDDOWN('Zadanie 5'!J183*1.07,2),'Zadanie 5'!J183)</f>
        <v>14.46</v>
      </c>
      <c r="K183">
        <f>IF(AND($M183&gt;=5,$M183&lt;=10), 'Zadanie 5'!K183 - 1.2, 'Zadanie 5'!K183)</f>
        <v>16.48</v>
      </c>
      <c r="L183">
        <f>'Zadanie 5'!L183 + IF($N183=5,0.9,0)</f>
        <v>15.66</v>
      </c>
      <c r="M183">
        <f t="shared" si="5"/>
        <v>13</v>
      </c>
      <c r="N183">
        <f t="shared" si="6"/>
        <v>11</v>
      </c>
    </row>
    <row r="184" spans="1:14" x14ac:dyDescent="0.25">
      <c r="A184" s="7">
        <f>'Zadanie 5'!A184+365</f>
        <v>43052</v>
      </c>
      <c r="B184" s="2">
        <v>0.34166666666666667</v>
      </c>
      <c r="C184">
        <f>IF(AND($M184&gt;=5,$M184&lt;=10), 'Zadanie 5'!C184 - 1.2, 'Zadanie 5'!C184) + IF($N184=5,0.9,0)</f>
        <v>14</v>
      </c>
      <c r="D184">
        <f>IF(AND($M184&gt;=5,$M184&lt;=10), 'Zadanie 5'!D184 - 1.2, 'Zadanie 5'!D184) + IF($N184=5,0.9,0)</f>
        <v>12.83</v>
      </c>
      <c r="E184">
        <f>'Zadanie 5'!E184 + IF($N184=5,0.9,0)</f>
        <v>18.72</v>
      </c>
      <c r="F184">
        <f>'Zadanie 5'!F184 + IF($N184=5,0.9,0)</f>
        <v>11.22</v>
      </c>
      <c r="G184">
        <f>'Zadanie 5'!G184 + IF($N184=5,0.9,0)</f>
        <v>13.79</v>
      </c>
      <c r="H184">
        <f>'Zadanie 5'!H184 + IF($N184=5,0.9,0)</f>
        <v>18.559999999999999</v>
      </c>
      <c r="I184">
        <f>'Zadanie 5'!I184 + IF($N184=5,0.9,0)</f>
        <v>11.19</v>
      </c>
      <c r="J184">
        <f>IF(OR(N184=8,N184=7), ROUNDDOWN('Zadanie 5'!J184*1.07,2),'Zadanie 5'!J184)</f>
        <v>12.81</v>
      </c>
      <c r="K184">
        <f>IF(AND($M184&gt;=5,$M184&lt;=10), 'Zadanie 5'!K184 - 1.2, 'Zadanie 5'!K184)</f>
        <v>14.5</v>
      </c>
      <c r="L184">
        <f>'Zadanie 5'!L184 + IF($N184=5,0.9,0)</f>
        <v>12.78</v>
      </c>
      <c r="M184">
        <f t="shared" si="5"/>
        <v>13</v>
      </c>
      <c r="N184">
        <f t="shared" si="6"/>
        <v>11</v>
      </c>
    </row>
    <row r="185" spans="1:14" x14ac:dyDescent="0.25">
      <c r="A185" s="7">
        <f>'Zadanie 5'!A185+365</f>
        <v>43056</v>
      </c>
      <c r="B185" s="2">
        <v>0.29583333333333334</v>
      </c>
      <c r="C185">
        <f>IF(AND($M185&gt;=5,$M185&lt;=10), 'Zadanie 5'!C185 - 1.2, 'Zadanie 5'!C185) + IF($N185=5,0.9,0)</f>
        <v>15.42</v>
      </c>
      <c r="D185">
        <f>IF(AND($M185&gt;=5,$M185&lt;=10), 'Zadanie 5'!D185 - 1.2, 'Zadanie 5'!D185) + IF($N185=5,0.9,0)</f>
        <v>10.37</v>
      </c>
      <c r="E185">
        <f>'Zadanie 5'!E185 + IF($N185=5,0.9,0)</f>
        <v>18.739999999999998</v>
      </c>
      <c r="F185">
        <f>'Zadanie 5'!F185 + IF($N185=5,0.9,0)</f>
        <v>18.670000000000002</v>
      </c>
      <c r="G185">
        <f>'Zadanie 5'!G185 + IF($N185=5,0.9,0)</f>
        <v>15.22</v>
      </c>
      <c r="H185">
        <f>'Zadanie 5'!H185 + IF($N185=5,0.9,0)</f>
        <v>12.83</v>
      </c>
      <c r="I185">
        <f>'Zadanie 5'!I185 + IF($N185=5,0.9,0)</f>
        <v>13.11</v>
      </c>
      <c r="J185">
        <f>IF(OR(N185=8,N185=7), ROUNDDOWN('Zadanie 5'!J185*1.07,2),'Zadanie 5'!J185)</f>
        <v>11.77</v>
      </c>
      <c r="K185">
        <f>IF(AND($M185&gt;=5,$M185&lt;=10), 'Zadanie 5'!K185 - 1.2, 'Zadanie 5'!K185)</f>
        <v>18.57</v>
      </c>
      <c r="L185">
        <f>'Zadanie 5'!L185 + IF($N185=5,0.9,0)</f>
        <v>10.33</v>
      </c>
      <c r="M185">
        <f t="shared" si="5"/>
        <v>17</v>
      </c>
      <c r="N185">
        <f t="shared" si="6"/>
        <v>11</v>
      </c>
    </row>
    <row r="186" spans="1:14" x14ac:dyDescent="0.25">
      <c r="A186" s="7">
        <f>'Zadanie 5'!A186+365</f>
        <v>43058</v>
      </c>
      <c r="B186" s="2">
        <v>0.46319444444444446</v>
      </c>
      <c r="C186">
        <f>IF(AND($M186&gt;=5,$M186&lt;=10), 'Zadanie 5'!C186 - 1.2, 'Zadanie 5'!C186) + IF($N186=5,0.9,0)</f>
        <v>15.98</v>
      </c>
      <c r="D186">
        <f>IF(AND($M186&gt;=5,$M186&lt;=10), 'Zadanie 5'!D186 - 1.2, 'Zadanie 5'!D186) + IF($N186=5,0.9,0)</f>
        <v>13.48</v>
      </c>
      <c r="E186">
        <f>'Zadanie 5'!E186 + IF($N186=5,0.9,0)</f>
        <v>10.69</v>
      </c>
      <c r="F186">
        <f>'Zadanie 5'!F186 + IF($N186=5,0.9,0)</f>
        <v>15.11</v>
      </c>
      <c r="G186">
        <f>'Zadanie 5'!G186 + IF($N186=5,0.9,0)</f>
        <v>14.51</v>
      </c>
      <c r="H186">
        <f>'Zadanie 5'!H186 + IF($N186=5,0.9,0)</f>
        <v>17.100000000000001</v>
      </c>
      <c r="I186">
        <f>'Zadanie 5'!I186 + IF($N186=5,0.9,0)</f>
        <v>15.65</v>
      </c>
      <c r="J186">
        <f>IF(OR(N186=8,N186=7), ROUNDDOWN('Zadanie 5'!J186*1.07,2),'Zadanie 5'!J186)</f>
        <v>10.44</v>
      </c>
      <c r="K186">
        <f>IF(AND($M186&gt;=5,$M186&lt;=10), 'Zadanie 5'!K186 - 1.2, 'Zadanie 5'!K186)</f>
        <v>13.73</v>
      </c>
      <c r="L186">
        <f>'Zadanie 5'!L186 + IF($N186=5,0.9,0)</f>
        <v>19.66</v>
      </c>
      <c r="M186">
        <f t="shared" si="5"/>
        <v>19</v>
      </c>
      <c r="N186">
        <f t="shared" si="6"/>
        <v>11</v>
      </c>
    </row>
    <row r="187" spans="1:14" x14ac:dyDescent="0.25">
      <c r="A187" s="7">
        <f>'Zadanie 5'!A187+365</f>
        <v>43060</v>
      </c>
      <c r="B187" s="2">
        <v>0.21388888888888888</v>
      </c>
      <c r="C187">
        <f>IF(AND($M187&gt;=5,$M187&lt;=10), 'Zadanie 5'!C187 - 1.2, 'Zadanie 5'!C187) + IF($N187=5,0.9,0)</f>
        <v>10.8</v>
      </c>
      <c r="D187">
        <f>IF(AND($M187&gt;=5,$M187&lt;=10), 'Zadanie 5'!D187 - 1.2, 'Zadanie 5'!D187) + IF($N187=5,0.9,0)</f>
        <v>16.079999999999998</v>
      </c>
      <c r="E187">
        <f>'Zadanie 5'!E187 + IF($N187=5,0.9,0)</f>
        <v>16.47</v>
      </c>
      <c r="F187">
        <f>'Zadanie 5'!F187 + IF($N187=5,0.9,0)</f>
        <v>12.88</v>
      </c>
      <c r="G187">
        <f>'Zadanie 5'!G187 + IF($N187=5,0.9,0)</f>
        <v>18.579999999999998</v>
      </c>
      <c r="H187">
        <f>'Zadanie 5'!H187 + IF($N187=5,0.9,0)</f>
        <v>13.96</v>
      </c>
      <c r="I187">
        <f>'Zadanie 5'!I187 + IF($N187=5,0.9,0)</f>
        <v>12.92</v>
      </c>
      <c r="J187">
        <f>IF(OR(N187=8,N187=7), ROUNDDOWN('Zadanie 5'!J187*1.07,2),'Zadanie 5'!J187)</f>
        <v>10.74</v>
      </c>
      <c r="K187">
        <f>IF(AND($M187&gt;=5,$M187&lt;=10), 'Zadanie 5'!K187 - 1.2, 'Zadanie 5'!K187)</f>
        <v>10.5</v>
      </c>
      <c r="L187">
        <f>'Zadanie 5'!L187 + IF($N187=5,0.9,0)</f>
        <v>10.62</v>
      </c>
      <c r="M187">
        <f t="shared" si="5"/>
        <v>21</v>
      </c>
      <c r="N187">
        <f t="shared" si="6"/>
        <v>11</v>
      </c>
    </row>
    <row r="188" spans="1:14" x14ac:dyDescent="0.25">
      <c r="A188" s="7">
        <f>'Zadanie 5'!A188+365</f>
        <v>43061</v>
      </c>
      <c r="B188" s="2">
        <v>0.4597222222222222</v>
      </c>
      <c r="C188">
        <f>IF(AND($M188&gt;=5,$M188&lt;=10), 'Zadanie 5'!C188 - 1.2, 'Zadanie 5'!C188) + IF($N188=5,0.9,0)</f>
        <v>10.61</v>
      </c>
      <c r="D188">
        <f>IF(AND($M188&gt;=5,$M188&lt;=10), 'Zadanie 5'!D188 - 1.2, 'Zadanie 5'!D188) + IF($N188=5,0.9,0)</f>
        <v>15.59</v>
      </c>
      <c r="E188">
        <f>'Zadanie 5'!E188 + IF($N188=5,0.9,0)</f>
        <v>10.52</v>
      </c>
      <c r="F188">
        <f>'Zadanie 5'!F188 + IF($N188=5,0.9,0)</f>
        <v>18.55</v>
      </c>
      <c r="G188">
        <f>'Zadanie 5'!G188 + IF($N188=5,0.9,0)</f>
        <v>11.33</v>
      </c>
      <c r="H188">
        <f>'Zadanie 5'!H188 + IF($N188=5,0.9,0)</f>
        <v>11.82</v>
      </c>
      <c r="I188">
        <f>'Zadanie 5'!I188 + IF($N188=5,0.9,0)</f>
        <v>18.579999999999998</v>
      </c>
      <c r="J188">
        <f>IF(OR(N188=8,N188=7), ROUNDDOWN('Zadanie 5'!J188*1.07,2),'Zadanie 5'!J188)</f>
        <v>18.72</v>
      </c>
      <c r="K188">
        <f>IF(AND($M188&gt;=5,$M188&lt;=10), 'Zadanie 5'!K188 - 1.2, 'Zadanie 5'!K188)</f>
        <v>11.95</v>
      </c>
      <c r="L188">
        <f>'Zadanie 5'!L188 + IF($N188=5,0.9,0)</f>
        <v>11.84</v>
      </c>
      <c r="M188">
        <f t="shared" si="5"/>
        <v>22</v>
      </c>
      <c r="N188">
        <f t="shared" si="6"/>
        <v>11</v>
      </c>
    </row>
    <row r="189" spans="1:14" x14ac:dyDescent="0.25">
      <c r="A189" s="7">
        <f>'Zadanie 5'!A189+365</f>
        <v>43063</v>
      </c>
      <c r="B189" s="2">
        <v>4.3055555555555555E-2</v>
      </c>
      <c r="C189">
        <f>IF(AND($M189&gt;=5,$M189&lt;=10), 'Zadanie 5'!C189 - 1.2, 'Zadanie 5'!C189) + IF($N189=5,0.9,0)</f>
        <v>17.66</v>
      </c>
      <c r="D189">
        <f>IF(AND($M189&gt;=5,$M189&lt;=10), 'Zadanie 5'!D189 - 1.2, 'Zadanie 5'!D189) + IF($N189=5,0.9,0)</f>
        <v>15.83</v>
      </c>
      <c r="E189">
        <f>'Zadanie 5'!E189 + IF($N189=5,0.9,0)</f>
        <v>16.350000000000001</v>
      </c>
      <c r="F189">
        <f>'Zadanie 5'!F189 + IF($N189=5,0.9,0)</f>
        <v>13.72</v>
      </c>
      <c r="G189">
        <f>'Zadanie 5'!G189 + IF($N189=5,0.9,0)</f>
        <v>19.440000000000001</v>
      </c>
      <c r="H189">
        <f>'Zadanie 5'!H189 + IF($N189=5,0.9,0)</f>
        <v>18.989999999999998</v>
      </c>
      <c r="I189">
        <f>'Zadanie 5'!I189 + IF($N189=5,0.9,0)</f>
        <v>10.94</v>
      </c>
      <c r="J189">
        <f>IF(OR(N189=8,N189=7), ROUNDDOWN('Zadanie 5'!J189*1.07,2),'Zadanie 5'!J189)</f>
        <v>10.47</v>
      </c>
      <c r="K189">
        <f>IF(AND($M189&gt;=5,$M189&lt;=10), 'Zadanie 5'!K189 - 1.2, 'Zadanie 5'!K189)</f>
        <v>17.46</v>
      </c>
      <c r="L189">
        <f>'Zadanie 5'!L189 + IF($N189=5,0.9,0)</f>
        <v>17.690000000000001</v>
      </c>
      <c r="M189">
        <f t="shared" si="5"/>
        <v>24</v>
      </c>
      <c r="N189">
        <f t="shared" si="6"/>
        <v>11</v>
      </c>
    </row>
    <row r="190" spans="1:14" x14ac:dyDescent="0.25">
      <c r="A190" s="7">
        <f>'Zadanie 5'!A190+365</f>
        <v>43067</v>
      </c>
      <c r="B190" s="2">
        <v>0.37638888888888888</v>
      </c>
      <c r="C190">
        <f>IF(AND($M190&gt;=5,$M190&lt;=10), 'Zadanie 5'!C190 - 1.2, 'Zadanie 5'!C190) + IF($N190=5,0.9,0)</f>
        <v>15.3</v>
      </c>
      <c r="D190">
        <f>IF(AND($M190&gt;=5,$M190&lt;=10), 'Zadanie 5'!D190 - 1.2, 'Zadanie 5'!D190) + IF($N190=5,0.9,0)</f>
        <v>13.83</v>
      </c>
      <c r="E190">
        <f>'Zadanie 5'!E190 + IF($N190=5,0.9,0)</f>
        <v>11.97</v>
      </c>
      <c r="F190">
        <f>'Zadanie 5'!F190 + IF($N190=5,0.9,0)</f>
        <v>15.5</v>
      </c>
      <c r="G190">
        <f>'Zadanie 5'!G190 + IF($N190=5,0.9,0)</f>
        <v>11.06</v>
      </c>
      <c r="H190">
        <f>'Zadanie 5'!H190 + IF($N190=5,0.9,0)</f>
        <v>14.22</v>
      </c>
      <c r="I190">
        <f>'Zadanie 5'!I190 + IF($N190=5,0.9,0)</f>
        <v>18.66</v>
      </c>
      <c r="J190">
        <f>IF(OR(N190=8,N190=7), ROUNDDOWN('Zadanie 5'!J190*1.07,2),'Zadanie 5'!J190)</f>
        <v>18.95</v>
      </c>
      <c r="K190">
        <f>IF(AND($M190&gt;=5,$M190&lt;=10), 'Zadanie 5'!K190 - 1.2, 'Zadanie 5'!K190)</f>
        <v>11.79</v>
      </c>
      <c r="L190">
        <f>'Zadanie 5'!L190 + IF($N190=5,0.9,0)</f>
        <v>16.760000000000002</v>
      </c>
      <c r="M190">
        <f t="shared" si="5"/>
        <v>28</v>
      </c>
      <c r="N190">
        <f t="shared" si="6"/>
        <v>11</v>
      </c>
    </row>
    <row r="191" spans="1:14" x14ac:dyDescent="0.25">
      <c r="A191" s="7">
        <f>'Zadanie 5'!A191+365</f>
        <v>43068</v>
      </c>
      <c r="B191" s="2">
        <v>0.50277777777777777</v>
      </c>
      <c r="C191">
        <f>IF(AND($M191&gt;=5,$M191&lt;=10), 'Zadanie 5'!C191 - 1.2, 'Zadanie 5'!C191) + IF($N191=5,0.9,0)</f>
        <v>10.77</v>
      </c>
      <c r="D191">
        <f>IF(AND($M191&gt;=5,$M191&lt;=10), 'Zadanie 5'!D191 - 1.2, 'Zadanie 5'!D191) + IF($N191=5,0.9,0)</f>
        <v>18.07</v>
      </c>
      <c r="E191">
        <f>'Zadanie 5'!E191 + IF($N191=5,0.9,0)</f>
        <v>17.87</v>
      </c>
      <c r="F191">
        <f>'Zadanie 5'!F191 + IF($N191=5,0.9,0)</f>
        <v>16.760000000000002</v>
      </c>
      <c r="G191">
        <f>'Zadanie 5'!G191 + IF($N191=5,0.9,0)</f>
        <v>19.04</v>
      </c>
      <c r="H191">
        <f>'Zadanie 5'!H191 + IF($N191=5,0.9,0)</f>
        <v>18.55</v>
      </c>
      <c r="I191">
        <f>'Zadanie 5'!I191 + IF($N191=5,0.9,0)</f>
        <v>15</v>
      </c>
      <c r="J191">
        <f>IF(OR(N191=8,N191=7), ROUNDDOWN('Zadanie 5'!J191*1.07,2),'Zadanie 5'!J191)</f>
        <v>16.649999999999999</v>
      </c>
      <c r="K191">
        <f>IF(AND($M191&gt;=5,$M191&lt;=10), 'Zadanie 5'!K191 - 1.2, 'Zadanie 5'!K191)</f>
        <v>11.24</v>
      </c>
      <c r="L191">
        <f>'Zadanie 5'!L191 + IF($N191=5,0.9,0)</f>
        <v>10.19</v>
      </c>
      <c r="M191">
        <f t="shared" si="5"/>
        <v>29</v>
      </c>
      <c r="N191">
        <f t="shared" si="6"/>
        <v>11</v>
      </c>
    </row>
    <row r="192" spans="1:14" x14ac:dyDescent="0.25">
      <c r="A192" s="7">
        <f>'Zadanie 5'!A192+365</f>
        <v>43069</v>
      </c>
      <c r="B192" s="2">
        <v>0.12638888888888888</v>
      </c>
      <c r="C192">
        <f>IF(AND($M192&gt;=5,$M192&lt;=10), 'Zadanie 5'!C192 - 1.2, 'Zadanie 5'!C192) + IF($N192=5,0.9,0)</f>
        <v>15.81</v>
      </c>
      <c r="D192">
        <f>IF(AND($M192&gt;=5,$M192&lt;=10), 'Zadanie 5'!D192 - 1.2, 'Zadanie 5'!D192) + IF($N192=5,0.9,0)</f>
        <v>14.72</v>
      </c>
      <c r="E192">
        <f>'Zadanie 5'!E192 + IF($N192=5,0.9,0)</f>
        <v>18.12</v>
      </c>
      <c r="F192">
        <f>'Zadanie 5'!F192 + IF($N192=5,0.9,0)</f>
        <v>18.82</v>
      </c>
      <c r="G192">
        <f>'Zadanie 5'!G192 + IF($N192=5,0.9,0)</f>
        <v>15.14</v>
      </c>
      <c r="H192">
        <f>'Zadanie 5'!H192 + IF($N192=5,0.9,0)</f>
        <v>18.850000000000001</v>
      </c>
      <c r="I192">
        <f>'Zadanie 5'!I192 + IF($N192=5,0.9,0)</f>
        <v>17.940000000000001</v>
      </c>
      <c r="J192">
        <f>IF(OR(N192=8,N192=7), ROUNDDOWN('Zadanie 5'!J192*1.07,2),'Zadanie 5'!J192)</f>
        <v>12.26</v>
      </c>
      <c r="K192">
        <f>IF(AND($M192&gt;=5,$M192&lt;=10), 'Zadanie 5'!K192 - 1.2, 'Zadanie 5'!K192)</f>
        <v>19.34</v>
      </c>
      <c r="L192">
        <f>'Zadanie 5'!L192 + IF($N192=5,0.9,0)</f>
        <v>18.3</v>
      </c>
      <c r="M192">
        <f t="shared" si="5"/>
        <v>30</v>
      </c>
      <c r="N192">
        <f t="shared" si="6"/>
        <v>11</v>
      </c>
    </row>
    <row r="193" spans="1:14" x14ac:dyDescent="0.25">
      <c r="A193" s="7">
        <f>'Zadanie 5'!A193+365</f>
        <v>43078</v>
      </c>
      <c r="B193" s="2">
        <v>0.12638888888888888</v>
      </c>
      <c r="C193">
        <f>IF(AND($M193&gt;=5,$M193&lt;=10), 'Zadanie 5'!C193 - 1.2, 'Zadanie 5'!C193) + IF($N193=5,0.9,0)</f>
        <v>-2.23</v>
      </c>
      <c r="D193">
        <f>IF(AND($M193&gt;=5,$M193&lt;=10), 'Zadanie 5'!D193 - 1.2, 'Zadanie 5'!D193) + IF($N193=5,0.9,0)</f>
        <v>7.2</v>
      </c>
      <c r="E193">
        <f>'Zadanie 5'!E193 + IF($N193=5,0.9,0)</f>
        <v>7.65</v>
      </c>
      <c r="F193">
        <f>'Zadanie 5'!F193 + IF($N193=5,0.9,0)</f>
        <v>-1.5</v>
      </c>
      <c r="G193">
        <f>'Zadanie 5'!G193 + IF($N193=5,0.9,0)</f>
        <v>-1.63</v>
      </c>
      <c r="H193">
        <f>'Zadanie 5'!H193 + IF($N193=5,0.9,0)</f>
        <v>8.16</v>
      </c>
      <c r="I193">
        <f>'Zadanie 5'!I193 + IF($N193=5,0.9,0)</f>
        <v>-4.8899999999999997</v>
      </c>
      <c r="J193">
        <f>IF(OR(N193=8,N193=7), ROUNDDOWN('Zadanie 5'!J193*1.07,2),'Zadanie 5'!J193)</f>
        <v>-2.09</v>
      </c>
      <c r="K193">
        <f>IF(AND($M193&gt;=5,$M193&lt;=10), 'Zadanie 5'!K193 - 1.2, 'Zadanie 5'!K193)</f>
        <v>-3.2299999999999995</v>
      </c>
      <c r="L193">
        <f>'Zadanie 5'!L193 + IF($N193=5,0.9,0)</f>
        <v>-0.74</v>
      </c>
      <c r="M193">
        <f t="shared" si="5"/>
        <v>9</v>
      </c>
      <c r="N193">
        <f t="shared" si="6"/>
        <v>12</v>
      </c>
    </row>
    <row r="194" spans="1:14" x14ac:dyDescent="0.25">
      <c r="A194" s="7">
        <f>'Zadanie 5'!A194+365</f>
        <v>43080</v>
      </c>
      <c r="B194" s="2">
        <v>8.3333333333333332E-3</v>
      </c>
      <c r="C194">
        <f>IF(AND($M194&gt;=5,$M194&lt;=10), 'Zadanie 5'!C194 - 1.2, 'Zadanie 5'!C194) + IF($N194=5,0.9,0)</f>
        <v>-0.64</v>
      </c>
      <c r="D194">
        <f>IF(AND($M194&gt;=5,$M194&lt;=10), 'Zadanie 5'!D194 - 1.2, 'Zadanie 5'!D194) + IF($N194=5,0.9,0)</f>
        <v>-3.46</v>
      </c>
      <c r="E194">
        <f>'Zadanie 5'!E194 + IF($N194=5,0.9,0)</f>
        <v>-4.01</v>
      </c>
      <c r="F194">
        <f>'Zadanie 5'!F194 + IF($N194=5,0.9,0)</f>
        <v>8.49</v>
      </c>
      <c r="G194">
        <f>'Zadanie 5'!G194 + IF($N194=5,0.9,0)</f>
        <v>-1.87</v>
      </c>
      <c r="H194">
        <f>'Zadanie 5'!H194 + IF($N194=5,0.9,0)</f>
        <v>-5.51</v>
      </c>
      <c r="I194">
        <f>'Zadanie 5'!I194 + IF($N194=5,0.9,0)</f>
        <v>6.22</v>
      </c>
      <c r="J194">
        <f>IF(OR(N194=8,N194=7), ROUNDDOWN('Zadanie 5'!J194*1.07,2),'Zadanie 5'!J194)</f>
        <v>-5.76</v>
      </c>
      <c r="K194">
        <f>IF(AND($M194&gt;=5,$M194&lt;=10), 'Zadanie 5'!K194 - 1.2, 'Zadanie 5'!K194)</f>
        <v>-2.0499999999999998</v>
      </c>
      <c r="L194">
        <f>'Zadanie 5'!L194 + IF($N194=5,0.9,0)</f>
        <v>-4.6100000000000003</v>
      </c>
      <c r="M194">
        <f t="shared" si="5"/>
        <v>11</v>
      </c>
      <c r="N194">
        <f t="shared" si="6"/>
        <v>12</v>
      </c>
    </row>
    <row r="195" spans="1:14" x14ac:dyDescent="0.25">
      <c r="A195" s="7">
        <f>'Zadanie 5'!A195+365</f>
        <v>43081</v>
      </c>
      <c r="B195" s="2">
        <v>0.29930555555555555</v>
      </c>
      <c r="C195">
        <f>IF(AND($M195&gt;=5,$M195&lt;=10), 'Zadanie 5'!C195 - 1.2, 'Zadanie 5'!C195) + IF($N195=5,0.9,0)</f>
        <v>-4.66</v>
      </c>
      <c r="D195">
        <f>IF(AND($M195&gt;=5,$M195&lt;=10), 'Zadanie 5'!D195 - 1.2, 'Zadanie 5'!D195) + IF($N195=5,0.9,0)</f>
        <v>7.8</v>
      </c>
      <c r="E195">
        <f>'Zadanie 5'!E195 + IF($N195=5,0.9,0)</f>
        <v>-5.83</v>
      </c>
      <c r="F195">
        <f>'Zadanie 5'!F195 + IF($N195=5,0.9,0)</f>
        <v>8.77</v>
      </c>
      <c r="G195">
        <f>'Zadanie 5'!G195 + IF($N195=5,0.9,0)</f>
        <v>-1.64</v>
      </c>
      <c r="H195">
        <f>'Zadanie 5'!H195 + IF($N195=5,0.9,0)</f>
        <v>2.81</v>
      </c>
      <c r="I195">
        <f>'Zadanie 5'!I195 + IF($N195=5,0.9,0)</f>
        <v>5.64</v>
      </c>
      <c r="J195">
        <f>IF(OR(N195=8,N195=7), ROUNDDOWN('Zadanie 5'!J195*1.07,2),'Zadanie 5'!J195)</f>
        <v>7.27</v>
      </c>
      <c r="K195">
        <f>IF(AND($M195&gt;=5,$M195&lt;=10), 'Zadanie 5'!K195 - 1.2, 'Zadanie 5'!K195)</f>
        <v>0</v>
      </c>
      <c r="L195">
        <f>'Zadanie 5'!L195 + IF($N195=5,0.9,0)</f>
        <v>-1.52</v>
      </c>
      <c r="M195">
        <f t="shared" ref="M195:M201" si="7">DAY(A195)</f>
        <v>12</v>
      </c>
      <c r="N195">
        <f t="shared" ref="N195:N201" si="8">MONTH(A195)</f>
        <v>12</v>
      </c>
    </row>
    <row r="196" spans="1:14" x14ac:dyDescent="0.25">
      <c r="A196" s="7">
        <f>'Zadanie 5'!A196+365</f>
        <v>43085</v>
      </c>
      <c r="B196" s="2">
        <v>4.1666666666666664E-2</v>
      </c>
      <c r="C196">
        <f>IF(AND($M196&gt;=5,$M196&lt;=10), 'Zadanie 5'!C196 - 1.2, 'Zadanie 5'!C196) + IF($N196=5,0.9,0)</f>
        <v>5.58</v>
      </c>
      <c r="D196">
        <f>IF(AND($M196&gt;=5,$M196&lt;=10), 'Zadanie 5'!D196 - 1.2, 'Zadanie 5'!D196) + IF($N196=5,0.9,0)</f>
        <v>-4.47</v>
      </c>
      <c r="E196">
        <f>'Zadanie 5'!E196 + IF($N196=5,0.9,0)</f>
        <v>-4.4000000000000004</v>
      </c>
      <c r="F196">
        <f>'Zadanie 5'!F196 + IF($N196=5,0.9,0)</f>
        <v>-0.05</v>
      </c>
      <c r="G196">
        <f>'Zadanie 5'!G196 + IF($N196=5,0.9,0)</f>
        <v>6.51</v>
      </c>
      <c r="H196">
        <f>'Zadanie 5'!H196 + IF($N196=5,0.9,0)</f>
        <v>4.99</v>
      </c>
      <c r="I196">
        <f>'Zadanie 5'!I196 + IF($N196=5,0.9,0)</f>
        <v>-6.3</v>
      </c>
      <c r="J196">
        <f>IF(OR(N196=8,N196=7), ROUNDDOWN('Zadanie 5'!J196*1.07,2),'Zadanie 5'!J196)</f>
        <v>0.7</v>
      </c>
      <c r="K196">
        <f>IF(AND($M196&gt;=5,$M196&lt;=10), 'Zadanie 5'!K196 - 1.2, 'Zadanie 5'!K196)</f>
        <v>-6.74</v>
      </c>
      <c r="L196">
        <f>'Zadanie 5'!L196 + IF($N196=5,0.9,0)</f>
        <v>4.71</v>
      </c>
      <c r="M196">
        <f t="shared" si="7"/>
        <v>16</v>
      </c>
      <c r="N196">
        <f t="shared" si="8"/>
        <v>12</v>
      </c>
    </row>
    <row r="197" spans="1:14" x14ac:dyDescent="0.25">
      <c r="A197" s="7">
        <f>'Zadanie 5'!A197+365</f>
        <v>43087</v>
      </c>
      <c r="B197" s="2">
        <v>0.37638888888888888</v>
      </c>
      <c r="C197">
        <f>IF(AND($M197&gt;=5,$M197&lt;=10), 'Zadanie 5'!C197 - 1.2, 'Zadanie 5'!C197) + IF($N197=5,0.9,0)</f>
        <v>3.23</v>
      </c>
      <c r="D197">
        <f>IF(AND($M197&gt;=5,$M197&lt;=10), 'Zadanie 5'!D197 - 1.2, 'Zadanie 5'!D197) + IF($N197=5,0.9,0)</f>
        <v>3.29</v>
      </c>
      <c r="E197">
        <f>'Zadanie 5'!E197 + IF($N197=5,0.9,0)</f>
        <v>-2.15</v>
      </c>
      <c r="F197">
        <f>'Zadanie 5'!F197 + IF($N197=5,0.9,0)</f>
        <v>-5.53</v>
      </c>
      <c r="G197">
        <f>'Zadanie 5'!G197 + IF($N197=5,0.9,0)</f>
        <v>-0.68</v>
      </c>
      <c r="H197">
        <f>'Zadanie 5'!H197 + IF($N197=5,0.9,0)</f>
        <v>-6.8</v>
      </c>
      <c r="I197">
        <f>'Zadanie 5'!I197 + IF($N197=5,0.9,0)</f>
        <v>6.96</v>
      </c>
      <c r="J197">
        <f>IF(OR(N197=8,N197=7), ROUNDDOWN('Zadanie 5'!J197*1.07,2),'Zadanie 5'!J197)</f>
        <v>-3.33</v>
      </c>
      <c r="K197">
        <f>IF(AND($M197&gt;=5,$M197&lt;=10), 'Zadanie 5'!K197 - 1.2, 'Zadanie 5'!K197)</f>
        <v>-7.14</v>
      </c>
      <c r="L197">
        <f>'Zadanie 5'!L197 + IF($N197=5,0.9,0)</f>
        <v>-5.82</v>
      </c>
      <c r="M197">
        <f t="shared" si="7"/>
        <v>18</v>
      </c>
      <c r="N197">
        <f t="shared" si="8"/>
        <v>12</v>
      </c>
    </row>
    <row r="198" spans="1:14" x14ac:dyDescent="0.25">
      <c r="A198" s="7">
        <f>'Zadanie 5'!A198+365</f>
        <v>43092</v>
      </c>
      <c r="B198" s="2">
        <v>0.16944444444444445</v>
      </c>
      <c r="C198">
        <f>IF(AND($M198&gt;=5,$M198&lt;=10), 'Zadanie 5'!C198 - 1.2, 'Zadanie 5'!C198) + IF($N198=5,0.9,0)</f>
        <v>-1.46</v>
      </c>
      <c r="D198">
        <f>IF(AND($M198&gt;=5,$M198&lt;=10), 'Zadanie 5'!D198 - 1.2, 'Zadanie 5'!D198) + IF($N198=5,0.9,0)</f>
        <v>-7.76</v>
      </c>
      <c r="E198">
        <f>'Zadanie 5'!E198 + IF($N198=5,0.9,0)</f>
        <v>3.7</v>
      </c>
      <c r="F198">
        <f>'Zadanie 5'!F198 + IF($N198=5,0.9,0)</f>
        <v>4.9800000000000004</v>
      </c>
      <c r="G198">
        <f>'Zadanie 5'!G198 + IF($N198=5,0.9,0)</f>
        <v>-6.83</v>
      </c>
      <c r="H198">
        <f>'Zadanie 5'!H198 + IF($N198=5,0.9,0)</f>
        <v>7.9</v>
      </c>
      <c r="I198">
        <f>'Zadanie 5'!I198 + IF($N198=5,0.9,0)</f>
        <v>8.35</v>
      </c>
      <c r="J198">
        <f>IF(OR(N198=8,N198=7), ROUNDDOWN('Zadanie 5'!J198*1.07,2),'Zadanie 5'!J198)</f>
        <v>0.16</v>
      </c>
      <c r="K198">
        <f>IF(AND($M198&gt;=5,$M198&lt;=10), 'Zadanie 5'!K198 - 1.2, 'Zadanie 5'!K198)</f>
        <v>3.83</v>
      </c>
      <c r="L198">
        <f>'Zadanie 5'!L198 + IF($N198=5,0.9,0)</f>
        <v>0.14000000000000001</v>
      </c>
      <c r="M198">
        <f t="shared" si="7"/>
        <v>23</v>
      </c>
      <c r="N198">
        <f t="shared" si="8"/>
        <v>12</v>
      </c>
    </row>
    <row r="199" spans="1:14" x14ac:dyDescent="0.25">
      <c r="A199" s="7">
        <f>'Zadanie 5'!A199+365</f>
        <v>43093</v>
      </c>
      <c r="B199" s="2">
        <v>0.29583333333333334</v>
      </c>
      <c r="C199">
        <f>IF(AND($M199&gt;=5,$M199&lt;=10), 'Zadanie 5'!C199 - 1.2, 'Zadanie 5'!C199) + IF($N199=5,0.9,0)</f>
        <v>-7.3</v>
      </c>
      <c r="D199">
        <f>IF(AND($M199&gt;=5,$M199&lt;=10), 'Zadanie 5'!D199 - 1.2, 'Zadanie 5'!D199) + IF($N199=5,0.9,0)</f>
        <v>-4.8600000000000003</v>
      </c>
      <c r="E199">
        <f>'Zadanie 5'!E199 + IF($N199=5,0.9,0)</f>
        <v>6.95</v>
      </c>
      <c r="F199">
        <f>'Zadanie 5'!F199 + IF($N199=5,0.9,0)</f>
        <v>-0.6</v>
      </c>
      <c r="G199">
        <f>'Zadanie 5'!G199 + IF($N199=5,0.9,0)</f>
        <v>-3.3</v>
      </c>
      <c r="H199">
        <f>'Zadanie 5'!H199 + IF($N199=5,0.9,0)</f>
        <v>-2.1</v>
      </c>
      <c r="I199">
        <f>'Zadanie 5'!I199 + IF($N199=5,0.9,0)</f>
        <v>3.44</v>
      </c>
      <c r="J199">
        <f>IF(OR(N199=8,N199=7), ROUNDDOWN('Zadanie 5'!J199*1.07,2),'Zadanie 5'!J199)</f>
        <v>-6.38</v>
      </c>
      <c r="K199">
        <f>IF(AND($M199&gt;=5,$M199&lt;=10), 'Zadanie 5'!K199 - 1.2, 'Zadanie 5'!K199)</f>
        <v>8.1</v>
      </c>
      <c r="L199">
        <f>'Zadanie 5'!L199 + IF($N199=5,0.9,0)</f>
        <v>8.58</v>
      </c>
      <c r="M199">
        <f t="shared" si="7"/>
        <v>24</v>
      </c>
      <c r="N199">
        <f t="shared" si="8"/>
        <v>12</v>
      </c>
    </row>
    <row r="200" spans="1:14" x14ac:dyDescent="0.25">
      <c r="A200" s="7">
        <f>'Zadanie 5'!A200+365</f>
        <v>43096</v>
      </c>
      <c r="B200" s="2">
        <v>4.4444444444444446E-2</v>
      </c>
      <c r="C200">
        <f>IF(AND($M200&gt;=5,$M200&lt;=10), 'Zadanie 5'!C200 - 1.2, 'Zadanie 5'!C200) + IF($N200=5,0.9,0)</f>
        <v>-2.37</v>
      </c>
      <c r="D200">
        <f>IF(AND($M200&gt;=5,$M200&lt;=10), 'Zadanie 5'!D200 - 1.2, 'Zadanie 5'!D200) + IF($N200=5,0.9,0)</f>
        <v>4.95</v>
      </c>
      <c r="E200">
        <f>'Zadanie 5'!E200 + IF($N200=5,0.9,0)</f>
        <v>2.2200000000000002</v>
      </c>
      <c r="F200">
        <f>'Zadanie 5'!F200 + IF($N200=5,0.9,0)</f>
        <v>-5.27</v>
      </c>
      <c r="G200">
        <f>'Zadanie 5'!G200 + IF($N200=5,0.9,0)</f>
        <v>1.52</v>
      </c>
      <c r="H200">
        <f>'Zadanie 5'!H200 + IF($N200=5,0.9,0)</f>
        <v>-3.35</v>
      </c>
      <c r="I200">
        <f>'Zadanie 5'!I200 + IF($N200=5,0.9,0)</f>
        <v>3.59</v>
      </c>
      <c r="J200">
        <f>IF(OR(N200=8,N200=7), ROUNDDOWN('Zadanie 5'!J200*1.07,2),'Zadanie 5'!J200)</f>
        <v>-7.17</v>
      </c>
      <c r="K200">
        <f>IF(AND($M200&gt;=5,$M200&lt;=10), 'Zadanie 5'!K200 - 1.2, 'Zadanie 5'!K200)</f>
        <v>2.2599999999999998</v>
      </c>
      <c r="L200">
        <f>'Zadanie 5'!L200 + IF($N200=5,0.9,0)</f>
        <v>-0.95</v>
      </c>
      <c r="M200">
        <f t="shared" si="7"/>
        <v>27</v>
      </c>
      <c r="N200">
        <f t="shared" si="8"/>
        <v>12</v>
      </c>
    </row>
    <row r="201" spans="1:14" x14ac:dyDescent="0.25">
      <c r="A201" s="7">
        <f>'Zadanie 5'!A201+365</f>
        <v>43097</v>
      </c>
      <c r="B201" s="2">
        <v>4.3749999999999997E-2</v>
      </c>
      <c r="C201">
        <f>IF(AND($M201&gt;=5,$M201&lt;=10), 'Zadanie 5'!C201 - 1.2, 'Zadanie 5'!C201) + IF($N201=5,0.9,0)</f>
        <v>-6.44</v>
      </c>
      <c r="D201">
        <f>IF(AND($M201&gt;=5,$M201&lt;=10), 'Zadanie 5'!D201 - 1.2, 'Zadanie 5'!D201) + IF($N201=5,0.9,0)</f>
        <v>6.45</v>
      </c>
      <c r="E201">
        <f>'Zadanie 5'!E201 + IF($N201=5,0.9,0)</f>
        <v>-6.08</v>
      </c>
      <c r="F201">
        <f>'Zadanie 5'!F201 + IF($N201=5,0.9,0)</f>
        <v>5.6</v>
      </c>
      <c r="G201">
        <f>'Zadanie 5'!G201 + IF($N201=5,0.9,0)</f>
        <v>-3.18</v>
      </c>
      <c r="H201">
        <f>'Zadanie 5'!H201 + IF($N201=5,0.9,0)</f>
        <v>-4.45</v>
      </c>
      <c r="I201">
        <f>'Zadanie 5'!I201 + IF($N201=5,0.9,0)</f>
        <v>-0.27</v>
      </c>
      <c r="J201">
        <f>IF(OR(N201=8,N201=7), ROUNDDOWN('Zadanie 5'!J201*1.07,2),'Zadanie 5'!J201)</f>
        <v>3.14</v>
      </c>
      <c r="K201">
        <f>IF(AND($M201&gt;=5,$M201&lt;=10), 'Zadanie 5'!K201 - 1.2, 'Zadanie 5'!K201)</f>
        <v>-6.82</v>
      </c>
      <c r="L201">
        <f>'Zadanie 5'!L201 + IF($N201=5,0.9,0)</f>
        <v>6.04</v>
      </c>
      <c r="M201">
        <f t="shared" si="7"/>
        <v>28</v>
      </c>
      <c r="N201">
        <f t="shared" si="8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Zadanie 5</vt:lpstr>
      <vt:lpstr>5.2</vt:lpstr>
      <vt:lpstr>5.5</vt:lpstr>
      <vt:lpstr>'5.2'!pomiary</vt:lpstr>
      <vt:lpstr>'5.5'!pomiary</vt:lpstr>
      <vt:lpstr>'Zadanie 5'!pomiary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2024-12-15T17:32:11Z</dcterms:modified>
</cp:coreProperties>
</file>