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mack38\Downloads\informatyka\informatyka-2023-maj\"/>
    </mc:Choice>
  </mc:AlternateContent>
  <xr:revisionPtr revIDLastSave="0" documentId="13_ncr:1_{307C9304-5F85-4EC1-821B-624AE00DD5CD}" xr6:coauthVersionLast="47" xr6:coauthVersionMax="47" xr10:uidLastSave="{00000000-0000-0000-0000-000000000000}"/>
  <bookViews>
    <workbookView xWindow="-120" yWindow="-120" windowWidth="38640" windowHeight="21120" xr2:uid="{ECAE3290-6DD2-4F30-B381-19B0396C35D9}"/>
  </bookViews>
  <sheets>
    <sheet name="owoce" sheetId="2" r:id="rId1"/>
  </sheets>
  <definedNames>
    <definedName name="ExternalData_1" localSheetId="0" hidden="1">owoce!$A$1:$D$154</definedName>
  </definedNames>
  <calcPr calcId="191029"/>
  <pivotCaches>
    <pivotCache cacheId="1" r:id="rId2"/>
    <pivotCache cacheId="2" r:id="rId3"/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J3" i="2" s="1"/>
  <c r="G44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O2" i="2" l="1"/>
  <c r="R2" i="2" s="1"/>
  <c r="N2" i="2"/>
  <c r="Q2" i="2" s="1"/>
  <c r="M2" i="2"/>
  <c r="P2" i="2" s="1"/>
  <c r="I3" i="2"/>
  <c r="K3" i="2"/>
  <c r="X38" i="2"/>
  <c r="L3" i="2" l="1"/>
  <c r="O3" i="2" l="1"/>
  <c r="R3" i="2" s="1"/>
  <c r="M3" i="2"/>
  <c r="P3" i="2" s="1"/>
  <c r="N3" i="2"/>
  <c r="Q3" i="2" s="1"/>
  <c r="J4" i="2"/>
  <c r="I4" i="2"/>
  <c r="K4" i="2"/>
  <c r="L4" i="2" l="1"/>
  <c r="I5" i="2" l="1"/>
  <c r="O4" i="2"/>
  <c r="R4" i="2" s="1"/>
  <c r="N4" i="2"/>
  <c r="Q4" i="2" s="1"/>
  <c r="M4" i="2"/>
  <c r="P4" i="2" s="1"/>
  <c r="J5" i="2"/>
  <c r="K5" i="2"/>
  <c r="L5" i="2" l="1"/>
  <c r="J6" i="2" l="1"/>
  <c r="O5" i="2"/>
  <c r="R5" i="2" s="1"/>
  <c r="N5" i="2"/>
  <c r="Q5" i="2" s="1"/>
  <c r="I6" i="2"/>
  <c r="M5" i="2"/>
  <c r="P5" i="2" s="1"/>
  <c r="K6" i="2"/>
  <c r="L6" i="2" s="1"/>
  <c r="I7" i="2" l="1"/>
  <c r="O6" i="2"/>
  <c r="R6" i="2" s="1"/>
  <c r="N6" i="2"/>
  <c r="Q6" i="2" s="1"/>
  <c r="M6" i="2"/>
  <c r="P6" i="2" s="1"/>
  <c r="K7" i="2"/>
  <c r="J7" i="2"/>
  <c r="L7" i="2" l="1"/>
  <c r="N7" i="2" l="1"/>
  <c r="Q7" i="2" s="1"/>
  <c r="O7" i="2"/>
  <c r="R7" i="2" s="1"/>
  <c r="I8" i="2"/>
  <c r="M7" i="2"/>
  <c r="P7" i="2" s="1"/>
  <c r="K8" i="2"/>
  <c r="J8" i="2"/>
  <c r="L8" i="2" l="1"/>
  <c r="M8" i="2" l="1"/>
  <c r="P8" i="2" s="1"/>
  <c r="O8" i="2"/>
  <c r="R8" i="2" s="1"/>
  <c r="N8" i="2"/>
  <c r="Q8" i="2" s="1"/>
  <c r="I9" i="2"/>
  <c r="K9" i="2"/>
  <c r="J9" i="2"/>
  <c r="L9" i="2" l="1"/>
  <c r="I10" i="2" l="1"/>
  <c r="O9" i="2"/>
  <c r="R9" i="2" s="1"/>
  <c r="N9" i="2"/>
  <c r="Q9" i="2" s="1"/>
  <c r="M9" i="2"/>
  <c r="P9" i="2" s="1"/>
  <c r="K10" i="2"/>
  <c r="J10" i="2"/>
  <c r="L10" i="2" l="1"/>
  <c r="N10" i="2" l="1"/>
  <c r="Q10" i="2" s="1"/>
  <c r="O10" i="2"/>
  <c r="R10" i="2" s="1"/>
  <c r="I11" i="2"/>
  <c r="M10" i="2"/>
  <c r="P10" i="2" s="1"/>
  <c r="K11" i="2"/>
  <c r="J11" i="2"/>
  <c r="L11" i="2" l="1"/>
  <c r="I12" i="2" l="1"/>
  <c r="O11" i="2"/>
  <c r="R11" i="2" s="1"/>
  <c r="N11" i="2"/>
  <c r="Q11" i="2" s="1"/>
  <c r="M11" i="2"/>
  <c r="P11" i="2" s="1"/>
  <c r="K12" i="2"/>
  <c r="J12" i="2"/>
  <c r="L12" i="2" l="1"/>
  <c r="N12" i="2" l="1"/>
  <c r="Q12" i="2" s="1"/>
  <c r="O12" i="2"/>
  <c r="R12" i="2" s="1"/>
  <c r="I13" i="2"/>
  <c r="M12" i="2"/>
  <c r="P12" i="2" s="1"/>
  <c r="K13" i="2"/>
  <c r="J13" i="2"/>
  <c r="L13" i="2" l="1"/>
  <c r="I14" i="2" l="1"/>
  <c r="O13" i="2"/>
  <c r="R13" i="2" s="1"/>
  <c r="N13" i="2"/>
  <c r="Q13" i="2" s="1"/>
  <c r="M13" i="2"/>
  <c r="P13" i="2" s="1"/>
  <c r="K14" i="2"/>
  <c r="J14" i="2"/>
  <c r="L14" i="2" l="1"/>
  <c r="N14" i="2" l="1"/>
  <c r="Q14" i="2" s="1"/>
  <c r="O14" i="2"/>
  <c r="R14" i="2" s="1"/>
  <c r="I15" i="2"/>
  <c r="M14" i="2"/>
  <c r="P14" i="2" s="1"/>
  <c r="K15" i="2"/>
  <c r="J15" i="2"/>
  <c r="L15" i="2" l="1"/>
  <c r="I16" i="2" l="1"/>
  <c r="O15" i="2"/>
  <c r="R15" i="2" s="1"/>
  <c r="N15" i="2"/>
  <c r="Q15" i="2" s="1"/>
  <c r="M15" i="2"/>
  <c r="P15" i="2" s="1"/>
  <c r="J16" i="2"/>
  <c r="K16" i="2"/>
  <c r="L16" i="2" l="1"/>
  <c r="N16" i="2" l="1"/>
  <c r="Q16" i="2" s="1"/>
  <c r="O16" i="2"/>
  <c r="R16" i="2" s="1"/>
  <c r="I17" i="2"/>
  <c r="M16" i="2"/>
  <c r="P16" i="2" s="1"/>
  <c r="J17" i="2"/>
  <c r="K17" i="2"/>
  <c r="L17" i="2" l="1"/>
  <c r="I18" i="2" l="1"/>
  <c r="O17" i="2"/>
  <c r="R17" i="2" s="1"/>
  <c r="N17" i="2"/>
  <c r="Q17" i="2" s="1"/>
  <c r="M17" i="2"/>
  <c r="P17" i="2" s="1"/>
  <c r="J18" i="2"/>
  <c r="K18" i="2"/>
  <c r="L18" i="2" l="1"/>
  <c r="N18" i="2" l="1"/>
  <c r="Q18" i="2" s="1"/>
  <c r="O18" i="2"/>
  <c r="R18" i="2" s="1"/>
  <c r="I19" i="2"/>
  <c r="M18" i="2"/>
  <c r="P18" i="2" s="1"/>
  <c r="J19" i="2"/>
  <c r="K19" i="2"/>
  <c r="L19" i="2" l="1"/>
  <c r="I20" i="2" l="1"/>
  <c r="O19" i="2"/>
  <c r="R19" i="2" s="1"/>
  <c r="N19" i="2"/>
  <c r="Q19" i="2" s="1"/>
  <c r="M19" i="2"/>
  <c r="P19" i="2" s="1"/>
  <c r="J20" i="2"/>
  <c r="K20" i="2"/>
  <c r="L20" i="2" l="1"/>
  <c r="N20" i="2" l="1"/>
  <c r="Q20" i="2" s="1"/>
  <c r="O20" i="2"/>
  <c r="R20" i="2" s="1"/>
  <c r="I21" i="2"/>
  <c r="M20" i="2"/>
  <c r="P20" i="2" s="1"/>
  <c r="J21" i="2"/>
  <c r="K21" i="2"/>
  <c r="L21" i="2" l="1"/>
  <c r="I22" i="2" l="1"/>
  <c r="O21" i="2"/>
  <c r="R21" i="2" s="1"/>
  <c r="N21" i="2"/>
  <c r="Q21" i="2" s="1"/>
  <c r="M21" i="2"/>
  <c r="P21" i="2" s="1"/>
  <c r="J22" i="2"/>
  <c r="K22" i="2"/>
  <c r="L22" i="2" l="1"/>
  <c r="N22" i="2" l="1"/>
  <c r="Q22" i="2" s="1"/>
  <c r="O22" i="2"/>
  <c r="R22" i="2" s="1"/>
  <c r="I23" i="2"/>
  <c r="M22" i="2"/>
  <c r="P22" i="2" s="1"/>
  <c r="J23" i="2"/>
  <c r="K23" i="2"/>
  <c r="L23" i="2" l="1"/>
  <c r="I24" i="2" l="1"/>
  <c r="O23" i="2"/>
  <c r="R23" i="2" s="1"/>
  <c r="N23" i="2"/>
  <c r="Q23" i="2" s="1"/>
  <c r="M23" i="2"/>
  <c r="P23" i="2" s="1"/>
  <c r="J24" i="2"/>
  <c r="K24" i="2"/>
  <c r="L24" i="2" l="1"/>
  <c r="N24" i="2" l="1"/>
  <c r="Q24" i="2" s="1"/>
  <c r="O24" i="2"/>
  <c r="R24" i="2" s="1"/>
  <c r="I25" i="2"/>
  <c r="M24" i="2"/>
  <c r="P24" i="2" s="1"/>
  <c r="J25" i="2"/>
  <c r="K25" i="2"/>
  <c r="L25" i="2" l="1"/>
  <c r="I26" i="2" l="1"/>
  <c r="O25" i="2"/>
  <c r="R25" i="2" s="1"/>
  <c r="N25" i="2"/>
  <c r="Q25" i="2" s="1"/>
  <c r="M25" i="2"/>
  <c r="P25" i="2" s="1"/>
  <c r="J26" i="2"/>
  <c r="K26" i="2"/>
  <c r="L26" i="2" l="1"/>
  <c r="N26" i="2" l="1"/>
  <c r="Q26" i="2" s="1"/>
  <c r="O26" i="2"/>
  <c r="R26" i="2" s="1"/>
  <c r="I27" i="2"/>
  <c r="M26" i="2"/>
  <c r="P26" i="2" s="1"/>
  <c r="K27" i="2"/>
  <c r="J27" i="2"/>
  <c r="L27" i="2" l="1"/>
  <c r="I28" i="2" l="1"/>
  <c r="O27" i="2"/>
  <c r="R27" i="2" s="1"/>
  <c r="N27" i="2"/>
  <c r="Q27" i="2" s="1"/>
  <c r="M27" i="2"/>
  <c r="P27" i="2" s="1"/>
  <c r="K28" i="2"/>
  <c r="J28" i="2"/>
  <c r="L28" i="2" l="1"/>
  <c r="N28" i="2" l="1"/>
  <c r="Q28" i="2" s="1"/>
  <c r="O28" i="2"/>
  <c r="R28" i="2" s="1"/>
  <c r="I29" i="2"/>
  <c r="M28" i="2"/>
  <c r="P28" i="2" s="1"/>
  <c r="K29" i="2"/>
  <c r="J29" i="2"/>
  <c r="L29" i="2" l="1"/>
  <c r="I30" i="2" l="1"/>
  <c r="O29" i="2"/>
  <c r="R29" i="2" s="1"/>
  <c r="N29" i="2"/>
  <c r="Q29" i="2" s="1"/>
  <c r="M29" i="2"/>
  <c r="P29" i="2" s="1"/>
  <c r="K30" i="2"/>
  <c r="J30" i="2"/>
  <c r="L30" i="2" l="1"/>
  <c r="N30" i="2" l="1"/>
  <c r="Q30" i="2" s="1"/>
  <c r="O30" i="2"/>
  <c r="R30" i="2" s="1"/>
  <c r="I31" i="2"/>
  <c r="M30" i="2"/>
  <c r="P30" i="2" s="1"/>
  <c r="K31" i="2"/>
  <c r="J31" i="2"/>
  <c r="L31" i="2" l="1"/>
  <c r="I32" i="2" l="1"/>
  <c r="O31" i="2"/>
  <c r="R31" i="2" s="1"/>
  <c r="N31" i="2"/>
  <c r="Q31" i="2" s="1"/>
  <c r="M31" i="2"/>
  <c r="P31" i="2" s="1"/>
  <c r="K32" i="2"/>
  <c r="J32" i="2"/>
  <c r="L32" i="2" l="1"/>
  <c r="N32" i="2" l="1"/>
  <c r="Q32" i="2" s="1"/>
  <c r="O32" i="2"/>
  <c r="R32" i="2" s="1"/>
  <c r="I33" i="2"/>
  <c r="M32" i="2"/>
  <c r="P32" i="2" s="1"/>
  <c r="K33" i="2"/>
  <c r="J33" i="2"/>
  <c r="L33" i="2" l="1"/>
  <c r="I34" i="2" l="1"/>
  <c r="O33" i="2"/>
  <c r="R33" i="2" s="1"/>
  <c r="N33" i="2"/>
  <c r="Q33" i="2" s="1"/>
  <c r="M33" i="2"/>
  <c r="P33" i="2" s="1"/>
  <c r="K34" i="2"/>
  <c r="J34" i="2"/>
  <c r="L34" i="2" l="1"/>
  <c r="N34" i="2" l="1"/>
  <c r="Q34" i="2" s="1"/>
  <c r="O34" i="2"/>
  <c r="R34" i="2" s="1"/>
  <c r="I35" i="2"/>
  <c r="M34" i="2"/>
  <c r="P34" i="2" s="1"/>
  <c r="K35" i="2"/>
  <c r="J35" i="2"/>
  <c r="L35" i="2" l="1"/>
  <c r="I36" i="2" l="1"/>
  <c r="O35" i="2"/>
  <c r="R35" i="2" s="1"/>
  <c r="N35" i="2"/>
  <c r="Q35" i="2" s="1"/>
  <c r="M35" i="2"/>
  <c r="P35" i="2" s="1"/>
  <c r="K36" i="2"/>
  <c r="J36" i="2"/>
  <c r="L36" i="2" l="1"/>
  <c r="N36" i="2" l="1"/>
  <c r="Q36" i="2" s="1"/>
  <c r="O36" i="2"/>
  <c r="R36" i="2" s="1"/>
  <c r="I37" i="2"/>
  <c r="M36" i="2"/>
  <c r="P36" i="2" s="1"/>
  <c r="K37" i="2"/>
  <c r="J37" i="2"/>
  <c r="L37" i="2" l="1"/>
  <c r="I38" i="2" l="1"/>
  <c r="O37" i="2"/>
  <c r="R37" i="2" s="1"/>
  <c r="N37" i="2"/>
  <c r="Q37" i="2" s="1"/>
  <c r="M37" i="2"/>
  <c r="P37" i="2" s="1"/>
  <c r="K38" i="2"/>
  <c r="J38" i="2"/>
  <c r="L38" i="2" l="1"/>
  <c r="N38" i="2" l="1"/>
  <c r="Q38" i="2" s="1"/>
  <c r="O38" i="2"/>
  <c r="R38" i="2" s="1"/>
  <c r="I39" i="2"/>
  <c r="M38" i="2"/>
  <c r="P38" i="2" s="1"/>
  <c r="K39" i="2"/>
  <c r="J39" i="2"/>
  <c r="L39" i="2" l="1"/>
  <c r="I40" i="2" l="1"/>
  <c r="O39" i="2"/>
  <c r="R39" i="2" s="1"/>
  <c r="N39" i="2"/>
  <c r="Q39" i="2" s="1"/>
  <c r="M39" i="2"/>
  <c r="P39" i="2" s="1"/>
  <c r="K40" i="2"/>
  <c r="J40" i="2"/>
  <c r="L40" i="2" l="1"/>
  <c r="N40" i="2" l="1"/>
  <c r="Q40" i="2" s="1"/>
  <c r="O40" i="2"/>
  <c r="R40" i="2" s="1"/>
  <c r="I41" i="2"/>
  <c r="M40" i="2"/>
  <c r="P40" i="2" s="1"/>
  <c r="K41" i="2"/>
  <c r="J41" i="2"/>
  <c r="L41" i="2" l="1"/>
  <c r="I42" i="2" l="1"/>
  <c r="O41" i="2"/>
  <c r="R41" i="2" s="1"/>
  <c r="N41" i="2"/>
  <c r="Q41" i="2" s="1"/>
  <c r="M41" i="2"/>
  <c r="P41" i="2" s="1"/>
  <c r="K42" i="2"/>
  <c r="J42" i="2"/>
  <c r="L42" i="2" l="1"/>
  <c r="N42" i="2" l="1"/>
  <c r="Q42" i="2" s="1"/>
  <c r="O42" i="2"/>
  <c r="R42" i="2" s="1"/>
  <c r="I43" i="2"/>
  <c r="M42" i="2"/>
  <c r="P42" i="2" s="1"/>
  <c r="K43" i="2"/>
  <c r="J43" i="2"/>
  <c r="L43" i="2" l="1"/>
  <c r="I44" i="2" l="1"/>
  <c r="O43" i="2"/>
  <c r="R43" i="2" s="1"/>
  <c r="N43" i="2"/>
  <c r="Q43" i="2" s="1"/>
  <c r="M43" i="2"/>
  <c r="P43" i="2" s="1"/>
  <c r="K44" i="2"/>
  <c r="J44" i="2"/>
  <c r="L44" i="2" l="1"/>
  <c r="N44" i="2" l="1"/>
  <c r="Q44" i="2" s="1"/>
  <c r="O44" i="2"/>
  <c r="R44" i="2" s="1"/>
  <c r="I45" i="2"/>
  <c r="M44" i="2"/>
  <c r="P44" i="2" s="1"/>
  <c r="K45" i="2"/>
  <c r="J45" i="2"/>
  <c r="L45" i="2" l="1"/>
  <c r="I46" i="2" l="1"/>
  <c r="O45" i="2"/>
  <c r="R45" i="2" s="1"/>
  <c r="N45" i="2"/>
  <c r="Q45" i="2" s="1"/>
  <c r="M45" i="2"/>
  <c r="P45" i="2" s="1"/>
  <c r="K46" i="2"/>
  <c r="J46" i="2"/>
  <c r="L46" i="2" l="1"/>
  <c r="N46" i="2" l="1"/>
  <c r="Q46" i="2" s="1"/>
  <c r="O46" i="2"/>
  <c r="R46" i="2" s="1"/>
  <c r="I47" i="2"/>
  <c r="M46" i="2"/>
  <c r="P46" i="2" s="1"/>
  <c r="K47" i="2"/>
  <c r="J47" i="2"/>
  <c r="L47" i="2" l="1"/>
  <c r="I48" i="2" l="1"/>
  <c r="O47" i="2"/>
  <c r="R47" i="2" s="1"/>
  <c r="N47" i="2"/>
  <c r="Q47" i="2" s="1"/>
  <c r="M47" i="2"/>
  <c r="P47" i="2" s="1"/>
  <c r="K48" i="2"/>
  <c r="J48" i="2"/>
  <c r="L48" i="2" l="1"/>
  <c r="N48" i="2" l="1"/>
  <c r="Q48" i="2" s="1"/>
  <c r="O48" i="2"/>
  <c r="R48" i="2" s="1"/>
  <c r="I49" i="2"/>
  <c r="M48" i="2"/>
  <c r="P48" i="2" s="1"/>
  <c r="K49" i="2"/>
  <c r="J49" i="2"/>
  <c r="L49" i="2" l="1"/>
  <c r="I50" i="2" l="1"/>
  <c r="O49" i="2"/>
  <c r="R49" i="2" s="1"/>
  <c r="N49" i="2"/>
  <c r="Q49" i="2" s="1"/>
  <c r="M49" i="2"/>
  <c r="P49" i="2" s="1"/>
  <c r="K50" i="2"/>
  <c r="J50" i="2"/>
  <c r="L50" i="2" l="1"/>
  <c r="N50" i="2" l="1"/>
  <c r="Q50" i="2" s="1"/>
  <c r="O50" i="2"/>
  <c r="R50" i="2" s="1"/>
  <c r="I51" i="2"/>
  <c r="M50" i="2"/>
  <c r="P50" i="2" s="1"/>
  <c r="K51" i="2"/>
  <c r="J51" i="2"/>
  <c r="L51" i="2" l="1"/>
  <c r="I52" i="2" l="1"/>
  <c r="O51" i="2"/>
  <c r="R51" i="2" s="1"/>
  <c r="N51" i="2"/>
  <c r="Q51" i="2" s="1"/>
  <c r="M51" i="2"/>
  <c r="P51" i="2" s="1"/>
  <c r="K52" i="2"/>
  <c r="J52" i="2"/>
  <c r="L52" i="2" l="1"/>
  <c r="N52" i="2" l="1"/>
  <c r="Q52" i="2" s="1"/>
  <c r="O52" i="2"/>
  <c r="R52" i="2" s="1"/>
  <c r="I53" i="2"/>
  <c r="M52" i="2"/>
  <c r="P52" i="2" s="1"/>
  <c r="K53" i="2"/>
  <c r="J53" i="2"/>
  <c r="L53" i="2" l="1"/>
  <c r="I54" i="2" l="1"/>
  <c r="O53" i="2"/>
  <c r="R53" i="2" s="1"/>
  <c r="N53" i="2"/>
  <c r="Q53" i="2" s="1"/>
  <c r="M53" i="2"/>
  <c r="P53" i="2" s="1"/>
  <c r="J54" i="2"/>
  <c r="K54" i="2"/>
  <c r="L54" i="2" l="1"/>
  <c r="N54" i="2" l="1"/>
  <c r="Q54" i="2" s="1"/>
  <c r="O54" i="2"/>
  <c r="R54" i="2" s="1"/>
  <c r="I55" i="2"/>
  <c r="M54" i="2"/>
  <c r="P54" i="2" s="1"/>
  <c r="J55" i="2"/>
  <c r="K55" i="2"/>
  <c r="L55" i="2" l="1"/>
  <c r="I56" i="2" l="1"/>
  <c r="O55" i="2"/>
  <c r="R55" i="2" s="1"/>
  <c r="N55" i="2"/>
  <c r="Q55" i="2" s="1"/>
  <c r="M55" i="2"/>
  <c r="P55" i="2" s="1"/>
  <c r="J56" i="2"/>
  <c r="K56" i="2"/>
  <c r="L56" i="2" l="1"/>
  <c r="N56" i="2" l="1"/>
  <c r="Q56" i="2" s="1"/>
  <c r="O56" i="2"/>
  <c r="R56" i="2" s="1"/>
  <c r="I57" i="2"/>
  <c r="M56" i="2"/>
  <c r="P56" i="2" s="1"/>
  <c r="J57" i="2"/>
  <c r="K57" i="2"/>
  <c r="L57" i="2" l="1"/>
  <c r="I58" i="2" l="1"/>
  <c r="N57" i="2"/>
  <c r="Q57" i="2" s="1"/>
  <c r="O57" i="2"/>
  <c r="R57" i="2" s="1"/>
  <c r="M57" i="2"/>
  <c r="P57" i="2" s="1"/>
  <c r="J58" i="2"/>
  <c r="K58" i="2"/>
  <c r="L58" i="2" l="1"/>
  <c r="N58" i="2" l="1"/>
  <c r="Q58" i="2" s="1"/>
  <c r="O58" i="2"/>
  <c r="R58" i="2" s="1"/>
  <c r="I59" i="2"/>
  <c r="M58" i="2"/>
  <c r="P58" i="2" s="1"/>
  <c r="J59" i="2"/>
  <c r="K59" i="2"/>
  <c r="L59" i="2" l="1"/>
  <c r="I60" i="2" l="1"/>
  <c r="O59" i="2"/>
  <c r="R59" i="2" s="1"/>
  <c r="N59" i="2"/>
  <c r="Q59" i="2" s="1"/>
  <c r="M59" i="2"/>
  <c r="P59" i="2" s="1"/>
  <c r="J60" i="2"/>
  <c r="K60" i="2"/>
  <c r="L60" i="2" l="1"/>
  <c r="N60" i="2" l="1"/>
  <c r="Q60" i="2" s="1"/>
  <c r="O60" i="2"/>
  <c r="R60" i="2" s="1"/>
  <c r="I61" i="2"/>
  <c r="M60" i="2"/>
  <c r="P60" i="2" s="1"/>
  <c r="J61" i="2"/>
  <c r="K61" i="2"/>
  <c r="L61" i="2" l="1"/>
  <c r="I62" i="2" l="1"/>
  <c r="O61" i="2"/>
  <c r="R61" i="2" s="1"/>
  <c r="N61" i="2"/>
  <c r="Q61" i="2" s="1"/>
  <c r="M61" i="2"/>
  <c r="P61" i="2" s="1"/>
  <c r="J62" i="2"/>
  <c r="K62" i="2"/>
  <c r="L62" i="2" l="1"/>
  <c r="N62" i="2" l="1"/>
  <c r="Q62" i="2" s="1"/>
  <c r="O62" i="2"/>
  <c r="R62" i="2" s="1"/>
  <c r="I63" i="2"/>
  <c r="M62" i="2"/>
  <c r="P62" i="2" s="1"/>
  <c r="J63" i="2"/>
  <c r="K63" i="2"/>
  <c r="L63" i="2" l="1"/>
  <c r="I64" i="2" l="1"/>
  <c r="O63" i="2"/>
  <c r="R63" i="2" s="1"/>
  <c r="N63" i="2"/>
  <c r="Q63" i="2" s="1"/>
  <c r="M63" i="2"/>
  <c r="P63" i="2" s="1"/>
  <c r="J64" i="2"/>
  <c r="K64" i="2"/>
  <c r="L64" i="2" s="1"/>
  <c r="I65" i="2" l="1"/>
  <c r="O64" i="2"/>
  <c r="R64" i="2" s="1"/>
  <c r="N64" i="2"/>
  <c r="Q64" i="2" s="1"/>
  <c r="M64" i="2"/>
  <c r="P64" i="2" s="1"/>
  <c r="K65" i="2"/>
  <c r="J65" i="2"/>
  <c r="L65" i="2" l="1"/>
  <c r="N65" i="2" l="1"/>
  <c r="Q65" i="2" s="1"/>
  <c r="O65" i="2"/>
  <c r="R65" i="2" s="1"/>
  <c r="I66" i="2"/>
  <c r="M65" i="2"/>
  <c r="P65" i="2" s="1"/>
  <c r="J66" i="2"/>
  <c r="K66" i="2"/>
  <c r="L66" i="2" l="1"/>
  <c r="I67" i="2" l="1"/>
  <c r="O66" i="2"/>
  <c r="R66" i="2" s="1"/>
  <c r="N66" i="2"/>
  <c r="Q66" i="2" s="1"/>
  <c r="M66" i="2"/>
  <c r="P66" i="2" s="1"/>
  <c r="J67" i="2"/>
  <c r="K67" i="2"/>
  <c r="L67" i="2" l="1"/>
  <c r="N67" i="2" l="1"/>
  <c r="Q67" i="2" s="1"/>
  <c r="O67" i="2"/>
  <c r="R67" i="2" s="1"/>
  <c r="I68" i="2"/>
  <c r="M67" i="2"/>
  <c r="P67" i="2" s="1"/>
  <c r="J68" i="2"/>
  <c r="K68" i="2"/>
  <c r="L68" i="2" l="1"/>
  <c r="I69" i="2" l="1"/>
  <c r="O68" i="2"/>
  <c r="R68" i="2" s="1"/>
  <c r="N68" i="2"/>
  <c r="Q68" i="2" s="1"/>
  <c r="M68" i="2"/>
  <c r="P68" i="2" s="1"/>
  <c r="J69" i="2"/>
  <c r="K69" i="2"/>
  <c r="L69" i="2" l="1"/>
  <c r="N69" i="2" l="1"/>
  <c r="Q69" i="2" s="1"/>
  <c r="O69" i="2"/>
  <c r="R69" i="2" s="1"/>
  <c r="J70" i="2"/>
  <c r="I70" i="2"/>
  <c r="M69" i="2"/>
  <c r="P69" i="2" s="1"/>
  <c r="K70" i="2"/>
  <c r="L70" i="2"/>
  <c r="O70" i="2" l="1"/>
  <c r="R70" i="2" s="1"/>
  <c r="N70" i="2"/>
  <c r="Q70" i="2" s="1"/>
  <c r="M70" i="2"/>
  <c r="P70" i="2" s="1"/>
  <c r="K71" i="2"/>
  <c r="I71" i="2"/>
  <c r="J71" i="2"/>
  <c r="L71" i="2" l="1"/>
  <c r="K72" i="2" l="1"/>
  <c r="O71" i="2"/>
  <c r="R71" i="2" s="1"/>
  <c r="N71" i="2"/>
  <c r="Q71" i="2" s="1"/>
  <c r="M71" i="2"/>
  <c r="P71" i="2" s="1"/>
  <c r="I72" i="2"/>
  <c r="J72" i="2"/>
  <c r="L72" i="2" l="1"/>
  <c r="K73" i="2" l="1"/>
  <c r="I73" i="2"/>
  <c r="O72" i="2"/>
  <c r="R72" i="2" s="1"/>
  <c r="N72" i="2"/>
  <c r="Q72" i="2" s="1"/>
  <c r="M72" i="2"/>
  <c r="P72" i="2" s="1"/>
  <c r="J73" i="2"/>
  <c r="L73" i="2" l="1"/>
  <c r="M73" i="2" l="1"/>
  <c r="P73" i="2"/>
  <c r="O73" i="2"/>
  <c r="R73" i="2" s="1"/>
  <c r="N73" i="2"/>
  <c r="Q73" i="2" s="1"/>
  <c r="K74" i="2"/>
  <c r="I74" i="2"/>
  <c r="J74" i="2"/>
  <c r="L74" i="2" l="1"/>
  <c r="K75" i="2" l="1"/>
  <c r="I75" i="2"/>
  <c r="O74" i="2"/>
  <c r="R74" i="2" s="1"/>
  <c r="N74" i="2"/>
  <c r="Q74" i="2" s="1"/>
  <c r="M74" i="2"/>
  <c r="P74" i="2" s="1"/>
  <c r="J75" i="2"/>
  <c r="L75" i="2" l="1"/>
  <c r="I76" i="2" l="1"/>
  <c r="J76" i="2"/>
  <c r="K76" i="2"/>
  <c r="M75" i="2"/>
  <c r="P75" i="2" s="1"/>
  <c r="N75" i="2"/>
  <c r="Q75" i="2" s="1"/>
  <c r="O75" i="2"/>
  <c r="R75" i="2" s="1"/>
  <c r="L76" i="2"/>
  <c r="K77" i="2" l="1"/>
  <c r="O76" i="2"/>
  <c r="R76" i="2" s="1"/>
  <c r="N76" i="2"/>
  <c r="Q76" i="2" s="1"/>
  <c r="M76" i="2"/>
  <c r="P76" i="2" s="1"/>
  <c r="J77" i="2"/>
  <c r="I77" i="2"/>
  <c r="L77" i="2" s="1"/>
  <c r="K78" i="2" l="1"/>
  <c r="O77" i="2"/>
  <c r="R77" i="2" s="1"/>
  <c r="N77" i="2"/>
  <c r="Q77" i="2" s="1"/>
  <c r="M77" i="2"/>
  <c r="P77" i="2" s="1"/>
  <c r="J78" i="2"/>
  <c r="I78" i="2"/>
  <c r="L78" i="2" s="1"/>
  <c r="O78" i="2" l="1"/>
  <c r="R78" i="2" s="1"/>
  <c r="N78" i="2"/>
  <c r="Q78" i="2" s="1"/>
  <c r="M78" i="2"/>
  <c r="P78" i="2" s="1"/>
  <c r="K79" i="2"/>
  <c r="I79" i="2"/>
  <c r="J79" i="2"/>
  <c r="L79" i="2" l="1"/>
  <c r="M79" i="2" l="1"/>
  <c r="P79" i="2" s="1"/>
  <c r="O79" i="2"/>
  <c r="R79" i="2" s="1"/>
  <c r="N79" i="2"/>
  <c r="Q79" i="2" s="1"/>
  <c r="K80" i="2"/>
  <c r="I80" i="2"/>
  <c r="J80" i="2"/>
  <c r="L80" i="2" l="1"/>
  <c r="M80" i="2" l="1"/>
  <c r="P80" i="2" s="1"/>
  <c r="O80" i="2"/>
  <c r="R80" i="2" s="1"/>
  <c r="N80" i="2"/>
  <c r="Q80" i="2" s="1"/>
  <c r="K81" i="2"/>
  <c r="J81" i="2"/>
  <c r="I81" i="2"/>
  <c r="L81" i="2" l="1"/>
  <c r="K82" i="2" l="1"/>
  <c r="O81" i="2"/>
  <c r="R81" i="2" s="1"/>
  <c r="I82" i="2"/>
  <c r="J82" i="2"/>
  <c r="M81" i="2"/>
  <c r="P81" i="2" s="1"/>
  <c r="N81" i="2"/>
  <c r="Q81" i="2" s="1"/>
  <c r="L82" i="2" l="1"/>
  <c r="O82" i="2" l="1"/>
  <c r="R82" i="2" s="1"/>
  <c r="N82" i="2"/>
  <c r="Q82" i="2" s="1"/>
  <c r="K83" i="2"/>
  <c r="M82" i="2"/>
  <c r="P82" i="2" s="1"/>
  <c r="J83" i="2"/>
  <c r="I83" i="2"/>
  <c r="L83" i="2" s="1"/>
  <c r="K84" i="2" l="1"/>
  <c r="O83" i="2"/>
  <c r="R83" i="2" s="1"/>
  <c r="J84" i="2"/>
  <c r="I84" i="2"/>
  <c r="M83" i="2"/>
  <c r="P83" i="2" s="1"/>
  <c r="N83" i="2"/>
  <c r="Q83" i="2" s="1"/>
  <c r="L84" i="2"/>
  <c r="K85" i="2" l="1"/>
  <c r="O84" i="2"/>
  <c r="R84" i="2" s="1"/>
  <c r="N84" i="2"/>
  <c r="Q84" i="2" s="1"/>
  <c r="M84" i="2"/>
  <c r="P84" i="2" s="1"/>
  <c r="I85" i="2"/>
  <c r="J85" i="2"/>
  <c r="L85" i="2" l="1"/>
  <c r="K86" i="2" l="1"/>
  <c r="O85" i="2"/>
  <c r="R85" i="2" s="1"/>
  <c r="N85" i="2"/>
  <c r="Q85" i="2" s="1"/>
  <c r="M85" i="2"/>
  <c r="P85" i="2" s="1"/>
  <c r="I86" i="2"/>
  <c r="J86" i="2"/>
  <c r="L86" i="2" l="1"/>
  <c r="K87" i="2" l="1"/>
  <c r="O86" i="2"/>
  <c r="R86" i="2" s="1"/>
  <c r="N86" i="2"/>
  <c r="Q86" i="2" s="1"/>
  <c r="M86" i="2"/>
  <c r="P86" i="2" s="1"/>
  <c r="I87" i="2"/>
  <c r="J87" i="2"/>
  <c r="L87" i="2" l="1"/>
  <c r="K88" i="2" l="1"/>
  <c r="O87" i="2"/>
  <c r="R87" i="2" s="1"/>
  <c r="N87" i="2"/>
  <c r="Q87" i="2" s="1"/>
  <c r="M87" i="2"/>
  <c r="P87" i="2" s="1"/>
  <c r="I88" i="2"/>
  <c r="J88" i="2"/>
  <c r="L88" i="2" l="1"/>
  <c r="K89" i="2" l="1"/>
  <c r="O88" i="2"/>
  <c r="R88" i="2" s="1"/>
  <c r="N88" i="2"/>
  <c r="Q88" i="2" s="1"/>
  <c r="M88" i="2"/>
  <c r="P88" i="2" s="1"/>
  <c r="I89" i="2"/>
  <c r="J89" i="2"/>
  <c r="L89" i="2" l="1"/>
  <c r="K90" i="2" l="1"/>
  <c r="O89" i="2"/>
  <c r="R89" i="2" s="1"/>
  <c r="N89" i="2"/>
  <c r="Q89" i="2" s="1"/>
  <c r="M89" i="2"/>
  <c r="P89" i="2" s="1"/>
  <c r="I90" i="2"/>
  <c r="J90" i="2"/>
  <c r="L90" i="2" l="1"/>
  <c r="K91" i="2" l="1"/>
  <c r="I91" i="2"/>
  <c r="O90" i="2"/>
  <c r="R90" i="2" s="1"/>
  <c r="N90" i="2"/>
  <c r="Q90" i="2" s="1"/>
  <c r="M90" i="2"/>
  <c r="P90" i="2" s="1"/>
  <c r="J91" i="2"/>
  <c r="L91" i="2" l="1"/>
  <c r="I92" i="2" l="1"/>
  <c r="O91" i="2"/>
  <c r="R91" i="2" s="1"/>
  <c r="K92" i="2"/>
  <c r="M91" i="2"/>
  <c r="P91" i="2" s="1"/>
  <c r="J92" i="2"/>
  <c r="N91" i="2"/>
  <c r="Q91" i="2" s="1"/>
  <c r="L92" i="2" l="1"/>
  <c r="M92" i="2"/>
  <c r="J93" i="2"/>
  <c r="K93" i="2"/>
  <c r="N92" i="2" l="1"/>
  <c r="Q92" i="2"/>
  <c r="I93" i="2"/>
  <c r="O92" i="2"/>
  <c r="R92" i="2" s="1"/>
  <c r="P92" i="2"/>
  <c r="L93" i="2"/>
  <c r="I94" i="2" l="1"/>
  <c r="O93" i="2"/>
  <c r="R93" i="2" s="1"/>
  <c r="N93" i="2"/>
  <c r="Q93" i="2" s="1"/>
  <c r="M93" i="2"/>
  <c r="P93" i="2" s="1"/>
  <c r="K94" i="2"/>
  <c r="J94" i="2"/>
  <c r="L94" i="2" l="1"/>
  <c r="N94" i="2" l="1"/>
  <c r="Q94" i="2" s="1"/>
  <c r="O94" i="2"/>
  <c r="R94" i="2" s="1"/>
  <c r="I95" i="2"/>
  <c r="M94" i="2"/>
  <c r="P94" i="2" s="1"/>
  <c r="K95" i="2"/>
  <c r="J95" i="2"/>
  <c r="L95" i="2" l="1"/>
  <c r="I96" i="2" l="1"/>
  <c r="O95" i="2"/>
  <c r="R95" i="2" s="1"/>
  <c r="N95" i="2"/>
  <c r="Q95" i="2" s="1"/>
  <c r="M95" i="2"/>
  <c r="P95" i="2" s="1"/>
  <c r="K96" i="2"/>
  <c r="J96" i="2"/>
  <c r="L96" i="2" l="1"/>
  <c r="N96" i="2" l="1"/>
  <c r="Q96" i="2" s="1"/>
  <c r="O96" i="2"/>
  <c r="R96" i="2" s="1"/>
  <c r="I97" i="2"/>
  <c r="M96" i="2"/>
  <c r="P96" i="2" s="1"/>
  <c r="J97" i="2"/>
  <c r="K97" i="2"/>
  <c r="L97" i="2" l="1"/>
  <c r="I98" i="2" l="1"/>
  <c r="O97" i="2"/>
  <c r="R97" i="2" s="1"/>
  <c r="N97" i="2"/>
  <c r="Q97" i="2" s="1"/>
  <c r="M97" i="2"/>
  <c r="P97" i="2" s="1"/>
  <c r="J98" i="2"/>
  <c r="K98" i="2"/>
  <c r="L98" i="2" l="1"/>
  <c r="N98" i="2" l="1"/>
  <c r="Q98" i="2" s="1"/>
  <c r="O98" i="2"/>
  <c r="R98" i="2" s="1"/>
  <c r="I99" i="2"/>
  <c r="M98" i="2"/>
  <c r="P98" i="2" s="1"/>
  <c r="J99" i="2"/>
  <c r="K99" i="2"/>
  <c r="L99" i="2" l="1"/>
  <c r="I100" i="2" l="1"/>
  <c r="O99" i="2"/>
  <c r="R99" i="2" s="1"/>
  <c r="N99" i="2"/>
  <c r="Q99" i="2" s="1"/>
  <c r="M99" i="2"/>
  <c r="P99" i="2" s="1"/>
  <c r="J100" i="2"/>
  <c r="K100" i="2"/>
  <c r="L100" i="2" l="1"/>
  <c r="N100" i="2" l="1"/>
  <c r="Q100" i="2" s="1"/>
  <c r="O100" i="2"/>
  <c r="R100" i="2" s="1"/>
  <c r="I101" i="2"/>
  <c r="M100" i="2"/>
  <c r="P100" i="2" s="1"/>
  <c r="J101" i="2"/>
  <c r="K101" i="2"/>
  <c r="L101" i="2" l="1"/>
  <c r="I102" i="2" l="1"/>
  <c r="O101" i="2"/>
  <c r="R101" i="2" s="1"/>
  <c r="N101" i="2"/>
  <c r="Q101" i="2" s="1"/>
  <c r="M101" i="2"/>
  <c r="P101" i="2" s="1"/>
  <c r="J102" i="2"/>
  <c r="K102" i="2"/>
  <c r="L102" i="2" l="1"/>
  <c r="N102" i="2" l="1"/>
  <c r="Q102" i="2" s="1"/>
  <c r="O102" i="2"/>
  <c r="R102" i="2" s="1"/>
  <c r="I103" i="2"/>
  <c r="M102" i="2"/>
  <c r="P102" i="2" s="1"/>
  <c r="J103" i="2"/>
  <c r="K103" i="2"/>
  <c r="L103" i="2" l="1"/>
  <c r="I104" i="2" l="1"/>
  <c r="O103" i="2"/>
  <c r="R103" i="2" s="1"/>
  <c r="N103" i="2"/>
  <c r="Q103" i="2" s="1"/>
  <c r="M103" i="2"/>
  <c r="P103" i="2" s="1"/>
  <c r="K104" i="2"/>
  <c r="J104" i="2"/>
  <c r="L104" i="2" l="1"/>
  <c r="N104" i="2" l="1"/>
  <c r="Q104" i="2" s="1"/>
  <c r="O104" i="2"/>
  <c r="R104" i="2" s="1"/>
  <c r="I105" i="2"/>
  <c r="M104" i="2"/>
  <c r="P104" i="2" s="1"/>
  <c r="K105" i="2"/>
  <c r="J105" i="2"/>
  <c r="L105" i="2" l="1"/>
  <c r="I106" i="2" l="1"/>
  <c r="O105" i="2"/>
  <c r="R105" i="2" s="1"/>
  <c r="N105" i="2"/>
  <c r="Q105" i="2" s="1"/>
  <c r="M105" i="2"/>
  <c r="P105" i="2" s="1"/>
  <c r="K106" i="2"/>
  <c r="J106" i="2"/>
  <c r="L106" i="2" l="1"/>
  <c r="N106" i="2" l="1"/>
  <c r="Q106" i="2" s="1"/>
  <c r="O106" i="2"/>
  <c r="R106" i="2" s="1"/>
  <c r="I107" i="2"/>
  <c r="M106" i="2"/>
  <c r="P106" i="2" s="1"/>
  <c r="K107" i="2"/>
  <c r="J107" i="2"/>
  <c r="L107" i="2" l="1"/>
  <c r="I108" i="2" l="1"/>
  <c r="O107" i="2"/>
  <c r="R107" i="2" s="1"/>
  <c r="N107" i="2"/>
  <c r="Q107" i="2" s="1"/>
  <c r="M107" i="2"/>
  <c r="P107" i="2" s="1"/>
  <c r="K108" i="2"/>
  <c r="J108" i="2"/>
  <c r="L108" i="2" l="1"/>
  <c r="N108" i="2" l="1"/>
  <c r="Q108" i="2" s="1"/>
  <c r="K109" i="2"/>
  <c r="O108" i="2"/>
  <c r="R108" i="2" s="1"/>
  <c r="I109" i="2"/>
  <c r="M108" i="2"/>
  <c r="P108" i="2" s="1"/>
  <c r="J109" i="2"/>
  <c r="L109" i="2" l="1"/>
  <c r="M109" i="2" l="1"/>
  <c r="P109" i="2" s="1"/>
  <c r="O109" i="2"/>
  <c r="R109" i="2" s="1"/>
  <c r="N109" i="2"/>
  <c r="Q109" i="2" s="1"/>
  <c r="K110" i="2"/>
  <c r="I110" i="2"/>
  <c r="J110" i="2"/>
  <c r="L110" i="2" l="1"/>
  <c r="J111" i="2" l="1"/>
  <c r="O110" i="2"/>
  <c r="R110" i="2" s="1"/>
  <c r="N110" i="2"/>
  <c r="Q110" i="2" s="1"/>
  <c r="M110" i="2"/>
  <c r="P110" i="2" s="1"/>
  <c r="K111" i="2"/>
  <c r="I111" i="2"/>
  <c r="L111" i="2" l="1"/>
  <c r="O111" i="2" l="1"/>
  <c r="R111" i="2" s="1"/>
  <c r="J112" i="2"/>
  <c r="N111" i="2"/>
  <c r="Q111" i="2" s="1"/>
  <c r="M111" i="2"/>
  <c r="P111" i="2" s="1"/>
  <c r="K112" i="2"/>
  <c r="I112" i="2"/>
  <c r="L112" i="2" l="1"/>
  <c r="I113" i="2" l="1"/>
  <c r="O112" i="2"/>
  <c r="R112" i="2" s="1"/>
  <c r="N112" i="2"/>
  <c r="Q112" i="2" s="1"/>
  <c r="M112" i="2"/>
  <c r="P112" i="2" s="1"/>
  <c r="K113" i="2"/>
  <c r="J113" i="2"/>
  <c r="L113" i="2" l="1"/>
  <c r="N113" i="2" l="1"/>
  <c r="Q113" i="2" s="1"/>
  <c r="O113" i="2"/>
  <c r="R113" i="2" s="1"/>
  <c r="I114" i="2"/>
  <c r="M113" i="2"/>
  <c r="P113" i="2" s="1"/>
  <c r="K114" i="2"/>
  <c r="J114" i="2"/>
  <c r="L114" i="2" l="1"/>
  <c r="I115" i="2" l="1"/>
  <c r="O114" i="2"/>
  <c r="R114" i="2" s="1"/>
  <c r="N114" i="2"/>
  <c r="Q114" i="2" s="1"/>
  <c r="M114" i="2"/>
  <c r="P114" i="2" s="1"/>
  <c r="K115" i="2"/>
  <c r="J115" i="2"/>
  <c r="L115" i="2" l="1"/>
  <c r="N115" i="2" l="1"/>
  <c r="Q115" i="2" s="1"/>
  <c r="O115" i="2"/>
  <c r="R115" i="2" s="1"/>
  <c r="I116" i="2"/>
  <c r="M115" i="2"/>
  <c r="P115" i="2" s="1"/>
  <c r="K116" i="2"/>
  <c r="J116" i="2"/>
  <c r="L116" i="2" l="1"/>
  <c r="I117" i="2" l="1"/>
  <c r="O116" i="2"/>
  <c r="R116" i="2" s="1"/>
  <c r="N116" i="2"/>
  <c r="Q116" i="2" s="1"/>
  <c r="M116" i="2"/>
  <c r="P116" i="2" s="1"/>
  <c r="J117" i="2"/>
  <c r="K117" i="2"/>
  <c r="L117" i="2" l="1"/>
  <c r="N117" i="2" l="1"/>
  <c r="Q117" i="2" s="1"/>
  <c r="O117" i="2"/>
  <c r="R117" i="2" s="1"/>
  <c r="I118" i="2"/>
  <c r="M117" i="2"/>
  <c r="P117" i="2" s="1"/>
  <c r="J118" i="2"/>
  <c r="K118" i="2"/>
  <c r="L118" i="2" l="1"/>
  <c r="I119" i="2" l="1"/>
  <c r="O118" i="2"/>
  <c r="R118" i="2" s="1"/>
  <c r="N118" i="2"/>
  <c r="Q118" i="2" s="1"/>
  <c r="M118" i="2"/>
  <c r="P118" i="2" s="1"/>
  <c r="J119" i="2"/>
  <c r="K119" i="2"/>
  <c r="L119" i="2" l="1"/>
  <c r="N119" i="2" l="1"/>
  <c r="Q119" i="2" s="1"/>
  <c r="J120" i="2"/>
  <c r="O119" i="2"/>
  <c r="R119" i="2" s="1"/>
  <c r="I120" i="2"/>
  <c r="M119" i="2"/>
  <c r="P119" i="2" s="1"/>
  <c r="K120" i="2"/>
  <c r="L120" i="2" l="1"/>
  <c r="O120" i="2" l="1"/>
  <c r="R120" i="2" s="1"/>
  <c r="M120" i="2"/>
  <c r="P120" i="2" s="1"/>
  <c r="N120" i="2"/>
  <c r="Q120" i="2" s="1"/>
  <c r="J121" i="2"/>
  <c r="I121" i="2"/>
  <c r="K121" i="2"/>
  <c r="L121" i="2" l="1"/>
  <c r="K122" i="2" l="1"/>
  <c r="J122" i="2"/>
  <c r="O121" i="2"/>
  <c r="R121" i="2" s="1"/>
  <c r="N121" i="2"/>
  <c r="Q121" i="2" s="1"/>
  <c r="M121" i="2"/>
  <c r="P121" i="2" s="1"/>
  <c r="I122" i="2"/>
  <c r="L122" i="2" l="1"/>
  <c r="O122" i="2" l="1"/>
  <c r="R122" i="2" s="1"/>
  <c r="I123" i="2"/>
  <c r="N122" i="2"/>
  <c r="Q122" i="2" s="1"/>
  <c r="M122" i="2"/>
  <c r="P122" i="2" s="1"/>
  <c r="K123" i="2"/>
  <c r="J123" i="2"/>
  <c r="L123" i="2" l="1"/>
  <c r="N123" i="2" l="1"/>
  <c r="Q123" i="2" s="1"/>
  <c r="O123" i="2"/>
  <c r="R123" i="2" s="1"/>
  <c r="I124" i="2"/>
  <c r="M123" i="2"/>
  <c r="P123" i="2" s="1"/>
  <c r="K124" i="2"/>
  <c r="J124" i="2"/>
  <c r="L124" i="2" l="1"/>
  <c r="I125" i="2" l="1"/>
  <c r="O124" i="2"/>
  <c r="R124" i="2" s="1"/>
  <c r="N124" i="2"/>
  <c r="Q124" i="2" s="1"/>
  <c r="M124" i="2"/>
  <c r="P124" i="2" s="1"/>
  <c r="K125" i="2"/>
  <c r="J125" i="2"/>
  <c r="L125" i="2" l="1"/>
  <c r="N125" i="2" l="1"/>
  <c r="Q125" i="2" s="1"/>
  <c r="O125" i="2"/>
  <c r="R125" i="2" s="1"/>
  <c r="I126" i="2"/>
  <c r="M125" i="2"/>
  <c r="P125" i="2" s="1"/>
  <c r="K126" i="2"/>
  <c r="J126" i="2"/>
  <c r="L126" i="2" l="1"/>
  <c r="I127" i="2" l="1"/>
  <c r="O126" i="2"/>
  <c r="R126" i="2" s="1"/>
  <c r="N126" i="2"/>
  <c r="Q126" i="2" s="1"/>
  <c r="M126" i="2"/>
  <c r="P126" i="2" s="1"/>
  <c r="K127" i="2"/>
  <c r="J127" i="2"/>
  <c r="L127" i="2" l="1"/>
  <c r="N127" i="2" l="1"/>
  <c r="Q127" i="2" s="1"/>
  <c r="O127" i="2"/>
  <c r="R127" i="2" s="1"/>
  <c r="I128" i="2"/>
  <c r="M127" i="2"/>
  <c r="P127" i="2" s="1"/>
  <c r="K128" i="2"/>
  <c r="J128" i="2"/>
  <c r="L128" i="2" l="1"/>
  <c r="I129" i="2" l="1"/>
  <c r="O128" i="2"/>
  <c r="R128" i="2" s="1"/>
  <c r="N128" i="2"/>
  <c r="Q128" i="2" s="1"/>
  <c r="M128" i="2"/>
  <c r="P128" i="2" s="1"/>
  <c r="K129" i="2"/>
  <c r="J129" i="2"/>
  <c r="L129" i="2" l="1"/>
  <c r="N129" i="2" l="1"/>
  <c r="Q129" i="2" s="1"/>
  <c r="O129" i="2"/>
  <c r="R129" i="2" s="1"/>
  <c r="I130" i="2"/>
  <c r="M129" i="2"/>
  <c r="P129" i="2" s="1"/>
  <c r="K130" i="2"/>
  <c r="J130" i="2"/>
  <c r="L130" i="2" l="1"/>
  <c r="I131" i="2" l="1"/>
  <c r="O130" i="2"/>
  <c r="R130" i="2" s="1"/>
  <c r="N130" i="2"/>
  <c r="Q130" i="2" s="1"/>
  <c r="M130" i="2"/>
  <c r="P130" i="2" s="1"/>
  <c r="K131" i="2"/>
  <c r="J131" i="2"/>
  <c r="L131" i="2" l="1"/>
  <c r="N131" i="2" l="1"/>
  <c r="Q131" i="2" s="1"/>
  <c r="O131" i="2"/>
  <c r="R131" i="2" s="1"/>
  <c r="I132" i="2"/>
  <c r="M131" i="2"/>
  <c r="P131" i="2" s="1"/>
  <c r="K132" i="2"/>
  <c r="J132" i="2"/>
  <c r="L132" i="2" l="1"/>
  <c r="I133" i="2" l="1"/>
  <c r="O132" i="2"/>
  <c r="R132" i="2" s="1"/>
  <c r="N132" i="2"/>
  <c r="Q132" i="2" s="1"/>
  <c r="M132" i="2"/>
  <c r="P132" i="2" s="1"/>
  <c r="J133" i="2"/>
  <c r="K133" i="2"/>
  <c r="L133" i="2" l="1"/>
  <c r="N133" i="2" l="1"/>
  <c r="Q133" i="2" s="1"/>
  <c r="O133" i="2"/>
  <c r="R133" i="2" s="1"/>
  <c r="I134" i="2"/>
  <c r="M133" i="2"/>
  <c r="P133" i="2" s="1"/>
  <c r="J134" i="2"/>
  <c r="K134" i="2"/>
  <c r="L134" i="2" s="1"/>
  <c r="I135" i="2" l="1"/>
  <c r="O134" i="2"/>
  <c r="R134" i="2" s="1"/>
  <c r="N134" i="2"/>
  <c r="Q134" i="2" s="1"/>
  <c r="M134" i="2"/>
  <c r="P134" i="2" s="1"/>
  <c r="K135" i="2"/>
  <c r="J135" i="2"/>
  <c r="L135" i="2" l="1"/>
  <c r="N135" i="2" l="1"/>
  <c r="Q135" i="2" s="1"/>
  <c r="O135" i="2"/>
  <c r="R135" i="2" s="1"/>
  <c r="I136" i="2"/>
  <c r="M135" i="2"/>
  <c r="P135" i="2" s="1"/>
  <c r="K136" i="2"/>
  <c r="J136" i="2"/>
  <c r="L136" i="2" l="1"/>
  <c r="I137" i="2" l="1"/>
  <c r="O136" i="2"/>
  <c r="R136" i="2" s="1"/>
  <c r="N136" i="2"/>
  <c r="Q136" i="2" s="1"/>
  <c r="M136" i="2"/>
  <c r="P136" i="2" s="1"/>
  <c r="J137" i="2"/>
  <c r="K137" i="2"/>
  <c r="L137" i="2" l="1"/>
  <c r="N137" i="2" l="1"/>
  <c r="Q137" i="2" s="1"/>
  <c r="O137" i="2"/>
  <c r="R137" i="2" s="1"/>
  <c r="I138" i="2"/>
  <c r="M137" i="2"/>
  <c r="P137" i="2" s="1"/>
  <c r="J138" i="2"/>
  <c r="K138" i="2"/>
  <c r="L138" i="2" l="1"/>
  <c r="I139" i="2" l="1"/>
  <c r="O138" i="2"/>
  <c r="R138" i="2" s="1"/>
  <c r="N138" i="2"/>
  <c r="Q138" i="2" s="1"/>
  <c r="M138" i="2"/>
  <c r="P138" i="2" s="1"/>
  <c r="J139" i="2"/>
  <c r="K139" i="2"/>
  <c r="L139" i="2" l="1"/>
  <c r="N139" i="2" l="1"/>
  <c r="Q139" i="2" s="1"/>
  <c r="O139" i="2"/>
  <c r="R139" i="2" s="1"/>
  <c r="I140" i="2"/>
  <c r="M139" i="2"/>
  <c r="P139" i="2" s="1"/>
  <c r="J140" i="2"/>
  <c r="K140" i="2"/>
  <c r="L140" i="2" l="1"/>
  <c r="I141" i="2" l="1"/>
  <c r="O140" i="2"/>
  <c r="R140" i="2" s="1"/>
  <c r="N140" i="2"/>
  <c r="Q140" i="2" s="1"/>
  <c r="M140" i="2"/>
  <c r="P140" i="2" s="1"/>
  <c r="K141" i="2"/>
  <c r="J141" i="2"/>
  <c r="L141" i="2" l="1"/>
  <c r="M141" i="2" l="1"/>
  <c r="P141" i="2"/>
  <c r="O141" i="2"/>
  <c r="R141" i="2" s="1"/>
  <c r="N141" i="2"/>
  <c r="Q141" i="2" s="1"/>
  <c r="I142" i="2"/>
  <c r="K142" i="2"/>
  <c r="J142" i="2"/>
  <c r="L142" i="2" l="1"/>
  <c r="J143" i="2" l="1"/>
  <c r="O142" i="2"/>
  <c r="R142" i="2" s="1"/>
  <c r="N142" i="2"/>
  <c r="Q142" i="2" s="1"/>
  <c r="M142" i="2"/>
  <c r="P142" i="2" s="1"/>
  <c r="I143" i="2"/>
  <c r="K143" i="2"/>
  <c r="L143" i="2" l="1"/>
  <c r="O143" i="2" l="1"/>
  <c r="R143" i="2" s="1"/>
  <c r="J144" i="2"/>
  <c r="N143" i="2"/>
  <c r="Q143" i="2" s="1"/>
  <c r="M143" i="2"/>
  <c r="P143" i="2" s="1"/>
  <c r="I144" i="2"/>
  <c r="K144" i="2"/>
  <c r="L144" i="2" l="1"/>
  <c r="J145" i="2" l="1"/>
  <c r="O144" i="2"/>
  <c r="R144" i="2" s="1"/>
  <c r="N144" i="2"/>
  <c r="Q144" i="2" s="1"/>
  <c r="M144" i="2"/>
  <c r="P144" i="2" s="1"/>
  <c r="I145" i="2"/>
  <c r="K145" i="2"/>
  <c r="L145" i="2" l="1"/>
  <c r="O145" i="2" l="1"/>
  <c r="R145" i="2" s="1"/>
  <c r="J146" i="2"/>
  <c r="N145" i="2"/>
  <c r="Q145" i="2" s="1"/>
  <c r="M145" i="2"/>
  <c r="P145" i="2" s="1"/>
  <c r="I146" i="2"/>
  <c r="K146" i="2"/>
  <c r="L146" i="2" l="1"/>
  <c r="J147" i="2" l="1"/>
  <c r="O146" i="2"/>
  <c r="R146" i="2" s="1"/>
  <c r="N146" i="2"/>
  <c r="Q146" i="2" s="1"/>
  <c r="M146" i="2"/>
  <c r="P146" i="2" s="1"/>
  <c r="K147" i="2"/>
  <c r="I147" i="2"/>
  <c r="L147" i="2" l="1"/>
  <c r="O147" i="2" l="1"/>
  <c r="R147" i="2" s="1"/>
  <c r="J148" i="2"/>
  <c r="N147" i="2"/>
  <c r="Q147" i="2" s="1"/>
  <c r="M147" i="2"/>
  <c r="P147" i="2" s="1"/>
  <c r="K148" i="2"/>
  <c r="I148" i="2"/>
  <c r="L148" i="2" l="1"/>
  <c r="J149" i="2" l="1"/>
  <c r="K149" i="2"/>
  <c r="O148" i="2"/>
  <c r="R148" i="2" s="1"/>
  <c r="N148" i="2"/>
  <c r="Q148" i="2" s="1"/>
  <c r="M148" i="2"/>
  <c r="P148" i="2" s="1"/>
  <c r="I149" i="2"/>
  <c r="L149" i="2" l="1"/>
  <c r="O149" i="2" l="1"/>
  <c r="R149" i="2" s="1"/>
  <c r="M149" i="2"/>
  <c r="P149" i="2" s="1"/>
  <c r="N149" i="2"/>
  <c r="Q149" i="2" s="1"/>
  <c r="K150" i="2"/>
  <c r="J150" i="2"/>
  <c r="I150" i="2"/>
  <c r="L150" i="2" l="1"/>
  <c r="I151" i="2" l="1"/>
  <c r="O150" i="2"/>
  <c r="R150" i="2" s="1"/>
  <c r="N150" i="2"/>
  <c r="Q150" i="2" s="1"/>
  <c r="M150" i="2"/>
  <c r="P150" i="2" s="1"/>
  <c r="K151" i="2"/>
  <c r="J151" i="2"/>
  <c r="L151" i="2" l="1"/>
  <c r="N151" i="2" l="1"/>
  <c r="Q151" i="2" s="1"/>
  <c r="O151" i="2"/>
  <c r="R151" i="2" s="1"/>
  <c r="I152" i="2"/>
  <c r="M151" i="2"/>
  <c r="P151" i="2" s="1"/>
  <c r="K152" i="2"/>
  <c r="J152" i="2"/>
  <c r="L152" i="2" l="1"/>
  <c r="I153" i="2" l="1"/>
  <c r="M152" i="2"/>
  <c r="P152" i="2" s="1"/>
  <c r="K153" i="2"/>
  <c r="J153" i="2"/>
  <c r="N152" i="2"/>
  <c r="Q152" i="2" s="1"/>
  <c r="O152" i="2"/>
  <c r="R152" i="2" s="1"/>
  <c r="L153" i="2"/>
  <c r="N153" i="2" l="1"/>
  <c r="Q153" i="2" s="1"/>
  <c r="O153" i="2"/>
  <c r="R153" i="2" s="1"/>
  <c r="I154" i="2"/>
  <c r="M153" i="2"/>
  <c r="P153" i="2" s="1"/>
  <c r="J154" i="2"/>
  <c r="K154" i="2"/>
  <c r="L154" i="2" l="1"/>
  <c r="M154" i="2" l="1"/>
  <c r="P154" i="2" s="1"/>
  <c r="O154" i="2"/>
  <c r="R154" i="2" s="1"/>
  <c r="N154" i="2"/>
  <c r="Q15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8AB97A-F288-42F4-B399-518861CF2CB6}" keepAlive="1" name="Zapytanie — owoce" description="Połączenie z zapytaniem „owoce” w skoroszycie." type="5" refreshedVersion="8" background="1" saveData="1">
    <dbPr connection="Provider=Microsoft.Mashup.OleDb.1;Data Source=$Workbook$;Location=owoce;Extended Properties=&quot;&quot;" command="SELECT * FROM [owoce]"/>
  </connection>
</connections>
</file>

<file path=xl/sharedStrings.xml><?xml version="1.0" encoding="utf-8"?>
<sst xmlns="http://schemas.openxmlformats.org/spreadsheetml/2006/main" count="38" uniqueCount="34">
  <si>
    <t>data</t>
  </si>
  <si>
    <t>miesiąc</t>
  </si>
  <si>
    <t>Etykiety wierszy</t>
  </si>
  <si>
    <t>Suma końcowa</t>
  </si>
  <si>
    <t>maj</t>
  </si>
  <si>
    <t>czerwiec</t>
  </si>
  <si>
    <t>lipiec</t>
  </si>
  <si>
    <t>sierpień</t>
  </si>
  <si>
    <t>wrzesień</t>
  </si>
  <si>
    <t>Liczba Porzeczek</t>
  </si>
  <si>
    <t>Liczba Truskawek</t>
  </si>
  <si>
    <t>Liczba Malin</t>
  </si>
  <si>
    <t>najwęcej porzeczek</t>
  </si>
  <si>
    <t>"6.2"</t>
  </si>
  <si>
    <t>owoc 1</t>
  </si>
  <si>
    <t>owoc2</t>
  </si>
  <si>
    <t>truskawka</t>
  </si>
  <si>
    <t>porzeczka</t>
  </si>
  <si>
    <t>malina</t>
  </si>
  <si>
    <t>liczba truskawek</t>
  </si>
  <si>
    <t>liczba malin</t>
  </si>
  <si>
    <t>liczba porzeczek</t>
  </si>
  <si>
    <t>mediana</t>
  </si>
  <si>
    <t>malinowo-porzeczkowe</t>
  </si>
  <si>
    <t>malinowo-truskawkowe</t>
  </si>
  <si>
    <t>truskawkowo-porzeczkowe</t>
  </si>
  <si>
    <t>"6.3"</t>
  </si>
  <si>
    <t>liczba malinowo-porzeczkowe</t>
  </si>
  <si>
    <t>liczba malinowo-truskawkowe3</t>
  </si>
  <si>
    <t>liczba truskawkowo-porzeczkowe</t>
  </si>
  <si>
    <t>Wartości</t>
  </si>
  <si>
    <t>malinowo-porzeczkowe1</t>
  </si>
  <si>
    <t>malinowo-truskawkowe1</t>
  </si>
  <si>
    <t>truskawkowo-porzeczkowe1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</si>
</sst>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" fontId="0" fillId="0" borderId="0" xfId="0" applyNumberFormat="1"/>
  </cellXfs>
  <cellStyles count="1">
    <cellStyle name="Normalny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 6.xlsx]owoce!Tabela przestawna5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dostarczonych</a:t>
            </a:r>
            <a:r>
              <a:rPr lang="pl-PL" baseline="0"/>
              <a:t> kg danego owocu w poszczególnych miesiącach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owoce!$V$28</c:f>
              <c:strCache>
                <c:ptCount val="1"/>
                <c:pt idx="0">
                  <c:v>Liczba Porzeczek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owoce!$U$29:$U$34</c:f>
              <c:strCache>
                <c:ptCount val="5"/>
                <c:pt idx="0">
                  <c:v>maj</c:v>
                </c:pt>
                <c:pt idx="1">
                  <c:v>czerwiec</c:v>
                </c:pt>
                <c:pt idx="2">
                  <c:v>lipiec</c:v>
                </c:pt>
                <c:pt idx="3">
                  <c:v>sierpień</c:v>
                </c:pt>
                <c:pt idx="4">
                  <c:v>wrzesień</c:v>
                </c:pt>
              </c:strCache>
            </c:strRef>
          </c:cat>
          <c:val>
            <c:numRef>
              <c:f>owoce!$V$29:$V$34</c:f>
              <c:numCache>
                <c:formatCode>General</c:formatCode>
                <c:ptCount val="5"/>
                <c:pt idx="0">
                  <c:v>3309</c:v>
                </c:pt>
                <c:pt idx="1">
                  <c:v>5081</c:v>
                </c:pt>
                <c:pt idx="2">
                  <c:v>10567</c:v>
                </c:pt>
                <c:pt idx="3">
                  <c:v>11078</c:v>
                </c:pt>
                <c:pt idx="4">
                  <c:v>6355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6-46C2-8A46-16E44848D417}"/>
            </c:ext>
          </c:extLst>
        </c:ser>
        <c:ser>
          <c:idx val="1"/>
          <c:order val="1"/>
          <c:tx>
            <c:strRef>
              <c:f>owoce!$W$28</c:f>
              <c:strCache>
                <c:ptCount val="1"/>
                <c:pt idx="0">
                  <c:v>Liczba Truskawek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owoce!$U$29:$U$34</c:f>
              <c:strCache>
                <c:ptCount val="5"/>
                <c:pt idx="0">
                  <c:v>maj</c:v>
                </c:pt>
                <c:pt idx="1">
                  <c:v>czerwiec</c:v>
                </c:pt>
                <c:pt idx="2">
                  <c:v>lipiec</c:v>
                </c:pt>
                <c:pt idx="3">
                  <c:v>sierpień</c:v>
                </c:pt>
                <c:pt idx="4">
                  <c:v>wrzesień</c:v>
                </c:pt>
              </c:strCache>
            </c:strRef>
          </c:cat>
          <c:val>
            <c:numRef>
              <c:f>owoce!$W$29:$W$34</c:f>
              <c:numCache>
                <c:formatCode>General</c:formatCode>
                <c:ptCount val="5"/>
                <c:pt idx="0">
                  <c:v>9287</c:v>
                </c:pt>
                <c:pt idx="1">
                  <c:v>8916</c:v>
                </c:pt>
                <c:pt idx="2">
                  <c:v>11339</c:v>
                </c:pt>
                <c:pt idx="3">
                  <c:v>11386</c:v>
                </c:pt>
                <c:pt idx="4">
                  <c:v>7476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6-46C2-8A46-16E44848D417}"/>
            </c:ext>
          </c:extLst>
        </c:ser>
        <c:ser>
          <c:idx val="2"/>
          <c:order val="2"/>
          <c:tx>
            <c:strRef>
              <c:f>owoce!$X$28</c:f>
              <c:strCache>
                <c:ptCount val="1"/>
                <c:pt idx="0">
                  <c:v>Liczba Malin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owoce!$U$29:$U$34</c:f>
              <c:strCache>
                <c:ptCount val="5"/>
                <c:pt idx="0">
                  <c:v>maj</c:v>
                </c:pt>
                <c:pt idx="1">
                  <c:v>czerwiec</c:v>
                </c:pt>
                <c:pt idx="2">
                  <c:v>lipiec</c:v>
                </c:pt>
                <c:pt idx="3">
                  <c:v>sierpień</c:v>
                </c:pt>
                <c:pt idx="4">
                  <c:v>wrzesień</c:v>
                </c:pt>
              </c:strCache>
            </c:strRef>
          </c:cat>
          <c:val>
            <c:numRef>
              <c:f>owoce!$X$29:$X$34</c:f>
              <c:numCache>
                <c:formatCode>General</c:formatCode>
                <c:ptCount val="5"/>
                <c:pt idx="0">
                  <c:v>9238</c:v>
                </c:pt>
                <c:pt idx="1">
                  <c:v>9485</c:v>
                </c:pt>
                <c:pt idx="2">
                  <c:v>11592</c:v>
                </c:pt>
                <c:pt idx="3">
                  <c:v>11045</c:v>
                </c:pt>
                <c:pt idx="4">
                  <c:v>6532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6-46C2-8A46-16E44848D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7607135"/>
        <c:axId val="1927605695"/>
      </c:barChart>
      <c:catAx>
        <c:axId val="192760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Nazwy miesięcy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7605695"/>
        <c:crosses val="autoZero"/>
        <c:auto val="1"/>
        <c:lblAlgn val="ctr"/>
        <c:lblOffset val="100"/>
        <c:noMultiLvlLbl val="0"/>
      </c:catAx>
      <c:valAx>
        <c:axId val="192760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kilogramów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76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295275</xdr:colOff>
      <xdr:row>7</xdr:row>
      <xdr:rowOff>152400</xdr:rowOff>
    </xdr:from>
    <xdr:to>
      <xdr:col>28</xdr:col>
      <xdr:colOff>85725</xdr:colOff>
      <xdr:row>22</xdr:row>
      <xdr:rowOff>38100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809528C-829F-3D47-91EF-BD4D4069F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 Mackiewicz" refreshedDate="45617.728351620368" createdVersion="8" refreshedVersion="8" minRefreshableVersion="3" recordCount="153" xr:uid="{AB4F13EA-2560-4414-8631-1419FF817722}">
  <cacheSource type="worksheet">
    <worksheetSource name="owoce"/>
  </cacheSource>
  <cacheFields count="5">
    <cacheField name="data" numFmtId="14">
      <sharedItems containsSemiMixedTypes="0" containsNonDate="0" containsDate="1" containsString="0" minDate="2020-05-01T00:00:00" maxDate="2020-10-01T00:00:00"/>
    </cacheField>
    <cacheField name="dostawa_malin" numFmtId="0">
      <sharedItems containsSemiMixedTypes="0" containsString="0" containsNumber="1" containsInteger="1" minValue="142" maxValue="495"/>
    </cacheField>
    <cacheField name="dostawa_truskawek" numFmtId="0">
      <sharedItems containsSemiMixedTypes="0" containsString="0" containsNumber="1" containsInteger="1" minValue="102" maxValue="490"/>
    </cacheField>
    <cacheField name="dostawa_porzeczek" numFmtId="0">
      <sharedItems containsSemiMixedTypes="0" containsString="0" containsNumber="1" containsInteger="1" minValue="72" maxValue="555"/>
    </cacheField>
    <cacheField name="miesiąc" numFmtId="0">
      <sharedItems count="5">
        <s v="maj"/>
        <s v="czerwiec"/>
        <s v="lipiec"/>
        <s v="sierpień"/>
        <s v="wrzesie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 Mackiewicz" refreshedDate="45617.753988194447" createdVersion="8" refreshedVersion="8" minRefreshableVersion="3" recordCount="153" xr:uid="{03F26C3E-C01C-44CE-B8D9-3E7770C18BDD}">
  <cacheSource type="worksheet">
    <worksheetSource name="owoce[[malinowo-porzeczkowe]:[truskawkowo-porzeczkowe]]"/>
  </cacheSource>
  <cacheFields count="3">
    <cacheField name="malinowo-porzeczkowe" numFmtId="0">
      <sharedItems containsSemiMixedTypes="0" containsString="0" containsNumber="1" containsInteger="1" minValue="0" maxValue="1" count="2">
        <n v="0"/>
        <n v="1"/>
      </sharedItems>
    </cacheField>
    <cacheField name="malinowo-truskawkowe" numFmtId="0">
      <sharedItems containsSemiMixedTypes="0" containsString="0" containsNumber="1" containsInteger="1" minValue="0" maxValue="1" count="2">
        <n v="1"/>
        <n v="0"/>
      </sharedItems>
    </cacheField>
    <cacheField name="truskawkowo-porzeczkowe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 Mackiewicz" refreshedDate="45617.756743865742" createdVersion="8" refreshedVersion="8" minRefreshableVersion="3" recordCount="153" xr:uid="{067B9EBE-8605-4B0A-9693-8449FA428031}">
  <cacheSource type="worksheet">
    <worksheetSource name="owoce[[liczba malinowo-porzeczkowe]:[liczba truskawkowo-porzeczkowe]]"/>
  </cacheSource>
  <cacheFields count="3">
    <cacheField name="liczba malinowo-porzeczkowe" numFmtId="0">
      <sharedItems containsSemiMixedTypes="0" containsString="0" containsNumber="1" containsInteger="1" minValue="0" maxValue="840"/>
    </cacheField>
    <cacheField name="liczba malinowo-truskawkowe3" numFmtId="0">
      <sharedItems containsSemiMixedTypes="0" containsString="0" containsNumber="1" containsInteger="1" minValue="0" maxValue="729"/>
    </cacheField>
    <cacheField name="liczba truskawkowo-porzeczkowe" numFmtId="0">
      <sharedItems containsSemiMixedTypes="0" containsString="0" containsNumber="1" containsInteger="1" minValue="0" maxValue="7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d v="2020-05-01T00:00:00"/>
    <n v="211"/>
    <n v="281"/>
    <n v="88"/>
    <x v="0"/>
  </r>
  <r>
    <d v="2020-05-02T00:00:00"/>
    <n v="393"/>
    <n v="313"/>
    <n v="83"/>
    <x v="0"/>
  </r>
  <r>
    <d v="2020-05-03T00:00:00"/>
    <n v="389"/>
    <n v="315"/>
    <n v="104"/>
    <x v="0"/>
  </r>
  <r>
    <d v="2020-05-04T00:00:00"/>
    <n v="308"/>
    <n v="221"/>
    <n v="119"/>
    <x v="0"/>
  </r>
  <r>
    <d v="2020-05-05T00:00:00"/>
    <n v="387"/>
    <n v="275"/>
    <n v="72"/>
    <x v="0"/>
  </r>
  <r>
    <d v="2020-05-06T00:00:00"/>
    <n v="294"/>
    <n v="366"/>
    <n v="99"/>
    <x v="0"/>
  </r>
  <r>
    <d v="2020-05-07T00:00:00"/>
    <n v="389"/>
    <n v="288"/>
    <n v="87"/>
    <x v="0"/>
  </r>
  <r>
    <d v="2020-05-08T00:00:00"/>
    <n v="259"/>
    <n v="361"/>
    <n v="112"/>
    <x v="0"/>
  </r>
  <r>
    <d v="2020-05-09T00:00:00"/>
    <n v="369"/>
    <n v="233"/>
    <n v="110"/>
    <x v="0"/>
  </r>
  <r>
    <d v="2020-05-10T00:00:00"/>
    <n v="263"/>
    <n v="393"/>
    <n v="75"/>
    <x v="0"/>
  </r>
  <r>
    <d v="2020-05-11T00:00:00"/>
    <n v="239"/>
    <n v="347"/>
    <n v="94"/>
    <x v="0"/>
  </r>
  <r>
    <d v="2020-05-12T00:00:00"/>
    <n v="282"/>
    <n v="338"/>
    <n v="86"/>
    <x v="0"/>
  </r>
  <r>
    <d v="2020-05-13T00:00:00"/>
    <n v="306"/>
    <n v="273"/>
    <n v="75"/>
    <x v="0"/>
  </r>
  <r>
    <d v="2020-05-14T00:00:00"/>
    <n v="251"/>
    <n v="325"/>
    <n v="89"/>
    <x v="0"/>
  </r>
  <r>
    <d v="2020-05-15T00:00:00"/>
    <n v="224"/>
    <n v="352"/>
    <n v="97"/>
    <x v="0"/>
  </r>
  <r>
    <d v="2020-05-16T00:00:00"/>
    <n v="233"/>
    <n v="270"/>
    <n v="94"/>
    <x v="0"/>
  </r>
  <r>
    <d v="2020-05-17T00:00:00"/>
    <n v="345"/>
    <n v="275"/>
    <n v="90"/>
    <x v="0"/>
  </r>
  <r>
    <d v="2020-05-18T00:00:00"/>
    <n v="232"/>
    <n v="228"/>
    <n v="107"/>
    <x v="0"/>
  </r>
  <r>
    <d v="2020-05-19T00:00:00"/>
    <n v="238"/>
    <n v="394"/>
    <n v="105"/>
    <x v="0"/>
  </r>
  <r>
    <d v="2020-05-20T00:00:00"/>
    <n v="378"/>
    <n v="311"/>
    <n v="110"/>
    <x v="0"/>
  </r>
  <r>
    <d v="2020-05-21T00:00:00"/>
    <n v="281"/>
    <n v="354"/>
    <n v="121"/>
    <x v="0"/>
  </r>
  <r>
    <d v="2020-05-22T00:00:00"/>
    <n v="390"/>
    <n v="267"/>
    <n v="124"/>
    <x v="0"/>
  </r>
  <r>
    <d v="2020-05-23T00:00:00"/>
    <n v="308"/>
    <n v="337"/>
    <n v="105"/>
    <x v="0"/>
  </r>
  <r>
    <d v="2020-05-24T00:00:00"/>
    <n v="391"/>
    <n v="238"/>
    <n v="113"/>
    <x v="0"/>
  </r>
  <r>
    <d v="2020-05-25T00:00:00"/>
    <n v="241"/>
    <n v="283"/>
    <n v="140"/>
    <x v="0"/>
  </r>
  <r>
    <d v="2020-05-26T00:00:00"/>
    <n v="249"/>
    <n v="275"/>
    <n v="118"/>
    <x v="0"/>
  </r>
  <r>
    <d v="2020-05-27T00:00:00"/>
    <n v="298"/>
    <n v="263"/>
    <n v="145"/>
    <x v="0"/>
  </r>
  <r>
    <d v="2020-05-28T00:00:00"/>
    <n v="254"/>
    <n v="241"/>
    <n v="149"/>
    <x v="0"/>
  </r>
  <r>
    <d v="2020-05-29T00:00:00"/>
    <n v="329"/>
    <n v="323"/>
    <n v="134"/>
    <x v="0"/>
  </r>
  <r>
    <d v="2020-05-30T00:00:00"/>
    <n v="213"/>
    <n v="221"/>
    <n v="119"/>
    <x v="0"/>
  </r>
  <r>
    <d v="2020-05-31T00:00:00"/>
    <n v="294"/>
    <n v="326"/>
    <n v="145"/>
    <x v="0"/>
  </r>
  <r>
    <d v="2020-06-01T00:00:00"/>
    <n v="225"/>
    <n v="206"/>
    <n v="122"/>
    <x v="1"/>
  </r>
  <r>
    <d v="2020-06-02T00:00:00"/>
    <n v="264"/>
    <n v="355"/>
    <n v="134"/>
    <x v="1"/>
  </r>
  <r>
    <d v="2020-06-03T00:00:00"/>
    <n v="253"/>
    <n v="271"/>
    <n v="142"/>
    <x v="1"/>
  </r>
  <r>
    <d v="2020-06-04T00:00:00"/>
    <n v="352"/>
    <n v="207"/>
    <n v="125"/>
    <x v="1"/>
  </r>
  <r>
    <d v="2020-06-05T00:00:00"/>
    <n v="269"/>
    <n v="248"/>
    <n v="137"/>
    <x v="1"/>
  </r>
  <r>
    <d v="2020-06-06T00:00:00"/>
    <n v="242"/>
    <n v="247"/>
    <n v="125"/>
    <x v="1"/>
  </r>
  <r>
    <d v="2020-06-07T00:00:00"/>
    <n v="327"/>
    <n v="262"/>
    <n v="103"/>
    <x v="1"/>
  </r>
  <r>
    <d v="2020-06-08T00:00:00"/>
    <n v="316"/>
    <n v="253"/>
    <n v="134"/>
    <x v="1"/>
  </r>
  <r>
    <d v="2020-06-09T00:00:00"/>
    <n v="294"/>
    <n v="249"/>
    <n v="137"/>
    <x v="1"/>
  </r>
  <r>
    <d v="2020-06-10T00:00:00"/>
    <n v="270"/>
    <n v="206"/>
    <n v="146"/>
    <x v="1"/>
  </r>
  <r>
    <d v="2020-06-11T00:00:00"/>
    <n v="349"/>
    <n v="301"/>
    <n v="138"/>
    <x v="1"/>
  </r>
  <r>
    <d v="2020-06-12T00:00:00"/>
    <n v="224"/>
    <n v="385"/>
    <n v="138"/>
    <x v="1"/>
  </r>
  <r>
    <d v="2020-06-13T00:00:00"/>
    <n v="309"/>
    <n v="204"/>
    <n v="140"/>
    <x v="1"/>
  </r>
  <r>
    <d v="2020-06-14T00:00:00"/>
    <n v="246"/>
    <n v="275"/>
    <n v="130"/>
    <x v="1"/>
  </r>
  <r>
    <d v="2020-06-15T00:00:00"/>
    <n v="241"/>
    <n v="247"/>
    <n v="166"/>
    <x v="1"/>
  </r>
  <r>
    <d v="2020-06-16T00:00:00"/>
    <n v="365"/>
    <n v="256"/>
    <n v="132"/>
    <x v="1"/>
  </r>
  <r>
    <d v="2020-06-17T00:00:00"/>
    <n v="225"/>
    <n v="392"/>
    <n v="158"/>
    <x v="1"/>
  </r>
  <r>
    <d v="2020-06-18T00:00:00"/>
    <n v="335"/>
    <n v="254"/>
    <n v="173"/>
    <x v="1"/>
  </r>
  <r>
    <d v="2020-06-19T00:00:00"/>
    <n v="376"/>
    <n v="258"/>
    <n v="151"/>
    <x v="1"/>
  </r>
  <r>
    <d v="2020-06-20T00:00:00"/>
    <n v="310"/>
    <n v="248"/>
    <n v="173"/>
    <x v="1"/>
  </r>
  <r>
    <d v="2020-06-21T00:00:00"/>
    <n v="408"/>
    <n v="250"/>
    <n v="242"/>
    <x v="1"/>
  </r>
  <r>
    <d v="2020-06-22T00:00:00"/>
    <n v="256"/>
    <n v="393"/>
    <n v="219"/>
    <x v="1"/>
  </r>
  <r>
    <d v="2020-06-23T00:00:00"/>
    <n v="322"/>
    <n v="425"/>
    <n v="215"/>
    <x v="1"/>
  </r>
  <r>
    <d v="2020-06-24T00:00:00"/>
    <n v="447"/>
    <n v="385"/>
    <n v="212"/>
    <x v="1"/>
  </r>
  <r>
    <d v="2020-06-25T00:00:00"/>
    <n v="408"/>
    <n v="260"/>
    <n v="225"/>
    <x v="1"/>
  </r>
  <r>
    <d v="2020-06-26T00:00:00"/>
    <n v="283"/>
    <n v="396"/>
    <n v="221"/>
    <x v="1"/>
  </r>
  <r>
    <d v="2020-06-27T00:00:00"/>
    <n v="414"/>
    <n v="314"/>
    <n v="220"/>
    <x v="1"/>
  </r>
  <r>
    <d v="2020-06-28T00:00:00"/>
    <n v="442"/>
    <n v="449"/>
    <n v="245"/>
    <x v="1"/>
  </r>
  <r>
    <d v="2020-06-29T00:00:00"/>
    <n v="269"/>
    <n v="370"/>
    <n v="242"/>
    <x v="1"/>
  </r>
  <r>
    <d v="2020-06-30T00:00:00"/>
    <n v="444"/>
    <n v="350"/>
    <n v="236"/>
    <x v="1"/>
  </r>
  <r>
    <d v="2020-07-01T00:00:00"/>
    <n v="425"/>
    <n v="342"/>
    <n v="237"/>
    <x v="2"/>
  </r>
  <r>
    <d v="2020-07-02T00:00:00"/>
    <n v="377"/>
    <n v="290"/>
    <n v="240"/>
    <x v="2"/>
  </r>
  <r>
    <d v="2020-07-03T00:00:00"/>
    <n v="382"/>
    <n v="360"/>
    <n v="203"/>
    <x v="2"/>
  </r>
  <r>
    <d v="2020-07-04T00:00:00"/>
    <n v="287"/>
    <n v="428"/>
    <n v="204"/>
    <x v="2"/>
  </r>
  <r>
    <d v="2020-07-05T00:00:00"/>
    <n v="429"/>
    <n v="394"/>
    <n v="246"/>
    <x v="2"/>
  </r>
  <r>
    <d v="2020-07-06T00:00:00"/>
    <n v="287"/>
    <n v="356"/>
    <n v="233"/>
    <x v="2"/>
  </r>
  <r>
    <d v="2020-07-07T00:00:00"/>
    <n v="421"/>
    <n v="292"/>
    <n v="226"/>
    <x v="2"/>
  </r>
  <r>
    <d v="2020-07-08T00:00:00"/>
    <n v="334"/>
    <n v="353"/>
    <n v="282"/>
    <x v="2"/>
  </r>
  <r>
    <d v="2020-07-09T00:00:00"/>
    <n v="282"/>
    <n v="329"/>
    <n v="262"/>
    <x v="2"/>
  </r>
  <r>
    <d v="2020-07-10T00:00:00"/>
    <n v="356"/>
    <n v="331"/>
    <n v="290"/>
    <x v="2"/>
  </r>
  <r>
    <d v="2020-07-11T00:00:00"/>
    <n v="307"/>
    <n v="394"/>
    <n v="256"/>
    <x v="2"/>
  </r>
  <r>
    <d v="2020-07-12T00:00:00"/>
    <n v="441"/>
    <n v="271"/>
    <n v="292"/>
    <x v="2"/>
  </r>
  <r>
    <d v="2020-07-13T00:00:00"/>
    <n v="407"/>
    <n v="311"/>
    <n v="280"/>
    <x v="2"/>
  </r>
  <r>
    <d v="2020-07-14T00:00:00"/>
    <n v="480"/>
    <n v="342"/>
    <n v="292"/>
    <x v="2"/>
  </r>
  <r>
    <d v="2020-07-15T00:00:00"/>
    <n v="494"/>
    <n v="310"/>
    <n v="275"/>
    <x v="2"/>
  </r>
  <r>
    <d v="2020-07-16T00:00:00"/>
    <n v="493"/>
    <n v="431"/>
    <n v="283"/>
    <x v="2"/>
  </r>
  <r>
    <d v="2020-07-17T00:00:00"/>
    <n v="302"/>
    <n v="415"/>
    <n v="297"/>
    <x v="2"/>
  </r>
  <r>
    <d v="2020-07-18T00:00:00"/>
    <n v="331"/>
    <n v="353"/>
    <n v="373"/>
    <x v="2"/>
  </r>
  <r>
    <d v="2020-07-19T00:00:00"/>
    <n v="486"/>
    <n v="323"/>
    <n v="359"/>
    <x v="2"/>
  </r>
  <r>
    <d v="2020-07-20T00:00:00"/>
    <n v="360"/>
    <n v="331"/>
    <n v="445"/>
    <x v="2"/>
  </r>
  <r>
    <d v="2020-07-21T00:00:00"/>
    <n v="391"/>
    <n v="455"/>
    <n v="427"/>
    <x v="2"/>
  </r>
  <r>
    <d v="2020-07-22T00:00:00"/>
    <n v="327"/>
    <n v="471"/>
    <n v="423"/>
    <x v="2"/>
  </r>
  <r>
    <d v="2020-07-23T00:00:00"/>
    <n v="355"/>
    <n v="490"/>
    <n v="449"/>
    <x v="2"/>
  </r>
  <r>
    <d v="2020-07-24T00:00:00"/>
    <n v="360"/>
    <n v="339"/>
    <n v="470"/>
    <x v="2"/>
  </r>
  <r>
    <d v="2020-07-25T00:00:00"/>
    <n v="303"/>
    <n v="404"/>
    <n v="434"/>
    <x v="2"/>
  </r>
  <r>
    <d v="2020-07-26T00:00:00"/>
    <n v="310"/>
    <n v="332"/>
    <n v="536"/>
    <x v="2"/>
  </r>
  <r>
    <d v="2020-07-27T00:00:00"/>
    <n v="435"/>
    <n v="406"/>
    <n v="421"/>
    <x v="2"/>
  </r>
  <r>
    <d v="2020-07-28T00:00:00"/>
    <n v="344"/>
    <n v="348"/>
    <n v="555"/>
    <x v="2"/>
  </r>
  <r>
    <d v="2020-07-29T00:00:00"/>
    <n v="303"/>
    <n v="335"/>
    <n v="436"/>
    <x v="2"/>
  </r>
  <r>
    <d v="2020-07-30T00:00:00"/>
    <n v="433"/>
    <n v="425"/>
    <n v="422"/>
    <x v="2"/>
  </r>
  <r>
    <d v="2020-07-31T00:00:00"/>
    <n v="350"/>
    <n v="378"/>
    <n v="419"/>
    <x v="2"/>
  </r>
  <r>
    <d v="2020-08-01T00:00:00"/>
    <n v="396"/>
    <n v="466"/>
    <n v="434"/>
    <x v="3"/>
  </r>
  <r>
    <d v="2020-08-02T00:00:00"/>
    <n v="495"/>
    <n v="410"/>
    <n v="418"/>
    <x v="3"/>
  </r>
  <r>
    <d v="2020-08-03T00:00:00"/>
    <n v="420"/>
    <n v="328"/>
    <n v="422"/>
    <x v="3"/>
  </r>
  <r>
    <d v="2020-08-04T00:00:00"/>
    <n v="411"/>
    <n v="481"/>
    <n v="445"/>
    <x v="3"/>
  </r>
  <r>
    <d v="2020-08-05T00:00:00"/>
    <n v="317"/>
    <n v="434"/>
    <n v="411"/>
    <x v="3"/>
  </r>
  <r>
    <d v="2020-08-06T00:00:00"/>
    <n v="342"/>
    <n v="465"/>
    <n v="417"/>
    <x v="3"/>
  </r>
  <r>
    <d v="2020-08-07T00:00:00"/>
    <n v="450"/>
    <n v="318"/>
    <n v="490"/>
    <x v="3"/>
  </r>
  <r>
    <d v="2020-08-08T00:00:00"/>
    <n v="343"/>
    <n v="329"/>
    <n v="345"/>
    <x v="3"/>
  </r>
  <r>
    <d v="2020-08-09T00:00:00"/>
    <n v="287"/>
    <n v="328"/>
    <n v="377"/>
    <x v="3"/>
  </r>
  <r>
    <d v="2020-08-10T00:00:00"/>
    <n v="298"/>
    <n v="401"/>
    <n v="416"/>
    <x v="3"/>
  </r>
  <r>
    <d v="2020-08-11T00:00:00"/>
    <n v="429"/>
    <n v="348"/>
    <n v="426"/>
    <x v="3"/>
  </r>
  <r>
    <d v="2020-08-12T00:00:00"/>
    <n v="417"/>
    <n v="457"/>
    <n v="438"/>
    <x v="3"/>
  </r>
  <r>
    <d v="2020-08-13T00:00:00"/>
    <n v="384"/>
    <n v="330"/>
    <n v="292"/>
    <x v="3"/>
  </r>
  <r>
    <d v="2020-08-14T00:00:00"/>
    <n v="370"/>
    <n v="388"/>
    <n v="390"/>
    <x v="3"/>
  </r>
  <r>
    <d v="2020-08-15T00:00:00"/>
    <n v="436"/>
    <n v="298"/>
    <n v="420"/>
    <x v="3"/>
  </r>
  <r>
    <d v="2020-08-16T00:00:00"/>
    <n v="303"/>
    <n v="429"/>
    <n v="407"/>
    <x v="3"/>
  </r>
  <r>
    <d v="2020-08-17T00:00:00"/>
    <n v="449"/>
    <n v="444"/>
    <n v="425"/>
    <x v="3"/>
  </r>
  <r>
    <d v="2020-08-18T00:00:00"/>
    <n v="300"/>
    <n v="358"/>
    <n v="377"/>
    <x v="3"/>
  </r>
  <r>
    <d v="2020-08-19T00:00:00"/>
    <n v="307"/>
    <n v="417"/>
    <n v="405"/>
    <x v="3"/>
  </r>
  <r>
    <d v="2020-08-20T00:00:00"/>
    <n v="314"/>
    <n v="340"/>
    <n v="345"/>
    <x v="3"/>
  </r>
  <r>
    <d v="2020-08-21T00:00:00"/>
    <n v="379"/>
    <n v="288"/>
    <n v="353"/>
    <x v="3"/>
  </r>
  <r>
    <d v="2020-08-22T00:00:00"/>
    <n v="405"/>
    <n v="454"/>
    <n v="342"/>
    <x v="3"/>
  </r>
  <r>
    <d v="2020-08-23T00:00:00"/>
    <n v="407"/>
    <n v="300"/>
    <n v="365"/>
    <x v="3"/>
  </r>
  <r>
    <d v="2020-08-24T00:00:00"/>
    <n v="432"/>
    <n v="423"/>
    <n v="221"/>
    <x v="3"/>
  </r>
  <r>
    <d v="2020-08-25T00:00:00"/>
    <n v="405"/>
    <n v="449"/>
    <n v="231"/>
    <x v="3"/>
  </r>
  <r>
    <d v="2020-08-26T00:00:00"/>
    <n v="162"/>
    <n v="294"/>
    <n v="255"/>
    <x v="3"/>
  </r>
  <r>
    <d v="2020-08-27T00:00:00"/>
    <n v="297"/>
    <n v="341"/>
    <n v="223"/>
    <x v="3"/>
  </r>
  <r>
    <d v="2020-08-28T00:00:00"/>
    <n v="226"/>
    <n v="329"/>
    <n v="261"/>
    <x v="3"/>
  </r>
  <r>
    <d v="2020-08-29T00:00:00"/>
    <n v="226"/>
    <n v="256"/>
    <n v="239"/>
    <x v="3"/>
  </r>
  <r>
    <d v="2020-08-30T00:00:00"/>
    <n v="287"/>
    <n v="217"/>
    <n v="262"/>
    <x v="3"/>
  </r>
  <r>
    <d v="2020-08-31T00:00:00"/>
    <n v="351"/>
    <n v="266"/>
    <n v="226"/>
    <x v="3"/>
  </r>
  <r>
    <d v="2020-09-01T00:00:00"/>
    <n v="214"/>
    <n v="260"/>
    <n v="241"/>
    <x v="4"/>
  </r>
  <r>
    <d v="2020-09-02T00:00:00"/>
    <n v="282"/>
    <n v="227"/>
    <n v="258"/>
    <x v="4"/>
  </r>
  <r>
    <d v="2020-09-03T00:00:00"/>
    <n v="257"/>
    <n v="251"/>
    <n v="252"/>
    <x v="4"/>
  </r>
  <r>
    <d v="2020-09-04T00:00:00"/>
    <n v="172"/>
    <n v="171"/>
    <n v="268"/>
    <x v="4"/>
  </r>
  <r>
    <d v="2020-09-05T00:00:00"/>
    <n v="197"/>
    <n v="326"/>
    <n v="224"/>
    <x v="4"/>
  </r>
  <r>
    <d v="2020-09-06T00:00:00"/>
    <n v="292"/>
    <n v="329"/>
    <n v="255"/>
    <x v="4"/>
  </r>
  <r>
    <d v="2020-09-07T00:00:00"/>
    <n v="172"/>
    <n v="216"/>
    <n v="199"/>
    <x v="4"/>
  </r>
  <r>
    <d v="2020-09-08T00:00:00"/>
    <n v="258"/>
    <n v="291"/>
    <n v="220"/>
    <x v="4"/>
  </r>
  <r>
    <d v="2020-09-09T00:00:00"/>
    <n v="276"/>
    <n v="347"/>
    <n v="197"/>
    <x v="4"/>
  </r>
  <r>
    <d v="2020-09-10T00:00:00"/>
    <n v="210"/>
    <n v="333"/>
    <n v="218"/>
    <x v="4"/>
  </r>
  <r>
    <d v="2020-09-11T00:00:00"/>
    <n v="168"/>
    <n v="211"/>
    <n v="180"/>
    <x v="4"/>
  </r>
  <r>
    <d v="2020-09-12T00:00:00"/>
    <n v="196"/>
    <n v="348"/>
    <n v="225"/>
    <x v="4"/>
  </r>
  <r>
    <d v="2020-09-13T00:00:00"/>
    <n v="284"/>
    <n v="226"/>
    <n v="197"/>
    <x v="4"/>
  </r>
  <r>
    <d v="2020-09-14T00:00:00"/>
    <n v="162"/>
    <n v="345"/>
    <n v="194"/>
    <x v="4"/>
  </r>
  <r>
    <d v="2020-09-15T00:00:00"/>
    <n v="212"/>
    <n v="184"/>
    <n v="183"/>
    <x v="4"/>
  </r>
  <r>
    <d v="2020-09-16T00:00:00"/>
    <n v="165"/>
    <n v="232"/>
    <n v="202"/>
    <x v="4"/>
  </r>
  <r>
    <d v="2020-09-17T00:00:00"/>
    <n v="163"/>
    <n v="314"/>
    <n v="213"/>
    <x v="4"/>
  </r>
  <r>
    <d v="2020-09-18T00:00:00"/>
    <n v="200"/>
    <n v="307"/>
    <n v="206"/>
    <x v="4"/>
  </r>
  <r>
    <d v="2020-09-19T00:00:00"/>
    <n v="201"/>
    <n v="274"/>
    <n v="210"/>
    <x v="4"/>
  </r>
  <r>
    <d v="2020-09-20T00:00:00"/>
    <n v="269"/>
    <n v="278"/>
    <n v="228"/>
    <x v="4"/>
  </r>
  <r>
    <d v="2020-09-21T00:00:00"/>
    <n v="188"/>
    <n v="195"/>
    <n v="207"/>
    <x v="4"/>
  </r>
  <r>
    <d v="2020-09-22T00:00:00"/>
    <n v="142"/>
    <n v="249"/>
    <n v="202"/>
    <x v="4"/>
  </r>
  <r>
    <d v="2020-09-23T00:00:00"/>
    <n v="232"/>
    <n v="116"/>
    <n v="195"/>
    <x v="4"/>
  </r>
  <r>
    <d v="2020-09-24T00:00:00"/>
    <n v="296"/>
    <n v="102"/>
    <n v="192"/>
    <x v="4"/>
  </r>
  <r>
    <d v="2020-09-25T00:00:00"/>
    <n v="161"/>
    <n v="151"/>
    <n v="216"/>
    <x v="4"/>
  </r>
  <r>
    <d v="2020-09-26T00:00:00"/>
    <n v="162"/>
    <n v="261"/>
    <n v="184"/>
    <x v="4"/>
  </r>
  <r>
    <d v="2020-09-27T00:00:00"/>
    <n v="216"/>
    <n v="147"/>
    <n v="204"/>
    <x v="4"/>
  </r>
  <r>
    <d v="2020-09-28T00:00:00"/>
    <n v="282"/>
    <n v="297"/>
    <n v="195"/>
    <x v="4"/>
  </r>
  <r>
    <d v="2020-09-29T00:00:00"/>
    <n v="214"/>
    <n v="198"/>
    <n v="200"/>
    <x v="4"/>
  </r>
  <r>
    <d v="2020-09-30T00:00:00"/>
    <n v="289"/>
    <n v="290"/>
    <n v="190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x v="0"/>
    <x v="0"/>
    <x v="0"/>
  </r>
  <r>
    <x v="0"/>
    <x v="0"/>
    <x v="0"/>
  </r>
  <r>
    <x v="0"/>
    <x v="0"/>
    <x v="0"/>
  </r>
  <r>
    <x v="1"/>
    <x v="1"/>
    <x v="0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0"/>
  </r>
  <r>
    <x v="1"/>
    <x v="1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1"/>
    <x v="1"/>
    <x v="0"/>
  </r>
  <r>
    <x v="0"/>
    <x v="0"/>
    <x v="0"/>
  </r>
  <r>
    <x v="0"/>
    <x v="0"/>
    <x v="0"/>
  </r>
  <r>
    <x v="1"/>
    <x v="1"/>
    <x v="0"/>
  </r>
  <r>
    <x v="0"/>
    <x v="0"/>
    <x v="0"/>
  </r>
  <r>
    <x v="0"/>
    <x v="0"/>
    <x v="0"/>
  </r>
  <r>
    <x v="0"/>
    <x v="1"/>
    <x v="1"/>
  </r>
  <r>
    <x v="0"/>
    <x v="0"/>
    <x v="0"/>
  </r>
  <r>
    <x v="1"/>
    <x v="1"/>
    <x v="0"/>
  </r>
  <r>
    <x v="0"/>
    <x v="0"/>
    <x v="0"/>
  </r>
  <r>
    <x v="0"/>
    <x v="1"/>
    <x v="1"/>
  </r>
  <r>
    <x v="0"/>
    <x v="0"/>
    <x v="0"/>
  </r>
  <r>
    <x v="1"/>
    <x v="1"/>
    <x v="0"/>
  </r>
  <r>
    <x v="0"/>
    <x v="0"/>
    <x v="0"/>
  </r>
  <r>
    <x v="0"/>
    <x v="0"/>
    <x v="0"/>
  </r>
  <r>
    <x v="1"/>
    <x v="1"/>
    <x v="0"/>
  </r>
  <r>
    <x v="0"/>
    <x v="0"/>
    <x v="0"/>
  </r>
  <r>
    <x v="0"/>
    <x v="1"/>
    <x v="1"/>
  </r>
  <r>
    <x v="0"/>
    <x v="0"/>
    <x v="0"/>
  </r>
  <r>
    <x v="0"/>
    <x v="0"/>
    <x v="0"/>
  </r>
  <r>
    <x v="1"/>
    <x v="1"/>
    <x v="0"/>
  </r>
  <r>
    <x v="0"/>
    <x v="0"/>
    <x v="0"/>
  </r>
  <r>
    <x v="0"/>
    <x v="1"/>
    <x v="1"/>
  </r>
  <r>
    <x v="0"/>
    <x v="0"/>
    <x v="0"/>
  </r>
  <r>
    <x v="0"/>
    <x v="0"/>
    <x v="0"/>
  </r>
  <r>
    <x v="1"/>
    <x v="1"/>
    <x v="0"/>
  </r>
  <r>
    <x v="0"/>
    <x v="0"/>
    <x v="0"/>
  </r>
  <r>
    <x v="0"/>
    <x v="1"/>
    <x v="1"/>
  </r>
  <r>
    <x v="1"/>
    <x v="1"/>
    <x v="0"/>
  </r>
  <r>
    <x v="0"/>
    <x v="0"/>
    <x v="0"/>
  </r>
  <r>
    <x v="0"/>
    <x v="1"/>
    <x v="1"/>
  </r>
  <r>
    <x v="0"/>
    <x v="0"/>
    <x v="0"/>
  </r>
  <r>
    <x v="1"/>
    <x v="1"/>
    <x v="0"/>
  </r>
  <r>
    <x v="0"/>
    <x v="0"/>
    <x v="0"/>
  </r>
  <r>
    <x v="1"/>
    <x v="1"/>
    <x v="0"/>
  </r>
  <r>
    <x v="0"/>
    <x v="0"/>
    <x v="0"/>
  </r>
  <r>
    <x v="0"/>
    <x v="1"/>
    <x v="1"/>
  </r>
  <r>
    <x v="0"/>
    <x v="0"/>
    <x v="0"/>
  </r>
  <r>
    <x v="1"/>
    <x v="1"/>
    <x v="0"/>
  </r>
  <r>
    <x v="0"/>
    <x v="0"/>
    <x v="0"/>
  </r>
  <r>
    <x v="0"/>
    <x v="1"/>
    <x v="1"/>
  </r>
  <r>
    <x v="0"/>
    <x v="0"/>
    <x v="0"/>
  </r>
  <r>
    <x v="1"/>
    <x v="1"/>
    <x v="0"/>
  </r>
  <r>
    <x v="0"/>
    <x v="0"/>
    <x v="0"/>
  </r>
  <r>
    <x v="0"/>
    <x v="1"/>
    <x v="1"/>
  </r>
  <r>
    <x v="0"/>
    <x v="0"/>
    <x v="0"/>
  </r>
  <r>
    <x v="1"/>
    <x v="1"/>
    <x v="0"/>
  </r>
  <r>
    <x v="0"/>
    <x v="0"/>
    <x v="0"/>
  </r>
  <r>
    <x v="0"/>
    <x v="1"/>
    <x v="1"/>
  </r>
  <r>
    <x v="0"/>
    <x v="0"/>
    <x v="0"/>
  </r>
  <r>
    <x v="1"/>
    <x v="1"/>
    <x v="0"/>
  </r>
  <r>
    <x v="0"/>
    <x v="0"/>
    <x v="0"/>
  </r>
  <r>
    <x v="1"/>
    <x v="1"/>
    <x v="0"/>
  </r>
  <r>
    <x v="0"/>
    <x v="0"/>
    <x v="0"/>
  </r>
  <r>
    <x v="0"/>
    <x v="1"/>
    <x v="1"/>
  </r>
  <r>
    <x v="1"/>
    <x v="1"/>
    <x v="0"/>
  </r>
  <r>
    <x v="0"/>
    <x v="0"/>
    <x v="0"/>
  </r>
  <r>
    <x v="1"/>
    <x v="1"/>
    <x v="0"/>
  </r>
  <r>
    <x v="0"/>
    <x v="1"/>
    <x v="1"/>
  </r>
  <r>
    <x v="0"/>
    <x v="0"/>
    <x v="0"/>
  </r>
  <r>
    <x v="1"/>
    <x v="1"/>
    <x v="0"/>
  </r>
  <r>
    <x v="0"/>
    <x v="1"/>
    <x v="1"/>
  </r>
  <r>
    <x v="0"/>
    <x v="0"/>
    <x v="0"/>
  </r>
  <r>
    <x v="1"/>
    <x v="1"/>
    <x v="0"/>
  </r>
  <r>
    <x v="0"/>
    <x v="1"/>
    <x v="1"/>
  </r>
  <r>
    <x v="1"/>
    <x v="1"/>
    <x v="0"/>
  </r>
  <r>
    <x v="0"/>
    <x v="1"/>
    <x v="1"/>
  </r>
  <r>
    <x v="0"/>
    <x v="0"/>
    <x v="0"/>
  </r>
  <r>
    <x v="1"/>
    <x v="1"/>
    <x v="0"/>
  </r>
  <r>
    <x v="0"/>
    <x v="1"/>
    <x v="1"/>
  </r>
  <r>
    <x v="0"/>
    <x v="0"/>
    <x v="0"/>
  </r>
  <r>
    <x v="1"/>
    <x v="1"/>
    <x v="0"/>
  </r>
  <r>
    <x v="0"/>
    <x v="1"/>
    <x v="1"/>
  </r>
  <r>
    <x v="0"/>
    <x v="0"/>
    <x v="0"/>
  </r>
  <r>
    <x v="0"/>
    <x v="1"/>
    <x v="1"/>
  </r>
  <r>
    <x v="1"/>
    <x v="1"/>
    <x v="0"/>
  </r>
  <r>
    <x v="0"/>
    <x v="0"/>
    <x v="0"/>
  </r>
  <r>
    <x v="0"/>
    <x v="1"/>
    <x v="1"/>
  </r>
  <r>
    <x v="1"/>
    <x v="1"/>
    <x v="0"/>
  </r>
  <r>
    <x v="0"/>
    <x v="0"/>
    <x v="0"/>
  </r>
  <r>
    <x v="0"/>
    <x v="1"/>
    <x v="1"/>
  </r>
  <r>
    <x v="1"/>
    <x v="1"/>
    <x v="0"/>
  </r>
  <r>
    <x v="0"/>
    <x v="0"/>
    <x v="0"/>
  </r>
  <r>
    <x v="1"/>
    <x v="1"/>
    <x v="0"/>
  </r>
  <r>
    <x v="0"/>
    <x v="1"/>
    <x v="1"/>
  </r>
  <r>
    <x v="1"/>
    <x v="1"/>
    <x v="0"/>
  </r>
  <r>
    <x v="0"/>
    <x v="0"/>
    <x v="0"/>
  </r>
  <r>
    <x v="0"/>
    <x v="1"/>
    <x v="1"/>
  </r>
  <r>
    <x v="1"/>
    <x v="1"/>
    <x v="0"/>
  </r>
  <r>
    <x v="0"/>
    <x v="0"/>
    <x v="0"/>
  </r>
  <r>
    <x v="0"/>
    <x v="1"/>
    <x v="1"/>
  </r>
  <r>
    <x v="1"/>
    <x v="1"/>
    <x v="0"/>
  </r>
  <r>
    <x v="0"/>
    <x v="0"/>
    <x v="0"/>
  </r>
  <r>
    <x v="0"/>
    <x v="1"/>
    <x v="1"/>
  </r>
  <r>
    <x v="0"/>
    <x v="0"/>
    <x v="0"/>
  </r>
  <r>
    <x v="1"/>
    <x v="1"/>
    <x v="0"/>
  </r>
  <r>
    <x v="0"/>
    <x v="0"/>
    <x v="0"/>
  </r>
  <r>
    <x v="0"/>
    <x v="1"/>
    <x v="1"/>
  </r>
  <r>
    <x v="0"/>
    <x v="0"/>
    <x v="0"/>
  </r>
  <r>
    <x v="1"/>
    <x v="1"/>
    <x v="0"/>
  </r>
  <r>
    <x v="0"/>
    <x v="0"/>
    <x v="0"/>
  </r>
  <r>
    <x v="0"/>
    <x v="1"/>
    <x v="1"/>
  </r>
  <r>
    <x v="1"/>
    <x v="1"/>
    <x v="0"/>
  </r>
  <r>
    <x v="0"/>
    <x v="0"/>
    <x v="0"/>
  </r>
  <r>
    <x v="0"/>
    <x v="1"/>
    <x v="1"/>
  </r>
  <r>
    <x v="1"/>
    <x v="1"/>
    <x v="0"/>
  </r>
  <r>
    <x v="0"/>
    <x v="0"/>
    <x v="0"/>
  </r>
  <r>
    <x v="0"/>
    <x v="1"/>
    <x v="1"/>
  </r>
  <r>
    <x v="0"/>
    <x v="0"/>
    <x v="0"/>
  </r>
  <r>
    <x v="0"/>
    <x v="1"/>
    <x v="1"/>
  </r>
  <r>
    <x v="1"/>
    <x v="1"/>
    <x v="0"/>
  </r>
  <r>
    <x v="0"/>
    <x v="0"/>
    <x v="0"/>
  </r>
  <r>
    <x v="0"/>
    <x v="1"/>
    <x v="1"/>
  </r>
  <r>
    <x v="0"/>
    <x v="0"/>
    <x v="0"/>
  </r>
  <r>
    <x v="1"/>
    <x v="1"/>
    <x v="0"/>
  </r>
  <r>
    <x v="0"/>
    <x v="1"/>
    <x v="1"/>
  </r>
  <r>
    <x v="0"/>
    <x v="0"/>
    <x v="0"/>
  </r>
  <r>
    <x v="0"/>
    <x v="1"/>
    <x v="1"/>
  </r>
  <r>
    <x v="0"/>
    <x v="0"/>
    <x v="0"/>
  </r>
  <r>
    <x v="1"/>
    <x v="1"/>
    <x v="0"/>
  </r>
  <r>
    <x v="0"/>
    <x v="1"/>
    <x v="1"/>
  </r>
  <r>
    <x v="0"/>
    <x v="0"/>
    <x v="0"/>
  </r>
  <r>
    <x v="0"/>
    <x v="1"/>
    <x v="1"/>
  </r>
  <r>
    <x v="1"/>
    <x v="1"/>
    <x v="0"/>
  </r>
  <r>
    <x v="0"/>
    <x v="0"/>
    <x v="0"/>
  </r>
  <r>
    <x v="0"/>
    <x v="1"/>
    <x v="1"/>
  </r>
  <r>
    <x v="1"/>
    <x v="1"/>
    <x v="0"/>
  </r>
  <r>
    <x v="0"/>
    <x v="0"/>
    <x v="0"/>
  </r>
  <r>
    <x v="0"/>
    <x v="1"/>
    <x v="1"/>
  </r>
  <r>
    <x v="1"/>
    <x v="1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n v="0"/>
    <n v="211"/>
    <n v="0"/>
  </r>
  <r>
    <n v="0"/>
    <n v="383"/>
    <n v="0"/>
  </r>
  <r>
    <n v="0"/>
    <n v="315"/>
    <n v="0"/>
  </r>
  <r>
    <n v="392"/>
    <n v="0"/>
    <n v="0"/>
  </r>
  <r>
    <n v="0"/>
    <n v="387"/>
    <n v="0"/>
  </r>
  <r>
    <n v="0"/>
    <n v="294"/>
    <n v="0"/>
  </r>
  <r>
    <n v="0"/>
    <n v="389"/>
    <n v="0"/>
  </r>
  <r>
    <n v="0"/>
    <n v="0"/>
    <n v="372"/>
  </r>
  <r>
    <n v="0"/>
    <n v="302"/>
    <n v="0"/>
  </r>
  <r>
    <n v="0"/>
    <n v="393"/>
    <n v="0"/>
  </r>
  <r>
    <n v="0"/>
    <n v="347"/>
    <n v="0"/>
  </r>
  <r>
    <n v="365"/>
    <n v="0"/>
    <n v="0"/>
  </r>
  <r>
    <n v="0"/>
    <n v="311"/>
    <n v="0"/>
  </r>
  <r>
    <n v="0"/>
    <n v="251"/>
    <n v="0"/>
  </r>
  <r>
    <n v="0"/>
    <n v="0"/>
    <n v="261"/>
  </r>
  <r>
    <n v="0"/>
    <n v="457"/>
    <n v="0"/>
  </r>
  <r>
    <n v="0"/>
    <n v="345"/>
    <n v="0"/>
  </r>
  <r>
    <n v="0"/>
    <n v="0"/>
    <n v="291"/>
  </r>
  <r>
    <n v="0"/>
    <n v="470"/>
    <n v="0"/>
  </r>
  <r>
    <n v="0"/>
    <n v="378"/>
    <n v="0"/>
  </r>
  <r>
    <n v="0"/>
    <n v="0"/>
    <n v="336"/>
  </r>
  <r>
    <n v="0"/>
    <n v="287"/>
    <n v="0"/>
  </r>
  <r>
    <n v="0"/>
    <n v="337"/>
    <n v="0"/>
  </r>
  <r>
    <n v="342"/>
    <n v="0"/>
    <n v="0"/>
  </r>
  <r>
    <n v="0"/>
    <n v="521"/>
    <n v="0"/>
  </r>
  <r>
    <n v="0"/>
    <n v="275"/>
    <n v="0"/>
  </r>
  <r>
    <n v="396"/>
    <n v="0"/>
    <n v="0"/>
  </r>
  <r>
    <n v="0"/>
    <n v="254"/>
    <n v="0"/>
  </r>
  <r>
    <n v="0"/>
    <n v="329"/>
    <n v="0"/>
  </r>
  <r>
    <n v="0"/>
    <n v="0"/>
    <n v="409"/>
  </r>
  <r>
    <n v="0"/>
    <n v="382"/>
    <n v="0"/>
  </r>
  <r>
    <n v="267"/>
    <n v="0"/>
    <n v="0"/>
  </r>
  <r>
    <n v="0"/>
    <n v="347"/>
    <n v="0"/>
  </r>
  <r>
    <n v="0"/>
    <n v="0"/>
    <n v="276"/>
  </r>
  <r>
    <n v="0"/>
    <n v="416"/>
    <n v="0"/>
  </r>
  <r>
    <n v="262"/>
    <n v="0"/>
    <n v="0"/>
  </r>
  <r>
    <n v="0"/>
    <n v="438"/>
    <n v="0"/>
  </r>
  <r>
    <n v="0"/>
    <n v="319"/>
    <n v="0"/>
  </r>
  <r>
    <n v="324"/>
    <n v="0"/>
    <n v="0"/>
  </r>
  <r>
    <n v="0"/>
    <n v="294"/>
    <n v="0"/>
  </r>
  <r>
    <n v="0"/>
    <n v="0"/>
    <n v="321"/>
  </r>
  <r>
    <n v="0"/>
    <n v="394"/>
    <n v="0"/>
  </r>
  <r>
    <n v="0"/>
    <n v="385"/>
    <n v="0"/>
  </r>
  <r>
    <n v="373"/>
    <n v="0"/>
    <n v="0"/>
  </r>
  <r>
    <n v="0"/>
    <n v="246"/>
    <n v="0"/>
  </r>
  <r>
    <n v="0"/>
    <n v="0"/>
    <n v="339"/>
  </r>
  <r>
    <n v="0"/>
    <n v="397"/>
    <n v="0"/>
  </r>
  <r>
    <n v="0"/>
    <n v="392"/>
    <n v="0"/>
  </r>
  <r>
    <n v="377"/>
    <n v="0"/>
    <n v="0"/>
  </r>
  <r>
    <n v="0"/>
    <n v="376"/>
    <n v="0"/>
  </r>
  <r>
    <n v="0"/>
    <n v="0"/>
    <n v="384"/>
  </r>
  <r>
    <n v="268"/>
    <n v="0"/>
    <n v="0"/>
  </r>
  <r>
    <n v="0"/>
    <n v="643"/>
    <n v="0"/>
  </r>
  <r>
    <n v="0"/>
    <n v="0"/>
    <n v="425"/>
  </r>
  <r>
    <n v="0"/>
    <n v="385"/>
    <n v="0"/>
  </r>
  <r>
    <n v="446"/>
    <n v="0"/>
    <n v="0"/>
  </r>
  <r>
    <n v="0"/>
    <n v="656"/>
    <n v="0"/>
  </r>
  <r>
    <n v="441"/>
    <n v="0"/>
    <n v="0"/>
  </r>
  <r>
    <n v="0"/>
    <n v="451"/>
    <n v="0"/>
  </r>
  <r>
    <n v="0"/>
    <n v="0"/>
    <n v="487"/>
  </r>
  <r>
    <n v="0"/>
    <n v="545"/>
    <n v="0"/>
  </r>
  <r>
    <n v="473"/>
    <n v="0"/>
    <n v="0"/>
  </r>
  <r>
    <n v="0"/>
    <n v="497"/>
    <n v="0"/>
  </r>
  <r>
    <n v="0"/>
    <n v="0"/>
    <n v="443"/>
  </r>
  <r>
    <n v="0"/>
    <n v="480"/>
    <n v="0"/>
  </r>
  <r>
    <n v="450"/>
    <n v="0"/>
    <n v="0"/>
  </r>
  <r>
    <n v="0"/>
    <n v="455"/>
    <n v="0"/>
  </r>
  <r>
    <n v="0"/>
    <n v="0"/>
    <n v="459"/>
  </r>
  <r>
    <n v="0"/>
    <n v="481"/>
    <n v="0"/>
  </r>
  <r>
    <n v="544"/>
    <n v="0"/>
    <n v="0"/>
  </r>
  <r>
    <n v="0"/>
    <n v="368"/>
    <n v="0"/>
  </r>
  <r>
    <n v="0"/>
    <n v="0"/>
    <n v="546"/>
  </r>
  <r>
    <n v="0"/>
    <n v="411"/>
    <n v="0"/>
  </r>
  <r>
    <n v="572"/>
    <n v="0"/>
    <n v="0"/>
  </r>
  <r>
    <n v="0"/>
    <n v="652"/>
    <n v="0"/>
  </r>
  <r>
    <n v="494"/>
    <n v="0"/>
    <n v="0"/>
  </r>
  <r>
    <n v="0"/>
    <n v="493"/>
    <n v="0"/>
  </r>
  <r>
    <n v="0"/>
    <n v="0"/>
    <n v="653"/>
  </r>
  <r>
    <n v="373"/>
    <n v="0"/>
    <n v="0"/>
  </r>
  <r>
    <n v="0"/>
    <n v="687"/>
    <n v="0"/>
  </r>
  <r>
    <n v="419"/>
    <n v="0"/>
    <n v="0"/>
  </r>
  <r>
    <n v="0"/>
    <n v="0"/>
    <n v="786"/>
  </r>
  <r>
    <n v="0"/>
    <n v="471"/>
    <n v="0"/>
  </r>
  <r>
    <n v="602"/>
    <n v="0"/>
    <n v="0"/>
  </r>
  <r>
    <n v="0"/>
    <n v="0"/>
    <n v="766"/>
  </r>
  <r>
    <n v="0"/>
    <n v="467"/>
    <n v="0"/>
  </r>
  <r>
    <n v="506"/>
    <n v="0"/>
    <n v="0"/>
  </r>
  <r>
    <n v="0"/>
    <n v="0"/>
    <n v="738"/>
  </r>
  <r>
    <n v="702"/>
    <n v="0"/>
    <n v="0"/>
  </r>
  <r>
    <n v="0"/>
    <n v="0"/>
    <n v="436"/>
  </r>
  <r>
    <n v="0"/>
    <n v="672"/>
    <n v="0"/>
  </r>
  <r>
    <n v="491"/>
    <n v="0"/>
    <n v="0"/>
  </r>
  <r>
    <n v="0"/>
    <n v="0"/>
    <n v="784"/>
  </r>
  <r>
    <n v="0"/>
    <n v="470"/>
    <n v="0"/>
  </r>
  <r>
    <n v="840"/>
    <n v="0"/>
    <n v="0"/>
  </r>
  <r>
    <n v="0"/>
    <n v="0"/>
    <n v="445"/>
  </r>
  <r>
    <n v="0"/>
    <n v="729"/>
    <n v="0"/>
  </r>
  <r>
    <n v="0"/>
    <n v="0"/>
    <n v="534"/>
  </r>
  <r>
    <n v="784"/>
    <n v="0"/>
    <n v="0"/>
  </r>
  <r>
    <n v="0"/>
    <n v="351"/>
    <n v="0"/>
  </r>
  <r>
    <n v="0"/>
    <n v="0"/>
    <n v="624"/>
  </r>
  <r>
    <n v="514"/>
    <n v="0"/>
    <n v="0"/>
  </r>
  <r>
    <n v="0"/>
    <n v="500"/>
    <n v="0"/>
  </r>
  <r>
    <n v="0"/>
    <n v="0"/>
    <n v="706"/>
  </r>
  <r>
    <n v="450"/>
    <n v="0"/>
    <n v="0"/>
  </r>
  <r>
    <n v="0"/>
    <n v="718"/>
    <n v="0"/>
  </r>
  <r>
    <n v="439"/>
    <n v="0"/>
    <n v="0"/>
  </r>
  <r>
    <n v="0"/>
    <n v="0"/>
    <n v="727"/>
  </r>
  <r>
    <n v="476"/>
    <n v="0"/>
    <n v="0"/>
  </r>
  <r>
    <n v="0"/>
    <n v="576"/>
    <n v="0"/>
  </r>
  <r>
    <n v="0"/>
    <n v="0"/>
    <n v="643"/>
  </r>
  <r>
    <n v="484"/>
    <n v="0"/>
    <n v="0"/>
  </r>
  <r>
    <n v="0"/>
    <n v="516"/>
    <n v="0"/>
  </r>
  <r>
    <n v="0"/>
    <n v="0"/>
    <n v="566"/>
  </r>
  <r>
    <n v="494"/>
    <n v="0"/>
    <n v="0"/>
  </r>
  <r>
    <n v="0"/>
    <n v="723"/>
    <n v="0"/>
  </r>
  <r>
    <n v="0"/>
    <n v="0"/>
    <n v="449"/>
  </r>
  <r>
    <n v="0"/>
    <n v="294"/>
    <n v="0"/>
  </r>
  <r>
    <n v="481"/>
    <n v="0"/>
    <n v="0"/>
  </r>
  <r>
    <n v="0"/>
    <n v="342"/>
    <n v="0"/>
  </r>
  <r>
    <n v="0"/>
    <n v="0"/>
    <n v="500"/>
  </r>
  <r>
    <n v="0"/>
    <n v="301"/>
    <n v="0"/>
  </r>
  <r>
    <n v="488"/>
    <n v="0"/>
    <n v="0"/>
  </r>
  <r>
    <n v="0"/>
    <n v="289"/>
    <n v="0"/>
  </r>
  <r>
    <n v="0"/>
    <n v="0"/>
    <n v="464"/>
  </r>
  <r>
    <n v="287"/>
    <n v="0"/>
    <n v="0"/>
  </r>
  <r>
    <n v="0"/>
    <n v="422"/>
    <n v="0"/>
  </r>
  <r>
    <n v="0"/>
    <n v="0"/>
    <n v="326"/>
  </r>
  <r>
    <n v="421"/>
    <n v="0"/>
    <n v="0"/>
  </r>
  <r>
    <n v="0"/>
    <n v="242"/>
    <n v="0"/>
  </r>
  <r>
    <n v="0"/>
    <n v="0"/>
    <n v="419"/>
  </r>
  <r>
    <n v="0"/>
    <n v="522"/>
    <n v="0"/>
  </r>
  <r>
    <n v="0"/>
    <n v="0"/>
    <n v="333"/>
  </r>
  <r>
    <n v="262"/>
    <n v="0"/>
    <n v="0"/>
  </r>
  <r>
    <n v="0"/>
    <n v="324"/>
    <n v="0"/>
  </r>
  <r>
    <n v="0"/>
    <n v="0"/>
    <n v="422"/>
  </r>
  <r>
    <n v="0"/>
    <n v="384"/>
    <n v="0"/>
  </r>
  <r>
    <n v="274"/>
    <n v="0"/>
    <n v="0"/>
  </r>
  <r>
    <n v="0"/>
    <n v="0"/>
    <n v="305"/>
  </r>
  <r>
    <n v="0"/>
    <n v="328"/>
    <n v="0"/>
  </r>
  <r>
    <n v="0"/>
    <n v="0"/>
    <n v="404"/>
  </r>
  <r>
    <n v="0"/>
    <n v="274"/>
    <n v="0"/>
  </r>
  <r>
    <n v="396"/>
    <n v="0"/>
    <n v="0"/>
  </r>
  <r>
    <n v="0"/>
    <n v="0"/>
    <n v="264"/>
  </r>
  <r>
    <n v="0"/>
    <n v="330"/>
    <n v="0"/>
  </r>
  <r>
    <n v="0"/>
    <n v="0"/>
    <n v="244"/>
  </r>
  <r>
    <n v="345"/>
    <n v="0"/>
    <n v="0"/>
  </r>
  <r>
    <n v="0"/>
    <n v="253"/>
    <n v="0"/>
  </r>
  <r>
    <n v="0"/>
    <n v="0"/>
    <n v="261"/>
  </r>
  <r>
    <n v="343"/>
    <n v="0"/>
    <n v="0"/>
  </r>
  <r>
    <n v="0"/>
    <n v="408"/>
    <n v="0"/>
  </r>
  <r>
    <n v="0"/>
    <n v="0"/>
    <n v="234"/>
  </r>
  <r>
    <n v="35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C9227E-A9FF-4F2A-A521-31815E79A435}" name="Tabela przestawna5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5">
  <location ref="U28:X34" firstHeaderRow="0" firstDataRow="1" firstDataCol="1"/>
  <pivotFields count="5">
    <pivotField numFmtId="14" showAll="0"/>
    <pivotField dataField="1" showAll="0"/>
    <pivotField dataField="1" showAll="0"/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Liczba Porzeczek" fld="3" baseField="4" baseItem="0"/>
    <dataField name="Liczba Truskawek" fld="2" baseField="4" baseItem="0"/>
    <dataField name="Liczba Malin" fld="1" baseField="4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6DDF32-992E-461B-ADBB-CDDE950F798C}" name="Tabela przestawna10" cacheId="3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U46:V49" firstHeaderRow="1" firstDataRow="1" firstDataCol="1"/>
  <pivotFields count="3">
    <pivotField dataField="1" showAll="0"/>
    <pivotField dataField="1" showAll="0"/>
    <pivotField dataField="1" showAll="0"/>
  </pivotFields>
  <rowFields count="1">
    <field x="-2"/>
  </rowFields>
  <rowItems count="3">
    <i>
      <x/>
    </i>
    <i i="1">
      <x v="1"/>
    </i>
    <i i="2">
      <x v="2"/>
    </i>
  </rowItems>
  <colItems count="1">
    <i/>
  </colItems>
  <dataFields count="3">
    <dataField name="truskawkowo-porzeczkowe" fld="2" baseField="0" baseItem="0"/>
    <dataField name="malinowo-truskawkowe" fld="1" baseField="0" baseItem="0"/>
    <dataField name="malinowo-porzeczkowe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18E538-73A1-4A3C-BD71-DBB98084F8B1}" name="Tabela przestawna9" cacheId="2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U40:V43" firstHeaderRow="1" firstDataRow="1" firstDataCol="1"/>
  <pivotFields count="3">
    <pivotField dataField="1" showAll="0">
      <items count="3">
        <item x="0"/>
        <item x="1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-2"/>
  </rowFields>
  <rowItems count="3">
    <i>
      <x/>
    </i>
    <i i="1">
      <x v="1"/>
    </i>
    <i i="2">
      <x v="2"/>
    </i>
  </rowItems>
  <colItems count="1">
    <i/>
  </colItems>
  <dataFields count="3">
    <dataField name="malinowo-porzeczkowe1" fld="0" baseField="0" baseItem="0"/>
    <dataField name="malinowo-truskawkowe1" fld="1" baseField="0" baseItem="0"/>
    <dataField name="truskawkowo-porzeczkowe1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2ED4043-5BDB-426C-BA80-06278290413D}" autoFormatId="16" applyNumberFormats="0" applyBorderFormats="0" applyFontFormats="0" applyPatternFormats="0" applyAlignmentFormats="0" applyWidthHeightFormats="0">
  <queryTableRefresh nextId="21" unboundColumnsRight="14">
    <queryTableFields count="18">
      <queryTableField id="1" name="data" tableColumnId="1"/>
      <queryTableField id="2" name="dostawa_malin" tableColumnId="2"/>
      <queryTableField id="3" name="dostawa_truskawek" tableColumnId="3"/>
      <queryTableField id="4" name="dostawa_porzeczek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8" dataBound="0" tableColumnId="18"/>
      <queryTableField id="19" dataBound="0" tableColumnId="19"/>
      <queryTableField id="20" dataBound="0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DA959F-E5CF-4B99-B702-112E5AAA894F}" name="owoce" displayName="owoce" ref="A1:R154" tableType="queryTable" totalsRowShown="0">
  <autoFilter ref="A1:R154" xr:uid="{3BDA959F-E5CF-4B99-B702-112E5AAA894F}"/>
  <tableColumns count="18">
    <tableColumn id="1" xr3:uid="{9AF3932D-D26B-49B1-83F0-8E6AD715262B}" uniqueName="1" name="data" queryTableFieldId="1" dataDxfId="14"/>
    <tableColumn id="2" xr3:uid="{898E8F78-EB2A-419C-8ABF-285AA974487D}" uniqueName="2" name="malina" queryTableFieldId="2"/>
    <tableColumn id="3" xr3:uid="{A0998EAF-6381-4CBD-AD22-70DAF5DC8638}" uniqueName="3" name="truskawka" queryTableFieldId="3"/>
    <tableColumn id="4" xr3:uid="{61893F81-793A-44AE-9DB1-9A30CF73C556}" uniqueName="4" name="porzeczka" queryTableFieldId="4"/>
    <tableColumn id="5" xr3:uid="{CEBEB756-564B-4711-B1DD-B94E360C1511}" uniqueName="5" name="miesiąc" queryTableFieldId="5" dataDxfId="13">
      <calculatedColumnFormula>TEXT(A2, "mmmm")</calculatedColumnFormula>
    </tableColumn>
    <tableColumn id="6" xr3:uid="{34FA39DC-6181-4D00-A420-F49F9FD60C67}" uniqueName="6" name="najwęcej porzeczek" queryTableFieldId="6" dataDxfId="12">
      <calculatedColumnFormula>IF(MAX(B2:D2)=D2, 1, 0)</calculatedColumnFormula>
    </tableColumn>
    <tableColumn id="7" xr3:uid="{C2359892-31B2-4C4F-8AC3-A7E3729065D3}" uniqueName="7" name="owoc 1" queryTableFieldId="7" dataDxfId="11">
      <calculatedColumnFormula>INDEX(owoce[[#Headers],[malina]:[porzeczka]],1,MATCH(MAX(owoce[[#This Row],[malina]:[porzeczka]]),owoce[[#This Row],[malina]:[porzeczka]],0))</calculatedColumnFormula>
    </tableColumn>
    <tableColumn id="8" xr3:uid="{929F3023-9094-43C5-8610-4008368CF15C}" uniqueName="8" name="owoc2" queryTableFieldId="8" dataDxfId="10">
      <calculatedColumnFormula>INDEX(owoce[[#Headers],[malina]:[porzeczka]],1,MATCH(LARGE(owoce[[#This Row],[malina]:[porzeczka]],2),owoce[[#This Row],[malina]:[porzeczka]],0))</calculatedColumnFormula>
    </tableColumn>
    <tableColumn id="10" xr3:uid="{C6130455-8DE7-4371-867B-981DABA25961}" uniqueName="10" name="liczba malin" queryTableFieldId="10" dataDxfId="9"/>
    <tableColumn id="11" xr3:uid="{002946C0-0E8F-4CC9-92B1-B8307E7F650F}" uniqueName="11" name="liczba truskawek" queryTableFieldId="11" dataDxfId="8"/>
    <tableColumn id="12" xr3:uid="{810ECE37-58D3-475A-8ECD-73427DD0B0EE}" uniqueName="12" name="liczba porzeczek" queryTableFieldId="12" dataDxfId="7"/>
    <tableColumn id="13" xr3:uid="{0083B0BF-E929-45E8-B49B-6CC7E7701ACE}" uniqueName="13" name="mediana" queryTableFieldId="13" dataDxfId="6">
      <calculatedColumnFormula>MEDIAN(owoce[[#This Row],[liczba malin]:[liczba porzeczek]])</calculatedColumnFormula>
    </tableColumn>
    <tableColumn id="14" xr3:uid="{C46B28C3-43A8-4F70-B1F8-A4A868723D89}" uniqueName="14" name="malinowo-porzeczkowe" queryTableFieldId="14" dataDxfId="5">
      <calculatedColumnFormula>IF(AND(owoce[[#This Row],[liczba malin]]&gt;=owoce[[#This Row],[mediana]],owoce[[#This Row],[liczba porzeczek]]&gt;=owoce[[#This Row],[mediana]]),1,)</calculatedColumnFormula>
    </tableColumn>
    <tableColumn id="15" xr3:uid="{DC0C42B0-9677-4675-9E05-4769C183DFC7}" uniqueName="15" name="malinowo-truskawkowe" queryTableFieldId="15" dataDxfId="4">
      <calculatedColumnFormula>IF(AND(owoce[[#This Row],[liczba truskawek]]&gt;=owoce[[#This Row],[mediana]],owoce[[#This Row],[liczba malin]]&gt;=owoce[[#This Row],[mediana]]),1,0)</calculatedColumnFormula>
    </tableColumn>
    <tableColumn id="16" xr3:uid="{9556E14F-63D9-435B-A30E-5F1FC32B5F81}" uniqueName="16" name="truskawkowo-porzeczkowe" queryTableFieldId="16" dataDxfId="3">
      <calculatedColumnFormula>IF(AND(owoce[[#This Row],[liczba truskawek]]&gt;=owoce[[#This Row],[mediana]],owoce[[#This Row],[liczba porzeczek]]&gt;=owoce[[#This Row],[mediana]]),1,0)</calculatedColumnFormula>
    </tableColumn>
    <tableColumn id="18" xr3:uid="{01BAE9D6-4012-4D2C-9950-F372EA3B579D}" uniqueName="18" name="liczba malinowo-porzeczkowe" queryTableFieldId="18" dataDxfId="2">
      <calculatedColumnFormula>$L2*owoce[[#This Row],[malinowo-porzeczkowe]]</calculatedColumnFormula>
    </tableColumn>
    <tableColumn id="19" xr3:uid="{0146FCF4-F66E-4D45-997B-19F48F807539}" uniqueName="19" name="liczba malinowo-truskawkowe3" queryTableFieldId="19" dataDxfId="1">
      <calculatedColumnFormula>$L2*owoce[[#This Row],[malinowo-truskawkowe]]</calculatedColumnFormula>
    </tableColumn>
    <tableColumn id="20" xr3:uid="{4DE7C873-1903-447E-B387-A27BAC6245A3}" uniqueName="20" name="liczba truskawkowo-porzeczkowe" queryTableFieldId="20" dataDxfId="0">
      <calculatedColumnFormula>$L2*owoce[[#This Row],[truskawkowo-porzeczkowe]]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DB6C-AC4E-43CE-B898-6EEF645C4615}">
  <dimension ref="A1:X154"/>
  <sheetViews>
    <sheetView tabSelected="1" topLeftCell="D1" zoomScaleNormal="100" workbookViewId="0">
      <selection activeCell="S2" sqref="S2"/>
    </sheetView>
  </sheetViews>
  <sheetFormatPr defaultRowHeight="15" x14ac:dyDescent="0.25"/>
  <cols>
    <col min="1" max="1" width="10.28515625" bestFit="1" customWidth="1"/>
    <col min="2" max="2" width="9.5703125" bestFit="1" customWidth="1"/>
    <col min="3" max="3" width="12.5703125" bestFit="1" customWidth="1"/>
    <col min="4" max="4" width="12.140625" bestFit="1" customWidth="1"/>
    <col min="5" max="5" width="10.28515625" bestFit="1" customWidth="1"/>
    <col min="6" max="6" width="20.85546875" bestFit="1" customWidth="1"/>
    <col min="7" max="8" width="10.5703125" bestFit="1" customWidth="1"/>
    <col min="9" max="9" width="13.7109375" bestFit="1" customWidth="1"/>
    <col min="10" max="10" width="18" bestFit="1" customWidth="1"/>
    <col min="11" max="11" width="17.7109375" bestFit="1" customWidth="1"/>
    <col min="12" max="12" width="11" bestFit="1" customWidth="1"/>
    <col min="13" max="13" width="24.85546875" bestFit="1" customWidth="1"/>
    <col min="14" max="14" width="25.140625" bestFit="1" customWidth="1"/>
    <col min="15" max="15" width="28" bestFit="1" customWidth="1"/>
    <col min="16" max="16" width="30.42578125" bestFit="1" customWidth="1"/>
    <col min="17" max="17" width="31.7109375" bestFit="1" customWidth="1"/>
    <col min="18" max="18" width="33.5703125" bestFit="1" customWidth="1"/>
    <col min="19" max="19" width="28" customWidth="1"/>
    <col min="20" max="20" width="10" bestFit="1" customWidth="1"/>
    <col min="21" max="21" width="27.140625" bestFit="1" customWidth="1"/>
    <col min="22" max="22" width="15.7109375" bestFit="1" customWidth="1"/>
    <col min="23" max="23" width="16.28515625" bestFit="1" customWidth="1"/>
    <col min="24" max="24" width="11.85546875" bestFit="1" customWidth="1"/>
    <col min="25" max="26" width="30.42578125" bestFit="1" customWidth="1"/>
  </cols>
  <sheetData>
    <row r="1" spans="1:18" x14ac:dyDescent="0.25">
      <c r="A1" t="s">
        <v>0</v>
      </c>
      <c r="B1" t="s">
        <v>18</v>
      </c>
      <c r="C1" t="s">
        <v>16</v>
      </c>
      <c r="D1" t="s">
        <v>17</v>
      </c>
      <c r="E1" t="s">
        <v>1</v>
      </c>
      <c r="F1" t="s">
        <v>12</v>
      </c>
      <c r="G1" t="s">
        <v>14</v>
      </c>
      <c r="H1" t="s">
        <v>15</v>
      </c>
      <c r="I1" t="s">
        <v>20</v>
      </c>
      <c r="J1" t="s">
        <v>19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27</v>
      </c>
      <c r="Q1" t="s">
        <v>28</v>
      </c>
      <c r="R1" t="s">
        <v>29</v>
      </c>
    </row>
    <row r="2" spans="1:18" x14ac:dyDescent="0.25">
      <c r="A2" s="1">
        <v>43952</v>
      </c>
      <c r="B2">
        <v>211</v>
      </c>
      <c r="C2">
        <v>281</v>
      </c>
      <c r="D2">
        <v>88</v>
      </c>
      <c r="E2" t="str">
        <f t="shared" ref="E2:E33" si="0">TEXT(A2, "mmmm")</f>
        <v>maj</v>
      </c>
      <c r="F2">
        <f t="shared" ref="F2:F33" si="1">IF(MAX(B2:D2)=D2, 1, 0)</f>
        <v>0</v>
      </c>
      <c r="G2" t="str">
        <f>INDEX(owoce[[#Headers],[malina]:[porzeczka]],1,MATCH(MAX(owoce[[#This Row],[malina]:[porzeczka]]),owoce[[#This Row],[malina]:[porzeczka]],0))</f>
        <v>truskawka</v>
      </c>
      <c r="H2" t="str">
        <f>INDEX(owoce[[#Headers],[malina]:[porzeczka]],1,MATCH(LARGE(owoce[[#This Row],[malina]:[porzeczka]],2),owoce[[#This Row],[malina]:[porzeczka]],0))</f>
        <v>malina</v>
      </c>
      <c r="I2">
        <v>211</v>
      </c>
      <c r="J2">
        <v>281</v>
      </c>
      <c r="K2">
        <v>88</v>
      </c>
      <c r="L2">
        <f>MEDIAN(owoce[[#This Row],[liczba malin]:[liczba porzeczek]])</f>
        <v>211</v>
      </c>
      <c r="M2">
        <f>IF(AND(owoce[[#This Row],[liczba malin]]&gt;=owoce[[#This Row],[mediana]],owoce[[#This Row],[liczba porzeczek]]&gt;=owoce[[#This Row],[mediana]]),1,)</f>
        <v>0</v>
      </c>
      <c r="N2">
        <f>IF(AND(owoce[[#This Row],[liczba truskawek]]&gt;=owoce[[#This Row],[mediana]],owoce[[#This Row],[liczba malin]]&gt;=owoce[[#This Row],[mediana]]),1,0)</f>
        <v>1</v>
      </c>
      <c r="O2">
        <f>IF(AND(owoce[[#This Row],[liczba truskawek]]&gt;=owoce[[#This Row],[mediana]],owoce[[#This Row],[liczba porzeczek]]&gt;=owoce[[#This Row],[mediana]]),1,0)</f>
        <v>0</v>
      </c>
      <c r="P2">
        <f>$L2*owoce[[#This Row],[malinowo-porzeczkowe]]</f>
        <v>0</v>
      </c>
      <c r="Q2">
        <f>$L2*owoce[[#This Row],[malinowo-truskawkowe]]</f>
        <v>211</v>
      </c>
      <c r="R2">
        <f>$L2*owoce[[#This Row],[truskawkowo-porzeczkowe]]</f>
        <v>0</v>
      </c>
    </row>
    <row r="3" spans="1:18" x14ac:dyDescent="0.25">
      <c r="A3" s="1">
        <v>43953</v>
      </c>
      <c r="B3">
        <v>393</v>
      </c>
      <c r="C3">
        <v>313</v>
      </c>
      <c r="D3">
        <v>83</v>
      </c>
      <c r="E3" t="str">
        <f t="shared" si="0"/>
        <v>maj</v>
      </c>
      <c r="F3">
        <f t="shared" si="1"/>
        <v>0</v>
      </c>
      <c r="G3" t="str">
        <f>INDEX(owoce[[#Headers],[malina]:[porzeczka]],1,MATCH(MAX(owoce[[#This Row],[malina]:[porzeczka]]),owoce[[#This Row],[malina]:[porzeczka]],0))</f>
        <v>malina</v>
      </c>
      <c r="H3" t="str">
        <f>INDEX(owoce[[#Headers],[malina]:[porzeczka]],1,MATCH(LARGE(owoce[[#This Row],[malina]:[porzeczka]],2),owoce[[#This Row],[malina]:[porzeczka]],0))</f>
        <v>truskawka</v>
      </c>
      <c r="I3">
        <f>IF(I2&gt;=$L2,I2-$L2+B3,I2+B3)</f>
        <v>393</v>
      </c>
      <c r="J3">
        <f t="shared" ref="J3:K3" si="2">IF(J2&gt;=$L2,J2-$L2+C3,J2+C3)</f>
        <v>383</v>
      </c>
      <c r="K3">
        <f t="shared" si="2"/>
        <v>171</v>
      </c>
      <c r="L3">
        <f>MEDIAN(owoce[[#This Row],[liczba malin]:[liczba porzeczek]])</f>
        <v>383</v>
      </c>
      <c r="M3">
        <f>IF(AND(owoce[[#This Row],[liczba malin]]&gt;=owoce[[#This Row],[mediana]],owoce[[#This Row],[liczba porzeczek]]&gt;=owoce[[#This Row],[mediana]]),1,)</f>
        <v>0</v>
      </c>
      <c r="N3">
        <f>IF(AND(owoce[[#This Row],[liczba truskawek]]&gt;=owoce[[#This Row],[mediana]],owoce[[#This Row],[liczba malin]]&gt;=owoce[[#This Row],[mediana]]),1,0)</f>
        <v>1</v>
      </c>
      <c r="O3">
        <f>IF(AND(owoce[[#This Row],[liczba truskawek]]&gt;=owoce[[#This Row],[mediana]],owoce[[#This Row],[liczba porzeczek]]&gt;=owoce[[#This Row],[mediana]]),1,0)</f>
        <v>0</v>
      </c>
      <c r="P3">
        <f>$L3*owoce[[#This Row],[malinowo-porzeczkowe]]</f>
        <v>0</v>
      </c>
      <c r="Q3">
        <f>$L3*owoce[[#This Row],[malinowo-truskawkowe]]</f>
        <v>383</v>
      </c>
      <c r="R3">
        <f>$L3*owoce[[#This Row],[truskawkowo-porzeczkowe]]</f>
        <v>0</v>
      </c>
    </row>
    <row r="4" spans="1:18" x14ac:dyDescent="0.25">
      <c r="A4" s="1">
        <v>43954</v>
      </c>
      <c r="B4">
        <v>389</v>
      </c>
      <c r="C4">
        <v>315</v>
      </c>
      <c r="D4">
        <v>104</v>
      </c>
      <c r="E4" t="str">
        <f t="shared" si="0"/>
        <v>maj</v>
      </c>
      <c r="F4">
        <f t="shared" si="1"/>
        <v>0</v>
      </c>
      <c r="G4" t="str">
        <f>INDEX(owoce[[#Headers],[malina]:[porzeczka]],1,MATCH(MAX(owoce[[#This Row],[malina]:[porzeczka]]),owoce[[#This Row],[malina]:[porzeczka]],0))</f>
        <v>malina</v>
      </c>
      <c r="H4" t="str">
        <f>INDEX(owoce[[#Headers],[malina]:[porzeczka]],1,MATCH(LARGE(owoce[[#This Row],[malina]:[porzeczka]],2),owoce[[#This Row],[malina]:[porzeczka]],0))</f>
        <v>truskawka</v>
      </c>
      <c r="I4">
        <f t="shared" ref="I4:I67" si="3">IF(I3&gt;=$L3,I3-$L3+B4,I3+B4)</f>
        <v>399</v>
      </c>
      <c r="J4">
        <f t="shared" ref="J4:J67" si="4">IF(J3&gt;=$L3,J3-$L3+C4,J3+C4)</f>
        <v>315</v>
      </c>
      <c r="K4">
        <f t="shared" ref="K4:K67" si="5">IF(K3&gt;=$L3,K3-$L3+D4,K3+D4)</f>
        <v>275</v>
      </c>
      <c r="L4">
        <f>MEDIAN(owoce[[#This Row],[liczba malin]:[liczba porzeczek]])</f>
        <v>315</v>
      </c>
      <c r="M4">
        <f>IF(AND(owoce[[#This Row],[liczba malin]]&gt;=owoce[[#This Row],[mediana]],owoce[[#This Row],[liczba porzeczek]]&gt;=owoce[[#This Row],[mediana]]),1,)</f>
        <v>0</v>
      </c>
      <c r="N4">
        <f>IF(AND(owoce[[#This Row],[liczba truskawek]]&gt;=owoce[[#This Row],[mediana]],owoce[[#This Row],[liczba malin]]&gt;=owoce[[#This Row],[mediana]]),1,0)</f>
        <v>1</v>
      </c>
      <c r="O4">
        <f>IF(AND(owoce[[#This Row],[liczba truskawek]]&gt;=owoce[[#This Row],[mediana]],owoce[[#This Row],[liczba porzeczek]]&gt;=owoce[[#This Row],[mediana]]),1,0)</f>
        <v>0</v>
      </c>
      <c r="P4">
        <f>$L4*owoce[[#This Row],[malinowo-porzeczkowe]]</f>
        <v>0</v>
      </c>
      <c r="Q4">
        <f>$L4*owoce[[#This Row],[malinowo-truskawkowe]]</f>
        <v>315</v>
      </c>
      <c r="R4">
        <f>$L4*owoce[[#This Row],[truskawkowo-porzeczkowe]]</f>
        <v>0</v>
      </c>
    </row>
    <row r="5" spans="1:18" x14ac:dyDescent="0.25">
      <c r="A5" s="1">
        <v>43955</v>
      </c>
      <c r="B5">
        <v>308</v>
      </c>
      <c r="C5">
        <v>221</v>
      </c>
      <c r="D5">
        <v>119</v>
      </c>
      <c r="E5" t="str">
        <f t="shared" si="0"/>
        <v>maj</v>
      </c>
      <c r="F5">
        <f t="shared" si="1"/>
        <v>0</v>
      </c>
      <c r="G5" t="str">
        <f>INDEX(owoce[[#Headers],[malina]:[porzeczka]],1,MATCH(MAX(owoce[[#This Row],[malina]:[porzeczka]]),owoce[[#This Row],[malina]:[porzeczka]],0))</f>
        <v>malina</v>
      </c>
      <c r="H5" t="str">
        <f>INDEX(owoce[[#Headers],[malina]:[porzeczka]],1,MATCH(LARGE(owoce[[#This Row],[malina]:[porzeczka]],2),owoce[[#This Row],[malina]:[porzeczka]],0))</f>
        <v>truskawka</v>
      </c>
      <c r="I5">
        <f t="shared" si="3"/>
        <v>392</v>
      </c>
      <c r="J5">
        <f t="shared" si="4"/>
        <v>221</v>
      </c>
      <c r="K5">
        <f t="shared" si="5"/>
        <v>394</v>
      </c>
      <c r="L5">
        <f>MEDIAN(owoce[[#This Row],[liczba malin]:[liczba porzeczek]])</f>
        <v>392</v>
      </c>
      <c r="M5">
        <f>IF(AND(owoce[[#This Row],[liczba malin]]&gt;=owoce[[#This Row],[mediana]],owoce[[#This Row],[liczba porzeczek]]&gt;=owoce[[#This Row],[mediana]]),1,)</f>
        <v>1</v>
      </c>
      <c r="N5">
        <f>IF(AND(owoce[[#This Row],[liczba truskawek]]&gt;=owoce[[#This Row],[mediana]],owoce[[#This Row],[liczba malin]]&gt;=owoce[[#This Row],[mediana]]),1,0)</f>
        <v>0</v>
      </c>
      <c r="O5">
        <f>IF(AND(owoce[[#This Row],[liczba truskawek]]&gt;=owoce[[#This Row],[mediana]],owoce[[#This Row],[liczba porzeczek]]&gt;=owoce[[#This Row],[mediana]]),1,0)</f>
        <v>0</v>
      </c>
      <c r="P5">
        <f>$L5*owoce[[#This Row],[malinowo-porzeczkowe]]</f>
        <v>392</v>
      </c>
      <c r="Q5">
        <f>$L5*owoce[[#This Row],[malinowo-truskawkowe]]</f>
        <v>0</v>
      </c>
      <c r="R5">
        <f>$L5*owoce[[#This Row],[truskawkowo-porzeczkowe]]</f>
        <v>0</v>
      </c>
    </row>
    <row r="6" spans="1:18" x14ac:dyDescent="0.25">
      <c r="A6" s="1">
        <v>43956</v>
      </c>
      <c r="B6">
        <v>387</v>
      </c>
      <c r="C6">
        <v>275</v>
      </c>
      <c r="D6">
        <v>72</v>
      </c>
      <c r="E6" t="str">
        <f t="shared" si="0"/>
        <v>maj</v>
      </c>
      <c r="F6">
        <f t="shared" si="1"/>
        <v>0</v>
      </c>
      <c r="G6" t="str">
        <f>INDEX(owoce[[#Headers],[malina]:[porzeczka]],1,MATCH(MAX(owoce[[#This Row],[malina]:[porzeczka]]),owoce[[#This Row],[malina]:[porzeczka]],0))</f>
        <v>malina</v>
      </c>
      <c r="H6" t="str">
        <f>INDEX(owoce[[#Headers],[malina]:[porzeczka]],1,MATCH(LARGE(owoce[[#This Row],[malina]:[porzeczka]],2),owoce[[#This Row],[malina]:[porzeczka]],0))</f>
        <v>truskawka</v>
      </c>
      <c r="I6">
        <f t="shared" si="3"/>
        <v>387</v>
      </c>
      <c r="J6">
        <f t="shared" si="4"/>
        <v>496</v>
      </c>
      <c r="K6">
        <f t="shared" si="5"/>
        <v>74</v>
      </c>
      <c r="L6">
        <f>MEDIAN(owoce[[#This Row],[liczba malin]:[liczba porzeczek]])</f>
        <v>387</v>
      </c>
      <c r="M6">
        <f>IF(AND(owoce[[#This Row],[liczba malin]]&gt;=owoce[[#This Row],[mediana]],owoce[[#This Row],[liczba porzeczek]]&gt;=owoce[[#This Row],[mediana]]),1,)</f>
        <v>0</v>
      </c>
      <c r="N6">
        <f>IF(AND(owoce[[#This Row],[liczba truskawek]]&gt;=owoce[[#This Row],[mediana]],owoce[[#This Row],[liczba malin]]&gt;=owoce[[#This Row],[mediana]]),1,0)</f>
        <v>1</v>
      </c>
      <c r="O6">
        <f>IF(AND(owoce[[#This Row],[liczba truskawek]]&gt;=owoce[[#This Row],[mediana]],owoce[[#This Row],[liczba porzeczek]]&gt;=owoce[[#This Row],[mediana]]),1,0)</f>
        <v>0</v>
      </c>
      <c r="P6">
        <f>$L6*owoce[[#This Row],[malinowo-porzeczkowe]]</f>
        <v>0</v>
      </c>
      <c r="Q6">
        <f>$L6*owoce[[#This Row],[malinowo-truskawkowe]]</f>
        <v>387</v>
      </c>
      <c r="R6">
        <f>$L6*owoce[[#This Row],[truskawkowo-porzeczkowe]]</f>
        <v>0</v>
      </c>
    </row>
    <row r="7" spans="1:18" x14ac:dyDescent="0.25">
      <c r="A7" s="1">
        <v>43957</v>
      </c>
      <c r="B7">
        <v>294</v>
      </c>
      <c r="C7">
        <v>366</v>
      </c>
      <c r="D7">
        <v>99</v>
      </c>
      <c r="E7" t="str">
        <f t="shared" si="0"/>
        <v>maj</v>
      </c>
      <c r="F7">
        <f t="shared" si="1"/>
        <v>0</v>
      </c>
      <c r="G7" t="str">
        <f>INDEX(owoce[[#Headers],[malina]:[porzeczka]],1,MATCH(MAX(owoce[[#This Row],[malina]:[porzeczka]]),owoce[[#This Row],[malina]:[porzeczka]],0))</f>
        <v>truskawka</v>
      </c>
      <c r="H7" t="str">
        <f>INDEX(owoce[[#Headers],[malina]:[porzeczka]],1,MATCH(LARGE(owoce[[#This Row],[malina]:[porzeczka]],2),owoce[[#This Row],[malina]:[porzeczka]],0))</f>
        <v>malina</v>
      </c>
      <c r="I7">
        <f t="shared" si="3"/>
        <v>294</v>
      </c>
      <c r="J7">
        <f t="shared" si="4"/>
        <v>475</v>
      </c>
      <c r="K7">
        <f t="shared" si="5"/>
        <v>173</v>
      </c>
      <c r="L7">
        <f>MEDIAN(owoce[[#This Row],[liczba malin]:[liczba porzeczek]])</f>
        <v>294</v>
      </c>
      <c r="M7">
        <f>IF(AND(owoce[[#This Row],[liczba malin]]&gt;=owoce[[#This Row],[mediana]],owoce[[#This Row],[liczba porzeczek]]&gt;=owoce[[#This Row],[mediana]]),1,)</f>
        <v>0</v>
      </c>
      <c r="N7">
        <f>IF(AND(owoce[[#This Row],[liczba truskawek]]&gt;=owoce[[#This Row],[mediana]],owoce[[#This Row],[liczba malin]]&gt;=owoce[[#This Row],[mediana]]),1,0)</f>
        <v>1</v>
      </c>
      <c r="O7">
        <f>IF(AND(owoce[[#This Row],[liczba truskawek]]&gt;=owoce[[#This Row],[mediana]],owoce[[#This Row],[liczba porzeczek]]&gt;=owoce[[#This Row],[mediana]]),1,0)</f>
        <v>0</v>
      </c>
      <c r="P7">
        <f>$L7*owoce[[#This Row],[malinowo-porzeczkowe]]</f>
        <v>0</v>
      </c>
      <c r="Q7">
        <f>$L7*owoce[[#This Row],[malinowo-truskawkowe]]</f>
        <v>294</v>
      </c>
      <c r="R7">
        <f>$L7*owoce[[#This Row],[truskawkowo-porzeczkowe]]</f>
        <v>0</v>
      </c>
    </row>
    <row r="8" spans="1:18" x14ac:dyDescent="0.25">
      <c r="A8" s="1">
        <v>43958</v>
      </c>
      <c r="B8">
        <v>389</v>
      </c>
      <c r="C8">
        <v>288</v>
      </c>
      <c r="D8">
        <v>87</v>
      </c>
      <c r="E8" t="str">
        <f t="shared" si="0"/>
        <v>maj</v>
      </c>
      <c r="F8">
        <f t="shared" si="1"/>
        <v>0</v>
      </c>
      <c r="G8" t="str">
        <f>INDEX(owoce[[#Headers],[malina]:[porzeczka]],1,MATCH(MAX(owoce[[#This Row],[malina]:[porzeczka]]),owoce[[#This Row],[malina]:[porzeczka]],0))</f>
        <v>malina</v>
      </c>
      <c r="H8" t="str">
        <f>INDEX(owoce[[#Headers],[malina]:[porzeczka]],1,MATCH(LARGE(owoce[[#This Row],[malina]:[porzeczka]],2),owoce[[#This Row],[malina]:[porzeczka]],0))</f>
        <v>truskawka</v>
      </c>
      <c r="I8">
        <f t="shared" si="3"/>
        <v>389</v>
      </c>
      <c r="J8">
        <f t="shared" si="4"/>
        <v>469</v>
      </c>
      <c r="K8">
        <f t="shared" si="5"/>
        <v>260</v>
      </c>
      <c r="L8">
        <f>MEDIAN(owoce[[#This Row],[liczba malin]:[liczba porzeczek]])</f>
        <v>389</v>
      </c>
      <c r="M8">
        <f>IF(AND(owoce[[#This Row],[liczba malin]]&gt;=owoce[[#This Row],[mediana]],owoce[[#This Row],[liczba porzeczek]]&gt;=owoce[[#This Row],[mediana]]),1,)</f>
        <v>0</v>
      </c>
      <c r="N8">
        <f>IF(AND(owoce[[#This Row],[liczba truskawek]]&gt;=owoce[[#This Row],[mediana]],owoce[[#This Row],[liczba malin]]&gt;=owoce[[#This Row],[mediana]]),1,0)</f>
        <v>1</v>
      </c>
      <c r="O8">
        <f>IF(AND(owoce[[#This Row],[liczba truskawek]]&gt;=owoce[[#This Row],[mediana]],owoce[[#This Row],[liczba porzeczek]]&gt;=owoce[[#This Row],[mediana]]),1,0)</f>
        <v>0</v>
      </c>
      <c r="P8">
        <f>$L8*owoce[[#This Row],[malinowo-porzeczkowe]]</f>
        <v>0</v>
      </c>
      <c r="Q8">
        <f>$L8*owoce[[#This Row],[malinowo-truskawkowe]]</f>
        <v>389</v>
      </c>
      <c r="R8">
        <f>$L8*owoce[[#This Row],[truskawkowo-porzeczkowe]]</f>
        <v>0</v>
      </c>
    </row>
    <row r="9" spans="1:18" x14ac:dyDescent="0.25">
      <c r="A9" s="1">
        <v>43959</v>
      </c>
      <c r="B9">
        <v>259</v>
      </c>
      <c r="C9">
        <v>361</v>
      </c>
      <c r="D9">
        <v>112</v>
      </c>
      <c r="E9" t="str">
        <f t="shared" si="0"/>
        <v>maj</v>
      </c>
      <c r="F9">
        <f t="shared" si="1"/>
        <v>0</v>
      </c>
      <c r="G9" t="str">
        <f>INDEX(owoce[[#Headers],[malina]:[porzeczka]],1,MATCH(MAX(owoce[[#This Row],[malina]:[porzeczka]]),owoce[[#This Row],[malina]:[porzeczka]],0))</f>
        <v>truskawka</v>
      </c>
      <c r="H9" t="str">
        <f>INDEX(owoce[[#Headers],[malina]:[porzeczka]],1,MATCH(LARGE(owoce[[#This Row],[malina]:[porzeczka]],2),owoce[[#This Row],[malina]:[porzeczka]],0))</f>
        <v>malina</v>
      </c>
      <c r="I9">
        <f t="shared" si="3"/>
        <v>259</v>
      </c>
      <c r="J9">
        <f t="shared" si="4"/>
        <v>441</v>
      </c>
      <c r="K9">
        <f t="shared" si="5"/>
        <v>372</v>
      </c>
      <c r="L9">
        <f>MEDIAN(owoce[[#This Row],[liczba malin]:[liczba porzeczek]])</f>
        <v>372</v>
      </c>
      <c r="M9">
        <f>IF(AND(owoce[[#This Row],[liczba malin]]&gt;=owoce[[#This Row],[mediana]],owoce[[#This Row],[liczba porzeczek]]&gt;=owoce[[#This Row],[mediana]]),1,)</f>
        <v>0</v>
      </c>
      <c r="N9">
        <f>IF(AND(owoce[[#This Row],[liczba truskawek]]&gt;=owoce[[#This Row],[mediana]],owoce[[#This Row],[liczba malin]]&gt;=owoce[[#This Row],[mediana]]),1,0)</f>
        <v>0</v>
      </c>
      <c r="O9">
        <f>IF(AND(owoce[[#This Row],[liczba truskawek]]&gt;=owoce[[#This Row],[mediana]],owoce[[#This Row],[liczba porzeczek]]&gt;=owoce[[#This Row],[mediana]]),1,0)</f>
        <v>1</v>
      </c>
      <c r="P9">
        <f>$L9*owoce[[#This Row],[malinowo-porzeczkowe]]</f>
        <v>0</v>
      </c>
      <c r="Q9">
        <f>$L9*owoce[[#This Row],[malinowo-truskawkowe]]</f>
        <v>0</v>
      </c>
      <c r="R9">
        <f>$L9*owoce[[#This Row],[truskawkowo-porzeczkowe]]</f>
        <v>372</v>
      </c>
    </row>
    <row r="10" spans="1:18" x14ac:dyDescent="0.25">
      <c r="A10" s="1">
        <v>43960</v>
      </c>
      <c r="B10">
        <v>369</v>
      </c>
      <c r="C10">
        <v>233</v>
      </c>
      <c r="D10">
        <v>110</v>
      </c>
      <c r="E10" t="str">
        <f t="shared" si="0"/>
        <v>maj</v>
      </c>
      <c r="F10">
        <f t="shared" si="1"/>
        <v>0</v>
      </c>
      <c r="G10" t="str">
        <f>INDEX(owoce[[#Headers],[malina]:[porzeczka]],1,MATCH(MAX(owoce[[#This Row],[malina]:[porzeczka]]),owoce[[#This Row],[malina]:[porzeczka]],0))</f>
        <v>malina</v>
      </c>
      <c r="H10" t="str">
        <f>INDEX(owoce[[#Headers],[malina]:[porzeczka]],1,MATCH(LARGE(owoce[[#This Row],[malina]:[porzeczka]],2),owoce[[#This Row],[malina]:[porzeczka]],0))</f>
        <v>truskawka</v>
      </c>
      <c r="I10">
        <f t="shared" si="3"/>
        <v>628</v>
      </c>
      <c r="J10">
        <f t="shared" si="4"/>
        <v>302</v>
      </c>
      <c r="K10">
        <f t="shared" si="5"/>
        <v>110</v>
      </c>
      <c r="L10">
        <f>MEDIAN(owoce[[#This Row],[liczba malin]:[liczba porzeczek]])</f>
        <v>302</v>
      </c>
      <c r="M10">
        <f>IF(AND(owoce[[#This Row],[liczba malin]]&gt;=owoce[[#This Row],[mediana]],owoce[[#This Row],[liczba porzeczek]]&gt;=owoce[[#This Row],[mediana]]),1,)</f>
        <v>0</v>
      </c>
      <c r="N10">
        <f>IF(AND(owoce[[#This Row],[liczba truskawek]]&gt;=owoce[[#This Row],[mediana]],owoce[[#This Row],[liczba malin]]&gt;=owoce[[#This Row],[mediana]]),1,0)</f>
        <v>1</v>
      </c>
      <c r="O10">
        <f>IF(AND(owoce[[#This Row],[liczba truskawek]]&gt;=owoce[[#This Row],[mediana]],owoce[[#This Row],[liczba porzeczek]]&gt;=owoce[[#This Row],[mediana]]),1,0)</f>
        <v>0</v>
      </c>
      <c r="P10">
        <f>$L10*owoce[[#This Row],[malinowo-porzeczkowe]]</f>
        <v>0</v>
      </c>
      <c r="Q10">
        <f>$L10*owoce[[#This Row],[malinowo-truskawkowe]]</f>
        <v>302</v>
      </c>
      <c r="R10">
        <f>$L10*owoce[[#This Row],[truskawkowo-porzeczkowe]]</f>
        <v>0</v>
      </c>
    </row>
    <row r="11" spans="1:18" x14ac:dyDescent="0.25">
      <c r="A11" s="1">
        <v>43961</v>
      </c>
      <c r="B11">
        <v>263</v>
      </c>
      <c r="C11">
        <v>393</v>
      </c>
      <c r="D11">
        <v>75</v>
      </c>
      <c r="E11" t="str">
        <f t="shared" si="0"/>
        <v>maj</v>
      </c>
      <c r="F11">
        <f t="shared" si="1"/>
        <v>0</v>
      </c>
      <c r="G11" t="str">
        <f>INDEX(owoce[[#Headers],[malina]:[porzeczka]],1,MATCH(MAX(owoce[[#This Row],[malina]:[porzeczka]]),owoce[[#This Row],[malina]:[porzeczka]],0))</f>
        <v>truskawka</v>
      </c>
      <c r="H11" t="str">
        <f>INDEX(owoce[[#Headers],[malina]:[porzeczka]],1,MATCH(LARGE(owoce[[#This Row],[malina]:[porzeczka]],2),owoce[[#This Row],[malina]:[porzeczka]],0))</f>
        <v>malina</v>
      </c>
      <c r="I11">
        <f t="shared" si="3"/>
        <v>589</v>
      </c>
      <c r="J11">
        <f t="shared" si="4"/>
        <v>393</v>
      </c>
      <c r="K11">
        <f t="shared" si="5"/>
        <v>185</v>
      </c>
      <c r="L11">
        <f>MEDIAN(owoce[[#This Row],[liczba malin]:[liczba porzeczek]])</f>
        <v>393</v>
      </c>
      <c r="M11">
        <f>IF(AND(owoce[[#This Row],[liczba malin]]&gt;=owoce[[#This Row],[mediana]],owoce[[#This Row],[liczba porzeczek]]&gt;=owoce[[#This Row],[mediana]]),1,)</f>
        <v>0</v>
      </c>
      <c r="N11">
        <f>IF(AND(owoce[[#This Row],[liczba truskawek]]&gt;=owoce[[#This Row],[mediana]],owoce[[#This Row],[liczba malin]]&gt;=owoce[[#This Row],[mediana]]),1,0)</f>
        <v>1</v>
      </c>
      <c r="O11">
        <f>IF(AND(owoce[[#This Row],[liczba truskawek]]&gt;=owoce[[#This Row],[mediana]],owoce[[#This Row],[liczba porzeczek]]&gt;=owoce[[#This Row],[mediana]]),1,0)</f>
        <v>0</v>
      </c>
      <c r="P11">
        <f>$L11*owoce[[#This Row],[malinowo-porzeczkowe]]</f>
        <v>0</v>
      </c>
      <c r="Q11">
        <f>$L11*owoce[[#This Row],[malinowo-truskawkowe]]</f>
        <v>393</v>
      </c>
      <c r="R11">
        <f>$L11*owoce[[#This Row],[truskawkowo-porzeczkowe]]</f>
        <v>0</v>
      </c>
    </row>
    <row r="12" spans="1:18" x14ac:dyDescent="0.25">
      <c r="A12" s="1">
        <v>43962</v>
      </c>
      <c r="B12">
        <v>239</v>
      </c>
      <c r="C12">
        <v>347</v>
      </c>
      <c r="D12">
        <v>94</v>
      </c>
      <c r="E12" t="str">
        <f t="shared" si="0"/>
        <v>maj</v>
      </c>
      <c r="F12">
        <f t="shared" si="1"/>
        <v>0</v>
      </c>
      <c r="G12" t="str">
        <f>INDEX(owoce[[#Headers],[malina]:[porzeczka]],1,MATCH(MAX(owoce[[#This Row],[malina]:[porzeczka]]),owoce[[#This Row],[malina]:[porzeczka]],0))</f>
        <v>truskawka</v>
      </c>
      <c r="H12" t="str">
        <f>INDEX(owoce[[#Headers],[malina]:[porzeczka]],1,MATCH(LARGE(owoce[[#This Row],[malina]:[porzeczka]],2),owoce[[#This Row],[malina]:[porzeczka]],0))</f>
        <v>malina</v>
      </c>
      <c r="I12">
        <f t="shared" si="3"/>
        <v>435</v>
      </c>
      <c r="J12">
        <f t="shared" si="4"/>
        <v>347</v>
      </c>
      <c r="K12">
        <f t="shared" si="5"/>
        <v>279</v>
      </c>
      <c r="L12">
        <f>MEDIAN(owoce[[#This Row],[liczba malin]:[liczba porzeczek]])</f>
        <v>347</v>
      </c>
      <c r="M12">
        <f>IF(AND(owoce[[#This Row],[liczba malin]]&gt;=owoce[[#This Row],[mediana]],owoce[[#This Row],[liczba porzeczek]]&gt;=owoce[[#This Row],[mediana]]),1,)</f>
        <v>0</v>
      </c>
      <c r="N12">
        <f>IF(AND(owoce[[#This Row],[liczba truskawek]]&gt;=owoce[[#This Row],[mediana]],owoce[[#This Row],[liczba malin]]&gt;=owoce[[#This Row],[mediana]]),1,0)</f>
        <v>1</v>
      </c>
      <c r="O12">
        <f>IF(AND(owoce[[#This Row],[liczba truskawek]]&gt;=owoce[[#This Row],[mediana]],owoce[[#This Row],[liczba porzeczek]]&gt;=owoce[[#This Row],[mediana]]),1,0)</f>
        <v>0</v>
      </c>
      <c r="P12">
        <f>$L12*owoce[[#This Row],[malinowo-porzeczkowe]]</f>
        <v>0</v>
      </c>
      <c r="Q12">
        <f>$L12*owoce[[#This Row],[malinowo-truskawkowe]]</f>
        <v>347</v>
      </c>
      <c r="R12">
        <f>$L12*owoce[[#This Row],[truskawkowo-porzeczkowe]]</f>
        <v>0</v>
      </c>
    </row>
    <row r="13" spans="1:18" x14ac:dyDescent="0.25">
      <c r="A13" s="1">
        <v>43963</v>
      </c>
      <c r="B13">
        <v>282</v>
      </c>
      <c r="C13">
        <v>338</v>
      </c>
      <c r="D13">
        <v>86</v>
      </c>
      <c r="E13" t="str">
        <f t="shared" si="0"/>
        <v>maj</v>
      </c>
      <c r="F13">
        <f t="shared" si="1"/>
        <v>0</v>
      </c>
      <c r="G13" t="str">
        <f>INDEX(owoce[[#Headers],[malina]:[porzeczka]],1,MATCH(MAX(owoce[[#This Row],[malina]:[porzeczka]]),owoce[[#This Row],[malina]:[porzeczka]],0))</f>
        <v>truskawka</v>
      </c>
      <c r="H13" t="str">
        <f>INDEX(owoce[[#Headers],[malina]:[porzeczka]],1,MATCH(LARGE(owoce[[#This Row],[malina]:[porzeczka]],2),owoce[[#This Row],[malina]:[porzeczka]],0))</f>
        <v>malina</v>
      </c>
      <c r="I13">
        <f t="shared" si="3"/>
        <v>370</v>
      </c>
      <c r="J13">
        <f t="shared" si="4"/>
        <v>338</v>
      </c>
      <c r="K13">
        <f t="shared" si="5"/>
        <v>365</v>
      </c>
      <c r="L13">
        <f>MEDIAN(owoce[[#This Row],[liczba malin]:[liczba porzeczek]])</f>
        <v>365</v>
      </c>
      <c r="M13">
        <f>IF(AND(owoce[[#This Row],[liczba malin]]&gt;=owoce[[#This Row],[mediana]],owoce[[#This Row],[liczba porzeczek]]&gt;=owoce[[#This Row],[mediana]]),1,)</f>
        <v>1</v>
      </c>
      <c r="N13">
        <f>IF(AND(owoce[[#This Row],[liczba truskawek]]&gt;=owoce[[#This Row],[mediana]],owoce[[#This Row],[liczba malin]]&gt;=owoce[[#This Row],[mediana]]),1,0)</f>
        <v>0</v>
      </c>
      <c r="O13">
        <f>IF(AND(owoce[[#This Row],[liczba truskawek]]&gt;=owoce[[#This Row],[mediana]],owoce[[#This Row],[liczba porzeczek]]&gt;=owoce[[#This Row],[mediana]]),1,0)</f>
        <v>0</v>
      </c>
      <c r="P13">
        <f>$L13*owoce[[#This Row],[malinowo-porzeczkowe]]</f>
        <v>365</v>
      </c>
      <c r="Q13">
        <f>$L13*owoce[[#This Row],[malinowo-truskawkowe]]</f>
        <v>0</v>
      </c>
      <c r="R13">
        <f>$L13*owoce[[#This Row],[truskawkowo-porzeczkowe]]</f>
        <v>0</v>
      </c>
    </row>
    <row r="14" spans="1:18" x14ac:dyDescent="0.25">
      <c r="A14" s="1">
        <v>43964</v>
      </c>
      <c r="B14">
        <v>306</v>
      </c>
      <c r="C14">
        <v>273</v>
      </c>
      <c r="D14">
        <v>75</v>
      </c>
      <c r="E14" t="str">
        <f t="shared" si="0"/>
        <v>maj</v>
      </c>
      <c r="F14">
        <f t="shared" si="1"/>
        <v>0</v>
      </c>
      <c r="G14" t="str">
        <f>INDEX(owoce[[#Headers],[malina]:[porzeczka]],1,MATCH(MAX(owoce[[#This Row],[malina]:[porzeczka]]),owoce[[#This Row],[malina]:[porzeczka]],0))</f>
        <v>malina</v>
      </c>
      <c r="H14" t="str">
        <f>INDEX(owoce[[#Headers],[malina]:[porzeczka]],1,MATCH(LARGE(owoce[[#This Row],[malina]:[porzeczka]],2),owoce[[#This Row],[malina]:[porzeczka]],0))</f>
        <v>truskawka</v>
      </c>
      <c r="I14">
        <f t="shared" si="3"/>
        <v>311</v>
      </c>
      <c r="J14">
        <f t="shared" si="4"/>
        <v>611</v>
      </c>
      <c r="K14">
        <f t="shared" si="5"/>
        <v>75</v>
      </c>
      <c r="L14">
        <f>MEDIAN(owoce[[#This Row],[liczba malin]:[liczba porzeczek]])</f>
        <v>311</v>
      </c>
      <c r="M14">
        <f>IF(AND(owoce[[#This Row],[liczba malin]]&gt;=owoce[[#This Row],[mediana]],owoce[[#This Row],[liczba porzeczek]]&gt;=owoce[[#This Row],[mediana]]),1,)</f>
        <v>0</v>
      </c>
      <c r="N14">
        <f>IF(AND(owoce[[#This Row],[liczba truskawek]]&gt;=owoce[[#This Row],[mediana]],owoce[[#This Row],[liczba malin]]&gt;=owoce[[#This Row],[mediana]]),1,0)</f>
        <v>1</v>
      </c>
      <c r="O14">
        <f>IF(AND(owoce[[#This Row],[liczba truskawek]]&gt;=owoce[[#This Row],[mediana]],owoce[[#This Row],[liczba porzeczek]]&gt;=owoce[[#This Row],[mediana]]),1,0)</f>
        <v>0</v>
      </c>
      <c r="P14">
        <f>$L14*owoce[[#This Row],[malinowo-porzeczkowe]]</f>
        <v>0</v>
      </c>
      <c r="Q14">
        <f>$L14*owoce[[#This Row],[malinowo-truskawkowe]]</f>
        <v>311</v>
      </c>
      <c r="R14">
        <f>$L14*owoce[[#This Row],[truskawkowo-porzeczkowe]]</f>
        <v>0</v>
      </c>
    </row>
    <row r="15" spans="1:18" x14ac:dyDescent="0.25">
      <c r="A15" s="1">
        <v>43965</v>
      </c>
      <c r="B15">
        <v>251</v>
      </c>
      <c r="C15">
        <v>325</v>
      </c>
      <c r="D15">
        <v>89</v>
      </c>
      <c r="E15" t="str">
        <f t="shared" si="0"/>
        <v>maj</v>
      </c>
      <c r="F15">
        <f t="shared" si="1"/>
        <v>0</v>
      </c>
      <c r="G15" t="str">
        <f>INDEX(owoce[[#Headers],[malina]:[porzeczka]],1,MATCH(MAX(owoce[[#This Row],[malina]:[porzeczka]]),owoce[[#This Row],[malina]:[porzeczka]],0))</f>
        <v>truskawka</v>
      </c>
      <c r="H15" t="str">
        <f>INDEX(owoce[[#Headers],[malina]:[porzeczka]],1,MATCH(LARGE(owoce[[#This Row],[malina]:[porzeczka]],2),owoce[[#This Row],[malina]:[porzeczka]],0))</f>
        <v>malina</v>
      </c>
      <c r="I15">
        <f t="shared" si="3"/>
        <v>251</v>
      </c>
      <c r="J15">
        <f t="shared" si="4"/>
        <v>625</v>
      </c>
      <c r="K15">
        <f t="shared" si="5"/>
        <v>164</v>
      </c>
      <c r="L15">
        <f>MEDIAN(owoce[[#This Row],[liczba malin]:[liczba porzeczek]])</f>
        <v>251</v>
      </c>
      <c r="M15">
        <f>IF(AND(owoce[[#This Row],[liczba malin]]&gt;=owoce[[#This Row],[mediana]],owoce[[#This Row],[liczba porzeczek]]&gt;=owoce[[#This Row],[mediana]]),1,)</f>
        <v>0</v>
      </c>
      <c r="N15">
        <f>IF(AND(owoce[[#This Row],[liczba truskawek]]&gt;=owoce[[#This Row],[mediana]],owoce[[#This Row],[liczba malin]]&gt;=owoce[[#This Row],[mediana]]),1,0)</f>
        <v>1</v>
      </c>
      <c r="O15">
        <f>IF(AND(owoce[[#This Row],[liczba truskawek]]&gt;=owoce[[#This Row],[mediana]],owoce[[#This Row],[liczba porzeczek]]&gt;=owoce[[#This Row],[mediana]]),1,0)</f>
        <v>0</v>
      </c>
      <c r="P15">
        <f>$L15*owoce[[#This Row],[malinowo-porzeczkowe]]</f>
        <v>0</v>
      </c>
      <c r="Q15">
        <f>$L15*owoce[[#This Row],[malinowo-truskawkowe]]</f>
        <v>251</v>
      </c>
      <c r="R15">
        <f>$L15*owoce[[#This Row],[truskawkowo-porzeczkowe]]</f>
        <v>0</v>
      </c>
    </row>
    <row r="16" spans="1:18" x14ac:dyDescent="0.25">
      <c r="A16" s="1">
        <v>43966</v>
      </c>
      <c r="B16">
        <v>224</v>
      </c>
      <c r="C16">
        <v>352</v>
      </c>
      <c r="D16">
        <v>97</v>
      </c>
      <c r="E16" t="str">
        <f t="shared" si="0"/>
        <v>maj</v>
      </c>
      <c r="F16">
        <f t="shared" si="1"/>
        <v>0</v>
      </c>
      <c r="G16" t="str">
        <f>INDEX(owoce[[#Headers],[malina]:[porzeczka]],1,MATCH(MAX(owoce[[#This Row],[malina]:[porzeczka]]),owoce[[#This Row],[malina]:[porzeczka]],0))</f>
        <v>truskawka</v>
      </c>
      <c r="H16" t="str">
        <f>INDEX(owoce[[#Headers],[malina]:[porzeczka]],1,MATCH(LARGE(owoce[[#This Row],[malina]:[porzeczka]],2),owoce[[#This Row],[malina]:[porzeczka]],0))</f>
        <v>malina</v>
      </c>
      <c r="I16">
        <f t="shared" si="3"/>
        <v>224</v>
      </c>
      <c r="J16">
        <f t="shared" si="4"/>
        <v>726</v>
      </c>
      <c r="K16">
        <f t="shared" si="5"/>
        <v>261</v>
      </c>
      <c r="L16">
        <f>MEDIAN(owoce[[#This Row],[liczba malin]:[liczba porzeczek]])</f>
        <v>261</v>
      </c>
      <c r="M16">
        <f>IF(AND(owoce[[#This Row],[liczba malin]]&gt;=owoce[[#This Row],[mediana]],owoce[[#This Row],[liczba porzeczek]]&gt;=owoce[[#This Row],[mediana]]),1,)</f>
        <v>0</v>
      </c>
      <c r="N16">
        <f>IF(AND(owoce[[#This Row],[liczba truskawek]]&gt;=owoce[[#This Row],[mediana]],owoce[[#This Row],[liczba malin]]&gt;=owoce[[#This Row],[mediana]]),1,0)</f>
        <v>0</v>
      </c>
      <c r="O16">
        <f>IF(AND(owoce[[#This Row],[liczba truskawek]]&gt;=owoce[[#This Row],[mediana]],owoce[[#This Row],[liczba porzeczek]]&gt;=owoce[[#This Row],[mediana]]),1,0)</f>
        <v>1</v>
      </c>
      <c r="P16">
        <f>$L16*owoce[[#This Row],[malinowo-porzeczkowe]]</f>
        <v>0</v>
      </c>
      <c r="Q16">
        <f>$L16*owoce[[#This Row],[malinowo-truskawkowe]]</f>
        <v>0</v>
      </c>
      <c r="R16">
        <f>$L16*owoce[[#This Row],[truskawkowo-porzeczkowe]]</f>
        <v>261</v>
      </c>
    </row>
    <row r="17" spans="1:24" x14ac:dyDescent="0.25">
      <c r="A17" s="1">
        <v>43967</v>
      </c>
      <c r="B17">
        <v>233</v>
      </c>
      <c r="C17">
        <v>270</v>
      </c>
      <c r="D17">
        <v>94</v>
      </c>
      <c r="E17" t="str">
        <f t="shared" si="0"/>
        <v>maj</v>
      </c>
      <c r="F17">
        <f t="shared" si="1"/>
        <v>0</v>
      </c>
      <c r="G17" t="str">
        <f>INDEX(owoce[[#Headers],[malina]:[porzeczka]],1,MATCH(MAX(owoce[[#This Row],[malina]:[porzeczka]]),owoce[[#This Row],[malina]:[porzeczka]],0))</f>
        <v>truskawka</v>
      </c>
      <c r="H17" t="str">
        <f>INDEX(owoce[[#Headers],[malina]:[porzeczka]],1,MATCH(LARGE(owoce[[#This Row],[malina]:[porzeczka]],2),owoce[[#This Row],[malina]:[porzeczka]],0))</f>
        <v>malina</v>
      </c>
      <c r="I17">
        <f t="shared" si="3"/>
        <v>457</v>
      </c>
      <c r="J17">
        <f t="shared" si="4"/>
        <v>735</v>
      </c>
      <c r="K17">
        <f t="shared" si="5"/>
        <v>94</v>
      </c>
      <c r="L17">
        <f>MEDIAN(owoce[[#This Row],[liczba malin]:[liczba porzeczek]])</f>
        <v>457</v>
      </c>
      <c r="M17">
        <f>IF(AND(owoce[[#This Row],[liczba malin]]&gt;=owoce[[#This Row],[mediana]],owoce[[#This Row],[liczba porzeczek]]&gt;=owoce[[#This Row],[mediana]]),1,)</f>
        <v>0</v>
      </c>
      <c r="N17">
        <f>IF(AND(owoce[[#This Row],[liczba truskawek]]&gt;=owoce[[#This Row],[mediana]],owoce[[#This Row],[liczba malin]]&gt;=owoce[[#This Row],[mediana]]),1,0)</f>
        <v>1</v>
      </c>
      <c r="O17">
        <f>IF(AND(owoce[[#This Row],[liczba truskawek]]&gt;=owoce[[#This Row],[mediana]],owoce[[#This Row],[liczba porzeczek]]&gt;=owoce[[#This Row],[mediana]]),1,0)</f>
        <v>0</v>
      </c>
      <c r="P17">
        <f>$L17*owoce[[#This Row],[malinowo-porzeczkowe]]</f>
        <v>0</v>
      </c>
      <c r="Q17">
        <f>$L17*owoce[[#This Row],[malinowo-truskawkowe]]</f>
        <v>457</v>
      </c>
      <c r="R17">
        <f>$L17*owoce[[#This Row],[truskawkowo-porzeczkowe]]</f>
        <v>0</v>
      </c>
    </row>
    <row r="18" spans="1:24" x14ac:dyDescent="0.25">
      <c r="A18" s="1">
        <v>43968</v>
      </c>
      <c r="B18">
        <v>345</v>
      </c>
      <c r="C18">
        <v>275</v>
      </c>
      <c r="D18">
        <v>90</v>
      </c>
      <c r="E18" t="str">
        <f t="shared" si="0"/>
        <v>maj</v>
      </c>
      <c r="F18">
        <f t="shared" si="1"/>
        <v>0</v>
      </c>
      <c r="G18" t="str">
        <f>INDEX(owoce[[#Headers],[malina]:[porzeczka]],1,MATCH(MAX(owoce[[#This Row],[malina]:[porzeczka]]),owoce[[#This Row],[malina]:[porzeczka]],0))</f>
        <v>malina</v>
      </c>
      <c r="H18" t="str">
        <f>INDEX(owoce[[#Headers],[malina]:[porzeczka]],1,MATCH(LARGE(owoce[[#This Row],[malina]:[porzeczka]],2),owoce[[#This Row],[malina]:[porzeczka]],0))</f>
        <v>truskawka</v>
      </c>
      <c r="I18">
        <f t="shared" si="3"/>
        <v>345</v>
      </c>
      <c r="J18">
        <f t="shared" si="4"/>
        <v>553</v>
      </c>
      <c r="K18">
        <f t="shared" si="5"/>
        <v>184</v>
      </c>
      <c r="L18">
        <f>MEDIAN(owoce[[#This Row],[liczba malin]:[liczba porzeczek]])</f>
        <v>345</v>
      </c>
      <c r="M18">
        <f>IF(AND(owoce[[#This Row],[liczba malin]]&gt;=owoce[[#This Row],[mediana]],owoce[[#This Row],[liczba porzeczek]]&gt;=owoce[[#This Row],[mediana]]),1,)</f>
        <v>0</v>
      </c>
      <c r="N18">
        <f>IF(AND(owoce[[#This Row],[liczba truskawek]]&gt;=owoce[[#This Row],[mediana]],owoce[[#This Row],[liczba malin]]&gt;=owoce[[#This Row],[mediana]]),1,0)</f>
        <v>1</v>
      </c>
      <c r="O18">
        <f>IF(AND(owoce[[#This Row],[liczba truskawek]]&gt;=owoce[[#This Row],[mediana]],owoce[[#This Row],[liczba porzeczek]]&gt;=owoce[[#This Row],[mediana]]),1,0)</f>
        <v>0</v>
      </c>
      <c r="P18">
        <f>$L18*owoce[[#This Row],[malinowo-porzeczkowe]]</f>
        <v>0</v>
      </c>
      <c r="Q18">
        <f>$L18*owoce[[#This Row],[malinowo-truskawkowe]]</f>
        <v>345</v>
      </c>
      <c r="R18">
        <f>$L18*owoce[[#This Row],[truskawkowo-porzeczkowe]]</f>
        <v>0</v>
      </c>
    </row>
    <row r="19" spans="1:24" x14ac:dyDescent="0.25">
      <c r="A19" s="1">
        <v>43969</v>
      </c>
      <c r="B19">
        <v>232</v>
      </c>
      <c r="C19">
        <v>228</v>
      </c>
      <c r="D19">
        <v>107</v>
      </c>
      <c r="E19" t="str">
        <f t="shared" si="0"/>
        <v>maj</v>
      </c>
      <c r="F19">
        <f t="shared" si="1"/>
        <v>0</v>
      </c>
      <c r="G19" t="str">
        <f>INDEX(owoce[[#Headers],[malina]:[porzeczka]],1,MATCH(MAX(owoce[[#This Row],[malina]:[porzeczka]]),owoce[[#This Row],[malina]:[porzeczka]],0))</f>
        <v>malina</v>
      </c>
      <c r="H19" t="str">
        <f>INDEX(owoce[[#Headers],[malina]:[porzeczka]],1,MATCH(LARGE(owoce[[#This Row],[malina]:[porzeczka]],2),owoce[[#This Row],[malina]:[porzeczka]],0))</f>
        <v>truskawka</v>
      </c>
      <c r="I19">
        <f t="shared" si="3"/>
        <v>232</v>
      </c>
      <c r="J19">
        <f t="shared" si="4"/>
        <v>436</v>
      </c>
      <c r="K19">
        <f t="shared" si="5"/>
        <v>291</v>
      </c>
      <c r="L19">
        <f>MEDIAN(owoce[[#This Row],[liczba malin]:[liczba porzeczek]])</f>
        <v>291</v>
      </c>
      <c r="M19">
        <f>IF(AND(owoce[[#This Row],[liczba malin]]&gt;=owoce[[#This Row],[mediana]],owoce[[#This Row],[liczba porzeczek]]&gt;=owoce[[#This Row],[mediana]]),1,)</f>
        <v>0</v>
      </c>
      <c r="N19">
        <f>IF(AND(owoce[[#This Row],[liczba truskawek]]&gt;=owoce[[#This Row],[mediana]],owoce[[#This Row],[liczba malin]]&gt;=owoce[[#This Row],[mediana]]),1,0)</f>
        <v>0</v>
      </c>
      <c r="O19">
        <f>IF(AND(owoce[[#This Row],[liczba truskawek]]&gt;=owoce[[#This Row],[mediana]],owoce[[#This Row],[liczba porzeczek]]&gt;=owoce[[#This Row],[mediana]]),1,0)</f>
        <v>1</v>
      </c>
      <c r="P19">
        <f>$L19*owoce[[#This Row],[malinowo-porzeczkowe]]</f>
        <v>0</v>
      </c>
      <c r="Q19">
        <f>$L19*owoce[[#This Row],[malinowo-truskawkowe]]</f>
        <v>0</v>
      </c>
      <c r="R19">
        <f>$L19*owoce[[#This Row],[truskawkowo-porzeczkowe]]</f>
        <v>291</v>
      </c>
    </row>
    <row r="20" spans="1:24" x14ac:dyDescent="0.25">
      <c r="A20" s="1">
        <v>43970</v>
      </c>
      <c r="B20">
        <v>238</v>
      </c>
      <c r="C20">
        <v>394</v>
      </c>
      <c r="D20">
        <v>105</v>
      </c>
      <c r="E20" t="str">
        <f t="shared" si="0"/>
        <v>maj</v>
      </c>
      <c r="F20">
        <f t="shared" si="1"/>
        <v>0</v>
      </c>
      <c r="G20" t="str">
        <f>INDEX(owoce[[#Headers],[malina]:[porzeczka]],1,MATCH(MAX(owoce[[#This Row],[malina]:[porzeczka]]),owoce[[#This Row],[malina]:[porzeczka]],0))</f>
        <v>truskawka</v>
      </c>
      <c r="H20" t="str">
        <f>INDEX(owoce[[#Headers],[malina]:[porzeczka]],1,MATCH(LARGE(owoce[[#This Row],[malina]:[porzeczka]],2),owoce[[#This Row],[malina]:[porzeczka]],0))</f>
        <v>malina</v>
      </c>
      <c r="I20">
        <f t="shared" si="3"/>
        <v>470</v>
      </c>
      <c r="J20">
        <f t="shared" si="4"/>
        <v>539</v>
      </c>
      <c r="K20">
        <f t="shared" si="5"/>
        <v>105</v>
      </c>
      <c r="L20">
        <f>MEDIAN(owoce[[#This Row],[liczba malin]:[liczba porzeczek]])</f>
        <v>470</v>
      </c>
      <c r="M20">
        <f>IF(AND(owoce[[#This Row],[liczba malin]]&gt;=owoce[[#This Row],[mediana]],owoce[[#This Row],[liczba porzeczek]]&gt;=owoce[[#This Row],[mediana]]),1,)</f>
        <v>0</v>
      </c>
      <c r="N20">
        <f>IF(AND(owoce[[#This Row],[liczba truskawek]]&gt;=owoce[[#This Row],[mediana]],owoce[[#This Row],[liczba malin]]&gt;=owoce[[#This Row],[mediana]]),1,0)</f>
        <v>1</v>
      </c>
      <c r="O20">
        <f>IF(AND(owoce[[#This Row],[liczba truskawek]]&gt;=owoce[[#This Row],[mediana]],owoce[[#This Row],[liczba porzeczek]]&gt;=owoce[[#This Row],[mediana]]),1,0)</f>
        <v>0</v>
      </c>
      <c r="P20">
        <f>$L20*owoce[[#This Row],[malinowo-porzeczkowe]]</f>
        <v>0</v>
      </c>
      <c r="Q20">
        <f>$L20*owoce[[#This Row],[malinowo-truskawkowe]]</f>
        <v>470</v>
      </c>
      <c r="R20">
        <f>$L20*owoce[[#This Row],[truskawkowo-porzeczkowe]]</f>
        <v>0</v>
      </c>
    </row>
    <row r="21" spans="1:24" x14ac:dyDescent="0.25">
      <c r="A21" s="1">
        <v>43971</v>
      </c>
      <c r="B21">
        <v>378</v>
      </c>
      <c r="C21">
        <v>311</v>
      </c>
      <c r="D21">
        <v>110</v>
      </c>
      <c r="E21" t="str">
        <f t="shared" si="0"/>
        <v>maj</v>
      </c>
      <c r="F21">
        <f t="shared" si="1"/>
        <v>0</v>
      </c>
      <c r="G21" t="str">
        <f>INDEX(owoce[[#Headers],[malina]:[porzeczka]],1,MATCH(MAX(owoce[[#This Row],[malina]:[porzeczka]]),owoce[[#This Row],[malina]:[porzeczka]],0))</f>
        <v>malina</v>
      </c>
      <c r="H21" t="str">
        <f>INDEX(owoce[[#Headers],[malina]:[porzeczka]],1,MATCH(LARGE(owoce[[#This Row],[malina]:[porzeczka]],2),owoce[[#This Row],[malina]:[porzeczka]],0))</f>
        <v>truskawka</v>
      </c>
      <c r="I21">
        <f t="shared" si="3"/>
        <v>378</v>
      </c>
      <c r="J21">
        <f t="shared" si="4"/>
        <v>380</v>
      </c>
      <c r="K21">
        <f t="shared" si="5"/>
        <v>215</v>
      </c>
      <c r="L21">
        <f>MEDIAN(owoce[[#This Row],[liczba malin]:[liczba porzeczek]])</f>
        <v>378</v>
      </c>
      <c r="M21">
        <f>IF(AND(owoce[[#This Row],[liczba malin]]&gt;=owoce[[#This Row],[mediana]],owoce[[#This Row],[liczba porzeczek]]&gt;=owoce[[#This Row],[mediana]]),1,)</f>
        <v>0</v>
      </c>
      <c r="N21">
        <f>IF(AND(owoce[[#This Row],[liczba truskawek]]&gt;=owoce[[#This Row],[mediana]],owoce[[#This Row],[liczba malin]]&gt;=owoce[[#This Row],[mediana]]),1,0)</f>
        <v>1</v>
      </c>
      <c r="O21">
        <f>IF(AND(owoce[[#This Row],[liczba truskawek]]&gt;=owoce[[#This Row],[mediana]],owoce[[#This Row],[liczba porzeczek]]&gt;=owoce[[#This Row],[mediana]]),1,0)</f>
        <v>0</v>
      </c>
      <c r="P21">
        <f>$L21*owoce[[#This Row],[malinowo-porzeczkowe]]</f>
        <v>0</v>
      </c>
      <c r="Q21">
        <f>$L21*owoce[[#This Row],[malinowo-truskawkowe]]</f>
        <v>378</v>
      </c>
      <c r="R21">
        <f>$L21*owoce[[#This Row],[truskawkowo-porzeczkowe]]</f>
        <v>0</v>
      </c>
    </row>
    <row r="22" spans="1:24" x14ac:dyDescent="0.25">
      <c r="A22" s="1">
        <v>43972</v>
      </c>
      <c r="B22">
        <v>281</v>
      </c>
      <c r="C22">
        <v>354</v>
      </c>
      <c r="D22">
        <v>121</v>
      </c>
      <c r="E22" t="str">
        <f t="shared" si="0"/>
        <v>maj</v>
      </c>
      <c r="F22">
        <f t="shared" si="1"/>
        <v>0</v>
      </c>
      <c r="G22" t="str">
        <f>INDEX(owoce[[#Headers],[malina]:[porzeczka]],1,MATCH(MAX(owoce[[#This Row],[malina]:[porzeczka]]),owoce[[#This Row],[malina]:[porzeczka]],0))</f>
        <v>truskawka</v>
      </c>
      <c r="H22" t="str">
        <f>INDEX(owoce[[#Headers],[malina]:[porzeczka]],1,MATCH(LARGE(owoce[[#This Row],[malina]:[porzeczka]],2),owoce[[#This Row],[malina]:[porzeczka]],0))</f>
        <v>malina</v>
      </c>
      <c r="I22">
        <f t="shared" si="3"/>
        <v>281</v>
      </c>
      <c r="J22">
        <f t="shared" si="4"/>
        <v>356</v>
      </c>
      <c r="K22">
        <f t="shared" si="5"/>
        <v>336</v>
      </c>
      <c r="L22">
        <f>MEDIAN(owoce[[#This Row],[liczba malin]:[liczba porzeczek]])</f>
        <v>336</v>
      </c>
      <c r="M22">
        <f>IF(AND(owoce[[#This Row],[liczba malin]]&gt;=owoce[[#This Row],[mediana]],owoce[[#This Row],[liczba porzeczek]]&gt;=owoce[[#This Row],[mediana]]),1,)</f>
        <v>0</v>
      </c>
      <c r="N22">
        <f>IF(AND(owoce[[#This Row],[liczba truskawek]]&gt;=owoce[[#This Row],[mediana]],owoce[[#This Row],[liczba malin]]&gt;=owoce[[#This Row],[mediana]]),1,0)</f>
        <v>0</v>
      </c>
      <c r="O22">
        <f>IF(AND(owoce[[#This Row],[liczba truskawek]]&gt;=owoce[[#This Row],[mediana]],owoce[[#This Row],[liczba porzeczek]]&gt;=owoce[[#This Row],[mediana]]),1,0)</f>
        <v>1</v>
      </c>
      <c r="P22">
        <f>$L22*owoce[[#This Row],[malinowo-porzeczkowe]]</f>
        <v>0</v>
      </c>
      <c r="Q22">
        <f>$L22*owoce[[#This Row],[malinowo-truskawkowe]]</f>
        <v>0</v>
      </c>
      <c r="R22">
        <f>$L22*owoce[[#This Row],[truskawkowo-porzeczkowe]]</f>
        <v>336</v>
      </c>
    </row>
    <row r="23" spans="1:24" x14ac:dyDescent="0.25">
      <c r="A23" s="1">
        <v>43973</v>
      </c>
      <c r="B23">
        <v>390</v>
      </c>
      <c r="C23">
        <v>267</v>
      </c>
      <c r="D23">
        <v>124</v>
      </c>
      <c r="E23" t="str">
        <f t="shared" si="0"/>
        <v>maj</v>
      </c>
      <c r="F23">
        <f t="shared" si="1"/>
        <v>0</v>
      </c>
      <c r="G23" t="str">
        <f>INDEX(owoce[[#Headers],[malina]:[porzeczka]],1,MATCH(MAX(owoce[[#This Row],[malina]:[porzeczka]]),owoce[[#This Row],[malina]:[porzeczka]],0))</f>
        <v>malina</v>
      </c>
      <c r="H23" t="str">
        <f>INDEX(owoce[[#Headers],[malina]:[porzeczka]],1,MATCH(LARGE(owoce[[#This Row],[malina]:[porzeczka]],2),owoce[[#This Row],[malina]:[porzeczka]],0))</f>
        <v>truskawka</v>
      </c>
      <c r="I23">
        <f t="shared" si="3"/>
        <v>671</v>
      </c>
      <c r="J23">
        <f t="shared" si="4"/>
        <v>287</v>
      </c>
      <c r="K23">
        <f t="shared" si="5"/>
        <v>124</v>
      </c>
      <c r="L23">
        <f>MEDIAN(owoce[[#This Row],[liczba malin]:[liczba porzeczek]])</f>
        <v>287</v>
      </c>
      <c r="M23">
        <f>IF(AND(owoce[[#This Row],[liczba malin]]&gt;=owoce[[#This Row],[mediana]],owoce[[#This Row],[liczba porzeczek]]&gt;=owoce[[#This Row],[mediana]]),1,)</f>
        <v>0</v>
      </c>
      <c r="N23">
        <f>IF(AND(owoce[[#This Row],[liczba truskawek]]&gt;=owoce[[#This Row],[mediana]],owoce[[#This Row],[liczba malin]]&gt;=owoce[[#This Row],[mediana]]),1,0)</f>
        <v>1</v>
      </c>
      <c r="O23">
        <f>IF(AND(owoce[[#This Row],[liczba truskawek]]&gt;=owoce[[#This Row],[mediana]],owoce[[#This Row],[liczba porzeczek]]&gt;=owoce[[#This Row],[mediana]]),1,0)</f>
        <v>0</v>
      </c>
      <c r="P23">
        <f>$L23*owoce[[#This Row],[malinowo-porzeczkowe]]</f>
        <v>0</v>
      </c>
      <c r="Q23">
        <f>$L23*owoce[[#This Row],[malinowo-truskawkowe]]</f>
        <v>287</v>
      </c>
      <c r="R23">
        <f>$L23*owoce[[#This Row],[truskawkowo-porzeczkowe]]</f>
        <v>0</v>
      </c>
    </row>
    <row r="24" spans="1:24" x14ac:dyDescent="0.25">
      <c r="A24" s="1">
        <v>43974</v>
      </c>
      <c r="B24">
        <v>308</v>
      </c>
      <c r="C24">
        <v>337</v>
      </c>
      <c r="D24">
        <v>105</v>
      </c>
      <c r="E24" t="str">
        <f t="shared" si="0"/>
        <v>maj</v>
      </c>
      <c r="F24">
        <f t="shared" si="1"/>
        <v>0</v>
      </c>
      <c r="G24" t="str">
        <f>INDEX(owoce[[#Headers],[malina]:[porzeczka]],1,MATCH(MAX(owoce[[#This Row],[malina]:[porzeczka]]),owoce[[#This Row],[malina]:[porzeczka]],0))</f>
        <v>truskawka</v>
      </c>
      <c r="H24" t="str">
        <f>INDEX(owoce[[#Headers],[malina]:[porzeczka]],1,MATCH(LARGE(owoce[[#This Row],[malina]:[porzeczka]],2),owoce[[#This Row],[malina]:[porzeczka]],0))</f>
        <v>malina</v>
      </c>
      <c r="I24">
        <f t="shared" si="3"/>
        <v>692</v>
      </c>
      <c r="J24">
        <f t="shared" si="4"/>
        <v>337</v>
      </c>
      <c r="K24">
        <f t="shared" si="5"/>
        <v>229</v>
      </c>
      <c r="L24">
        <f>MEDIAN(owoce[[#This Row],[liczba malin]:[liczba porzeczek]])</f>
        <v>337</v>
      </c>
      <c r="M24">
        <f>IF(AND(owoce[[#This Row],[liczba malin]]&gt;=owoce[[#This Row],[mediana]],owoce[[#This Row],[liczba porzeczek]]&gt;=owoce[[#This Row],[mediana]]),1,)</f>
        <v>0</v>
      </c>
      <c r="N24">
        <f>IF(AND(owoce[[#This Row],[liczba truskawek]]&gt;=owoce[[#This Row],[mediana]],owoce[[#This Row],[liczba malin]]&gt;=owoce[[#This Row],[mediana]]),1,0)</f>
        <v>1</v>
      </c>
      <c r="O24">
        <f>IF(AND(owoce[[#This Row],[liczba truskawek]]&gt;=owoce[[#This Row],[mediana]],owoce[[#This Row],[liczba porzeczek]]&gt;=owoce[[#This Row],[mediana]]),1,0)</f>
        <v>0</v>
      </c>
      <c r="P24">
        <f>$L24*owoce[[#This Row],[malinowo-porzeczkowe]]</f>
        <v>0</v>
      </c>
      <c r="Q24">
        <f>$L24*owoce[[#This Row],[malinowo-truskawkowe]]</f>
        <v>337</v>
      </c>
      <c r="R24">
        <f>$L24*owoce[[#This Row],[truskawkowo-porzeczkowe]]</f>
        <v>0</v>
      </c>
    </row>
    <row r="25" spans="1:24" x14ac:dyDescent="0.25">
      <c r="A25" s="1">
        <v>43975</v>
      </c>
      <c r="B25">
        <v>391</v>
      </c>
      <c r="C25">
        <v>238</v>
      </c>
      <c r="D25">
        <v>113</v>
      </c>
      <c r="E25" t="str">
        <f t="shared" si="0"/>
        <v>maj</v>
      </c>
      <c r="F25">
        <f t="shared" si="1"/>
        <v>0</v>
      </c>
      <c r="G25" t="str">
        <f>INDEX(owoce[[#Headers],[malina]:[porzeczka]],1,MATCH(MAX(owoce[[#This Row],[malina]:[porzeczka]]),owoce[[#This Row],[malina]:[porzeczka]],0))</f>
        <v>malina</v>
      </c>
      <c r="H25" t="str">
        <f>INDEX(owoce[[#Headers],[malina]:[porzeczka]],1,MATCH(LARGE(owoce[[#This Row],[malina]:[porzeczka]],2),owoce[[#This Row],[malina]:[porzeczka]],0))</f>
        <v>truskawka</v>
      </c>
      <c r="I25">
        <f t="shared" si="3"/>
        <v>746</v>
      </c>
      <c r="J25">
        <f t="shared" si="4"/>
        <v>238</v>
      </c>
      <c r="K25">
        <f t="shared" si="5"/>
        <v>342</v>
      </c>
      <c r="L25">
        <f>MEDIAN(owoce[[#This Row],[liczba malin]:[liczba porzeczek]])</f>
        <v>342</v>
      </c>
      <c r="M25">
        <f>IF(AND(owoce[[#This Row],[liczba malin]]&gt;=owoce[[#This Row],[mediana]],owoce[[#This Row],[liczba porzeczek]]&gt;=owoce[[#This Row],[mediana]]),1,)</f>
        <v>1</v>
      </c>
      <c r="N25">
        <f>IF(AND(owoce[[#This Row],[liczba truskawek]]&gt;=owoce[[#This Row],[mediana]],owoce[[#This Row],[liczba malin]]&gt;=owoce[[#This Row],[mediana]]),1,0)</f>
        <v>0</v>
      </c>
      <c r="O25">
        <f>IF(AND(owoce[[#This Row],[liczba truskawek]]&gt;=owoce[[#This Row],[mediana]],owoce[[#This Row],[liczba porzeczek]]&gt;=owoce[[#This Row],[mediana]]),1,0)</f>
        <v>0</v>
      </c>
      <c r="P25">
        <f>$L25*owoce[[#This Row],[malinowo-porzeczkowe]]</f>
        <v>342</v>
      </c>
      <c r="Q25">
        <f>$L25*owoce[[#This Row],[malinowo-truskawkowe]]</f>
        <v>0</v>
      </c>
      <c r="R25">
        <f>$L25*owoce[[#This Row],[truskawkowo-porzeczkowe]]</f>
        <v>0</v>
      </c>
    </row>
    <row r="26" spans="1:24" x14ac:dyDescent="0.25">
      <c r="A26" s="1">
        <v>43976</v>
      </c>
      <c r="B26">
        <v>241</v>
      </c>
      <c r="C26">
        <v>283</v>
      </c>
      <c r="D26">
        <v>140</v>
      </c>
      <c r="E26" t="str">
        <f t="shared" si="0"/>
        <v>maj</v>
      </c>
      <c r="F26">
        <f t="shared" si="1"/>
        <v>0</v>
      </c>
      <c r="G26" t="str">
        <f>INDEX(owoce[[#Headers],[malina]:[porzeczka]],1,MATCH(MAX(owoce[[#This Row],[malina]:[porzeczka]]),owoce[[#This Row],[malina]:[porzeczka]],0))</f>
        <v>truskawka</v>
      </c>
      <c r="H26" t="str">
        <f>INDEX(owoce[[#Headers],[malina]:[porzeczka]],1,MATCH(LARGE(owoce[[#This Row],[malina]:[porzeczka]],2),owoce[[#This Row],[malina]:[porzeczka]],0))</f>
        <v>malina</v>
      </c>
      <c r="I26">
        <f t="shared" si="3"/>
        <v>645</v>
      </c>
      <c r="J26">
        <f t="shared" si="4"/>
        <v>521</v>
      </c>
      <c r="K26">
        <f t="shared" si="5"/>
        <v>140</v>
      </c>
      <c r="L26">
        <f>MEDIAN(owoce[[#This Row],[liczba malin]:[liczba porzeczek]])</f>
        <v>521</v>
      </c>
      <c r="M26">
        <f>IF(AND(owoce[[#This Row],[liczba malin]]&gt;=owoce[[#This Row],[mediana]],owoce[[#This Row],[liczba porzeczek]]&gt;=owoce[[#This Row],[mediana]]),1,)</f>
        <v>0</v>
      </c>
      <c r="N26">
        <f>IF(AND(owoce[[#This Row],[liczba truskawek]]&gt;=owoce[[#This Row],[mediana]],owoce[[#This Row],[liczba malin]]&gt;=owoce[[#This Row],[mediana]]),1,0)</f>
        <v>1</v>
      </c>
      <c r="O26">
        <f>IF(AND(owoce[[#This Row],[liczba truskawek]]&gt;=owoce[[#This Row],[mediana]],owoce[[#This Row],[liczba porzeczek]]&gt;=owoce[[#This Row],[mediana]]),1,0)</f>
        <v>0</v>
      </c>
      <c r="P26">
        <f>$L26*owoce[[#This Row],[malinowo-porzeczkowe]]</f>
        <v>0</v>
      </c>
      <c r="Q26">
        <f>$L26*owoce[[#This Row],[malinowo-truskawkowe]]</f>
        <v>521</v>
      </c>
      <c r="R26">
        <f>$L26*owoce[[#This Row],[truskawkowo-porzeczkowe]]</f>
        <v>0</v>
      </c>
    </row>
    <row r="27" spans="1:24" x14ac:dyDescent="0.25">
      <c r="A27" s="1">
        <v>43977</v>
      </c>
      <c r="B27">
        <v>249</v>
      </c>
      <c r="C27">
        <v>275</v>
      </c>
      <c r="D27">
        <v>118</v>
      </c>
      <c r="E27" t="str">
        <f t="shared" si="0"/>
        <v>maj</v>
      </c>
      <c r="F27">
        <f t="shared" si="1"/>
        <v>0</v>
      </c>
      <c r="G27" t="str">
        <f>INDEX(owoce[[#Headers],[malina]:[porzeczka]],1,MATCH(MAX(owoce[[#This Row],[malina]:[porzeczka]]),owoce[[#This Row],[malina]:[porzeczka]],0))</f>
        <v>truskawka</v>
      </c>
      <c r="H27" t="str">
        <f>INDEX(owoce[[#Headers],[malina]:[porzeczka]],1,MATCH(LARGE(owoce[[#This Row],[malina]:[porzeczka]],2),owoce[[#This Row],[malina]:[porzeczka]],0))</f>
        <v>malina</v>
      </c>
      <c r="I27">
        <f t="shared" si="3"/>
        <v>373</v>
      </c>
      <c r="J27">
        <f t="shared" si="4"/>
        <v>275</v>
      </c>
      <c r="K27">
        <f t="shared" si="5"/>
        <v>258</v>
      </c>
      <c r="L27">
        <f>MEDIAN(owoce[[#This Row],[liczba malin]:[liczba porzeczek]])</f>
        <v>275</v>
      </c>
      <c r="M27">
        <f>IF(AND(owoce[[#This Row],[liczba malin]]&gt;=owoce[[#This Row],[mediana]],owoce[[#This Row],[liczba porzeczek]]&gt;=owoce[[#This Row],[mediana]]),1,)</f>
        <v>0</v>
      </c>
      <c r="N27">
        <f>IF(AND(owoce[[#This Row],[liczba truskawek]]&gt;=owoce[[#This Row],[mediana]],owoce[[#This Row],[liczba malin]]&gt;=owoce[[#This Row],[mediana]]),1,0)</f>
        <v>1</v>
      </c>
      <c r="O27">
        <f>IF(AND(owoce[[#This Row],[liczba truskawek]]&gt;=owoce[[#This Row],[mediana]],owoce[[#This Row],[liczba porzeczek]]&gt;=owoce[[#This Row],[mediana]]),1,0)</f>
        <v>0</v>
      </c>
      <c r="P27">
        <f>$L27*owoce[[#This Row],[malinowo-porzeczkowe]]</f>
        <v>0</v>
      </c>
      <c r="Q27">
        <f>$L27*owoce[[#This Row],[malinowo-truskawkowe]]</f>
        <v>275</v>
      </c>
      <c r="R27">
        <f>$L27*owoce[[#This Row],[truskawkowo-porzeczkowe]]</f>
        <v>0</v>
      </c>
    </row>
    <row r="28" spans="1:24" x14ac:dyDescent="0.25">
      <c r="A28" s="1">
        <v>43978</v>
      </c>
      <c r="B28">
        <v>298</v>
      </c>
      <c r="C28">
        <v>263</v>
      </c>
      <c r="D28">
        <v>145</v>
      </c>
      <c r="E28" t="str">
        <f t="shared" si="0"/>
        <v>maj</v>
      </c>
      <c r="F28">
        <f t="shared" si="1"/>
        <v>0</v>
      </c>
      <c r="G28" t="str">
        <f>INDEX(owoce[[#Headers],[malina]:[porzeczka]],1,MATCH(MAX(owoce[[#This Row],[malina]:[porzeczka]]),owoce[[#This Row],[malina]:[porzeczka]],0))</f>
        <v>malina</v>
      </c>
      <c r="H28" t="str">
        <f>INDEX(owoce[[#Headers],[malina]:[porzeczka]],1,MATCH(LARGE(owoce[[#This Row],[malina]:[porzeczka]],2),owoce[[#This Row],[malina]:[porzeczka]],0))</f>
        <v>truskawka</v>
      </c>
      <c r="I28">
        <f t="shared" si="3"/>
        <v>396</v>
      </c>
      <c r="J28">
        <f t="shared" si="4"/>
        <v>263</v>
      </c>
      <c r="K28">
        <f t="shared" si="5"/>
        <v>403</v>
      </c>
      <c r="L28">
        <f>MEDIAN(owoce[[#This Row],[liczba malin]:[liczba porzeczek]])</f>
        <v>396</v>
      </c>
      <c r="M28">
        <f>IF(AND(owoce[[#This Row],[liczba malin]]&gt;=owoce[[#This Row],[mediana]],owoce[[#This Row],[liczba porzeczek]]&gt;=owoce[[#This Row],[mediana]]),1,)</f>
        <v>1</v>
      </c>
      <c r="N28">
        <f>IF(AND(owoce[[#This Row],[liczba truskawek]]&gt;=owoce[[#This Row],[mediana]],owoce[[#This Row],[liczba malin]]&gt;=owoce[[#This Row],[mediana]]),1,0)</f>
        <v>0</v>
      </c>
      <c r="O28">
        <f>IF(AND(owoce[[#This Row],[liczba truskawek]]&gt;=owoce[[#This Row],[mediana]],owoce[[#This Row],[liczba porzeczek]]&gt;=owoce[[#This Row],[mediana]]),1,0)</f>
        <v>0</v>
      </c>
      <c r="P28">
        <f>$L28*owoce[[#This Row],[malinowo-porzeczkowe]]</f>
        <v>396</v>
      </c>
      <c r="Q28">
        <f>$L28*owoce[[#This Row],[malinowo-truskawkowe]]</f>
        <v>0</v>
      </c>
      <c r="R28">
        <f>$L28*owoce[[#This Row],[truskawkowo-porzeczkowe]]</f>
        <v>0</v>
      </c>
      <c r="U28" s="2" t="s">
        <v>2</v>
      </c>
      <c r="V28" t="s">
        <v>9</v>
      </c>
      <c r="W28" t="s">
        <v>10</v>
      </c>
      <c r="X28" t="s">
        <v>11</v>
      </c>
    </row>
    <row r="29" spans="1:24" x14ac:dyDescent="0.25">
      <c r="A29" s="1">
        <v>43979</v>
      </c>
      <c r="B29">
        <v>254</v>
      </c>
      <c r="C29">
        <v>241</v>
      </c>
      <c r="D29">
        <v>149</v>
      </c>
      <c r="E29" t="str">
        <f t="shared" si="0"/>
        <v>maj</v>
      </c>
      <c r="F29">
        <f t="shared" si="1"/>
        <v>0</v>
      </c>
      <c r="G29" t="str">
        <f>INDEX(owoce[[#Headers],[malina]:[porzeczka]],1,MATCH(MAX(owoce[[#This Row],[malina]:[porzeczka]]),owoce[[#This Row],[malina]:[porzeczka]],0))</f>
        <v>malina</v>
      </c>
      <c r="H29" t="str">
        <f>INDEX(owoce[[#Headers],[malina]:[porzeczka]],1,MATCH(LARGE(owoce[[#This Row],[malina]:[porzeczka]],2),owoce[[#This Row],[malina]:[porzeczka]],0))</f>
        <v>truskawka</v>
      </c>
      <c r="I29">
        <f t="shared" si="3"/>
        <v>254</v>
      </c>
      <c r="J29">
        <f t="shared" si="4"/>
        <v>504</v>
      </c>
      <c r="K29">
        <f t="shared" si="5"/>
        <v>156</v>
      </c>
      <c r="L29">
        <f>MEDIAN(owoce[[#This Row],[liczba malin]:[liczba porzeczek]])</f>
        <v>254</v>
      </c>
      <c r="M29">
        <f>IF(AND(owoce[[#This Row],[liczba malin]]&gt;=owoce[[#This Row],[mediana]],owoce[[#This Row],[liczba porzeczek]]&gt;=owoce[[#This Row],[mediana]]),1,)</f>
        <v>0</v>
      </c>
      <c r="N29">
        <f>IF(AND(owoce[[#This Row],[liczba truskawek]]&gt;=owoce[[#This Row],[mediana]],owoce[[#This Row],[liczba malin]]&gt;=owoce[[#This Row],[mediana]]),1,0)</f>
        <v>1</v>
      </c>
      <c r="O29">
        <f>IF(AND(owoce[[#This Row],[liczba truskawek]]&gt;=owoce[[#This Row],[mediana]],owoce[[#This Row],[liczba porzeczek]]&gt;=owoce[[#This Row],[mediana]]),1,0)</f>
        <v>0</v>
      </c>
      <c r="P29">
        <f>$L29*owoce[[#This Row],[malinowo-porzeczkowe]]</f>
        <v>0</v>
      </c>
      <c r="Q29">
        <f>$L29*owoce[[#This Row],[malinowo-truskawkowe]]</f>
        <v>254</v>
      </c>
      <c r="R29">
        <f>$L29*owoce[[#This Row],[truskawkowo-porzeczkowe]]</f>
        <v>0</v>
      </c>
      <c r="U29" s="3" t="s">
        <v>4</v>
      </c>
      <c r="V29">
        <v>3309</v>
      </c>
      <c r="W29">
        <v>9287</v>
      </c>
      <c r="X29">
        <v>9238</v>
      </c>
    </row>
    <row r="30" spans="1:24" x14ac:dyDescent="0.25">
      <c r="A30" s="1">
        <v>43980</v>
      </c>
      <c r="B30">
        <v>329</v>
      </c>
      <c r="C30">
        <v>323</v>
      </c>
      <c r="D30">
        <v>134</v>
      </c>
      <c r="E30" t="str">
        <f t="shared" si="0"/>
        <v>maj</v>
      </c>
      <c r="F30">
        <f t="shared" si="1"/>
        <v>0</v>
      </c>
      <c r="G30" t="str">
        <f>INDEX(owoce[[#Headers],[malina]:[porzeczka]],1,MATCH(MAX(owoce[[#This Row],[malina]:[porzeczka]]),owoce[[#This Row],[malina]:[porzeczka]],0))</f>
        <v>malina</v>
      </c>
      <c r="H30" t="str">
        <f>INDEX(owoce[[#Headers],[malina]:[porzeczka]],1,MATCH(LARGE(owoce[[#This Row],[malina]:[porzeczka]],2),owoce[[#This Row],[malina]:[porzeczka]],0))</f>
        <v>truskawka</v>
      </c>
      <c r="I30">
        <f t="shared" si="3"/>
        <v>329</v>
      </c>
      <c r="J30">
        <f t="shared" si="4"/>
        <v>573</v>
      </c>
      <c r="K30">
        <f t="shared" si="5"/>
        <v>290</v>
      </c>
      <c r="L30">
        <f>MEDIAN(owoce[[#This Row],[liczba malin]:[liczba porzeczek]])</f>
        <v>329</v>
      </c>
      <c r="M30">
        <f>IF(AND(owoce[[#This Row],[liczba malin]]&gt;=owoce[[#This Row],[mediana]],owoce[[#This Row],[liczba porzeczek]]&gt;=owoce[[#This Row],[mediana]]),1,)</f>
        <v>0</v>
      </c>
      <c r="N30">
        <f>IF(AND(owoce[[#This Row],[liczba truskawek]]&gt;=owoce[[#This Row],[mediana]],owoce[[#This Row],[liczba malin]]&gt;=owoce[[#This Row],[mediana]]),1,0)</f>
        <v>1</v>
      </c>
      <c r="O30">
        <f>IF(AND(owoce[[#This Row],[liczba truskawek]]&gt;=owoce[[#This Row],[mediana]],owoce[[#This Row],[liczba porzeczek]]&gt;=owoce[[#This Row],[mediana]]),1,0)</f>
        <v>0</v>
      </c>
      <c r="P30">
        <f>$L30*owoce[[#This Row],[malinowo-porzeczkowe]]</f>
        <v>0</v>
      </c>
      <c r="Q30">
        <f>$L30*owoce[[#This Row],[malinowo-truskawkowe]]</f>
        <v>329</v>
      </c>
      <c r="R30">
        <f>$L30*owoce[[#This Row],[truskawkowo-porzeczkowe]]</f>
        <v>0</v>
      </c>
      <c r="U30" s="3" t="s">
        <v>5</v>
      </c>
      <c r="V30">
        <v>5081</v>
      </c>
      <c r="W30">
        <v>8916</v>
      </c>
      <c r="X30">
        <v>9485</v>
      </c>
    </row>
    <row r="31" spans="1:24" x14ac:dyDescent="0.25">
      <c r="A31" s="1">
        <v>43981</v>
      </c>
      <c r="B31">
        <v>213</v>
      </c>
      <c r="C31">
        <v>221</v>
      </c>
      <c r="D31">
        <v>119</v>
      </c>
      <c r="E31" t="str">
        <f t="shared" si="0"/>
        <v>maj</v>
      </c>
      <c r="F31">
        <f t="shared" si="1"/>
        <v>0</v>
      </c>
      <c r="G31" t="str">
        <f>INDEX(owoce[[#Headers],[malina]:[porzeczka]],1,MATCH(MAX(owoce[[#This Row],[malina]:[porzeczka]]),owoce[[#This Row],[malina]:[porzeczka]],0))</f>
        <v>truskawka</v>
      </c>
      <c r="H31" t="str">
        <f>INDEX(owoce[[#Headers],[malina]:[porzeczka]],1,MATCH(LARGE(owoce[[#This Row],[malina]:[porzeczka]],2),owoce[[#This Row],[malina]:[porzeczka]],0))</f>
        <v>malina</v>
      </c>
      <c r="I31">
        <f t="shared" si="3"/>
        <v>213</v>
      </c>
      <c r="J31">
        <f t="shared" si="4"/>
        <v>465</v>
      </c>
      <c r="K31">
        <f t="shared" si="5"/>
        <v>409</v>
      </c>
      <c r="L31">
        <f>MEDIAN(owoce[[#This Row],[liczba malin]:[liczba porzeczek]])</f>
        <v>409</v>
      </c>
      <c r="M31">
        <f>IF(AND(owoce[[#This Row],[liczba malin]]&gt;=owoce[[#This Row],[mediana]],owoce[[#This Row],[liczba porzeczek]]&gt;=owoce[[#This Row],[mediana]]),1,)</f>
        <v>0</v>
      </c>
      <c r="N31">
        <f>IF(AND(owoce[[#This Row],[liczba truskawek]]&gt;=owoce[[#This Row],[mediana]],owoce[[#This Row],[liczba malin]]&gt;=owoce[[#This Row],[mediana]]),1,0)</f>
        <v>0</v>
      </c>
      <c r="O31">
        <f>IF(AND(owoce[[#This Row],[liczba truskawek]]&gt;=owoce[[#This Row],[mediana]],owoce[[#This Row],[liczba porzeczek]]&gt;=owoce[[#This Row],[mediana]]),1,0)</f>
        <v>1</v>
      </c>
      <c r="P31">
        <f>$L31*owoce[[#This Row],[malinowo-porzeczkowe]]</f>
        <v>0</v>
      </c>
      <c r="Q31">
        <f>$L31*owoce[[#This Row],[malinowo-truskawkowe]]</f>
        <v>0</v>
      </c>
      <c r="R31">
        <f>$L31*owoce[[#This Row],[truskawkowo-porzeczkowe]]</f>
        <v>409</v>
      </c>
      <c r="U31" s="3" t="s">
        <v>6</v>
      </c>
      <c r="V31">
        <v>10567</v>
      </c>
      <c r="W31">
        <v>11339</v>
      </c>
      <c r="X31">
        <v>11592</v>
      </c>
    </row>
    <row r="32" spans="1:24" x14ac:dyDescent="0.25">
      <c r="A32" s="1">
        <v>43982</v>
      </c>
      <c r="B32">
        <v>294</v>
      </c>
      <c r="C32">
        <v>326</v>
      </c>
      <c r="D32">
        <v>145</v>
      </c>
      <c r="E32" t="str">
        <f t="shared" si="0"/>
        <v>maj</v>
      </c>
      <c r="F32">
        <f t="shared" si="1"/>
        <v>0</v>
      </c>
      <c r="G32" t="str">
        <f>INDEX(owoce[[#Headers],[malina]:[porzeczka]],1,MATCH(MAX(owoce[[#This Row],[malina]:[porzeczka]]),owoce[[#This Row],[malina]:[porzeczka]],0))</f>
        <v>truskawka</v>
      </c>
      <c r="H32" t="str">
        <f>INDEX(owoce[[#Headers],[malina]:[porzeczka]],1,MATCH(LARGE(owoce[[#This Row],[malina]:[porzeczka]],2),owoce[[#This Row],[malina]:[porzeczka]],0))</f>
        <v>malina</v>
      </c>
      <c r="I32">
        <f t="shared" si="3"/>
        <v>507</v>
      </c>
      <c r="J32">
        <f t="shared" si="4"/>
        <v>382</v>
      </c>
      <c r="K32">
        <f t="shared" si="5"/>
        <v>145</v>
      </c>
      <c r="L32">
        <f>MEDIAN(owoce[[#This Row],[liczba malin]:[liczba porzeczek]])</f>
        <v>382</v>
      </c>
      <c r="M32">
        <f>IF(AND(owoce[[#This Row],[liczba malin]]&gt;=owoce[[#This Row],[mediana]],owoce[[#This Row],[liczba porzeczek]]&gt;=owoce[[#This Row],[mediana]]),1,)</f>
        <v>0</v>
      </c>
      <c r="N32">
        <f>IF(AND(owoce[[#This Row],[liczba truskawek]]&gt;=owoce[[#This Row],[mediana]],owoce[[#This Row],[liczba malin]]&gt;=owoce[[#This Row],[mediana]]),1,0)</f>
        <v>1</v>
      </c>
      <c r="O32">
        <f>IF(AND(owoce[[#This Row],[liczba truskawek]]&gt;=owoce[[#This Row],[mediana]],owoce[[#This Row],[liczba porzeczek]]&gt;=owoce[[#This Row],[mediana]]),1,0)</f>
        <v>0</v>
      </c>
      <c r="P32">
        <f>$L32*owoce[[#This Row],[malinowo-porzeczkowe]]</f>
        <v>0</v>
      </c>
      <c r="Q32">
        <f>$L32*owoce[[#This Row],[malinowo-truskawkowe]]</f>
        <v>382</v>
      </c>
      <c r="R32">
        <f>$L32*owoce[[#This Row],[truskawkowo-porzeczkowe]]</f>
        <v>0</v>
      </c>
      <c r="U32" s="3" t="s">
        <v>7</v>
      </c>
      <c r="V32">
        <v>11078</v>
      </c>
      <c r="W32">
        <v>11386</v>
      </c>
      <c r="X32">
        <v>11045</v>
      </c>
    </row>
    <row r="33" spans="1:24" x14ac:dyDescent="0.25">
      <c r="A33" s="1">
        <v>43983</v>
      </c>
      <c r="B33">
        <v>225</v>
      </c>
      <c r="C33">
        <v>206</v>
      </c>
      <c r="D33">
        <v>122</v>
      </c>
      <c r="E33" t="str">
        <f t="shared" si="0"/>
        <v>czerwiec</v>
      </c>
      <c r="F33">
        <f t="shared" si="1"/>
        <v>0</v>
      </c>
      <c r="G33" t="str">
        <f>INDEX(owoce[[#Headers],[malina]:[porzeczka]],1,MATCH(MAX(owoce[[#This Row],[malina]:[porzeczka]]),owoce[[#This Row],[malina]:[porzeczka]],0))</f>
        <v>malina</v>
      </c>
      <c r="H33" t="str">
        <f>INDEX(owoce[[#Headers],[malina]:[porzeczka]],1,MATCH(LARGE(owoce[[#This Row],[malina]:[porzeczka]],2),owoce[[#This Row],[malina]:[porzeczka]],0))</f>
        <v>truskawka</v>
      </c>
      <c r="I33">
        <f t="shared" si="3"/>
        <v>350</v>
      </c>
      <c r="J33">
        <f t="shared" si="4"/>
        <v>206</v>
      </c>
      <c r="K33">
        <f t="shared" si="5"/>
        <v>267</v>
      </c>
      <c r="L33">
        <f>MEDIAN(owoce[[#This Row],[liczba malin]:[liczba porzeczek]])</f>
        <v>267</v>
      </c>
      <c r="M33">
        <f>IF(AND(owoce[[#This Row],[liczba malin]]&gt;=owoce[[#This Row],[mediana]],owoce[[#This Row],[liczba porzeczek]]&gt;=owoce[[#This Row],[mediana]]),1,)</f>
        <v>1</v>
      </c>
      <c r="N33">
        <f>IF(AND(owoce[[#This Row],[liczba truskawek]]&gt;=owoce[[#This Row],[mediana]],owoce[[#This Row],[liczba malin]]&gt;=owoce[[#This Row],[mediana]]),1,0)</f>
        <v>0</v>
      </c>
      <c r="O33">
        <f>IF(AND(owoce[[#This Row],[liczba truskawek]]&gt;=owoce[[#This Row],[mediana]],owoce[[#This Row],[liczba porzeczek]]&gt;=owoce[[#This Row],[mediana]]),1,0)</f>
        <v>0</v>
      </c>
      <c r="P33">
        <f>$L33*owoce[[#This Row],[malinowo-porzeczkowe]]</f>
        <v>267</v>
      </c>
      <c r="Q33">
        <f>$L33*owoce[[#This Row],[malinowo-truskawkowe]]</f>
        <v>0</v>
      </c>
      <c r="R33">
        <f>$L33*owoce[[#This Row],[truskawkowo-porzeczkowe]]</f>
        <v>0</v>
      </c>
      <c r="U33" s="3" t="s">
        <v>8</v>
      </c>
      <c r="V33">
        <v>6355</v>
      </c>
      <c r="W33">
        <v>7476</v>
      </c>
      <c r="X33">
        <v>6532</v>
      </c>
    </row>
    <row r="34" spans="1:24" x14ac:dyDescent="0.25">
      <c r="A34" s="1">
        <v>43984</v>
      </c>
      <c r="B34">
        <v>264</v>
      </c>
      <c r="C34">
        <v>355</v>
      </c>
      <c r="D34">
        <v>134</v>
      </c>
      <c r="E34" t="str">
        <f t="shared" ref="E34:E65" si="6">TEXT(A34, "mmmm")</f>
        <v>czerwiec</v>
      </c>
      <c r="F34">
        <f t="shared" ref="F34:F65" si="7">IF(MAX(B34:D34)=D34, 1, 0)</f>
        <v>0</v>
      </c>
      <c r="G34" t="str">
        <f>INDEX(owoce[[#Headers],[malina]:[porzeczka]],1,MATCH(MAX(owoce[[#This Row],[malina]:[porzeczka]]),owoce[[#This Row],[malina]:[porzeczka]],0))</f>
        <v>truskawka</v>
      </c>
      <c r="H34" t="str">
        <f>INDEX(owoce[[#Headers],[malina]:[porzeczka]],1,MATCH(LARGE(owoce[[#This Row],[malina]:[porzeczka]],2),owoce[[#This Row],[malina]:[porzeczka]],0))</f>
        <v>malina</v>
      </c>
      <c r="I34">
        <f t="shared" si="3"/>
        <v>347</v>
      </c>
      <c r="J34">
        <f t="shared" si="4"/>
        <v>561</v>
      </c>
      <c r="K34">
        <f t="shared" si="5"/>
        <v>134</v>
      </c>
      <c r="L34">
        <f>MEDIAN(owoce[[#This Row],[liczba malin]:[liczba porzeczek]])</f>
        <v>347</v>
      </c>
      <c r="M34">
        <f>IF(AND(owoce[[#This Row],[liczba malin]]&gt;=owoce[[#This Row],[mediana]],owoce[[#This Row],[liczba porzeczek]]&gt;=owoce[[#This Row],[mediana]]),1,)</f>
        <v>0</v>
      </c>
      <c r="N34">
        <f>IF(AND(owoce[[#This Row],[liczba truskawek]]&gt;=owoce[[#This Row],[mediana]],owoce[[#This Row],[liczba malin]]&gt;=owoce[[#This Row],[mediana]]),1,0)</f>
        <v>1</v>
      </c>
      <c r="O34">
        <f>IF(AND(owoce[[#This Row],[liczba truskawek]]&gt;=owoce[[#This Row],[mediana]],owoce[[#This Row],[liczba porzeczek]]&gt;=owoce[[#This Row],[mediana]]),1,0)</f>
        <v>0</v>
      </c>
      <c r="P34">
        <f>$L34*owoce[[#This Row],[malinowo-porzeczkowe]]</f>
        <v>0</v>
      </c>
      <c r="Q34">
        <f>$L34*owoce[[#This Row],[malinowo-truskawkowe]]</f>
        <v>347</v>
      </c>
      <c r="R34">
        <f>$L34*owoce[[#This Row],[truskawkowo-porzeczkowe]]</f>
        <v>0</v>
      </c>
      <c r="U34" s="3" t="s">
        <v>3</v>
      </c>
      <c r="V34">
        <v>36390</v>
      </c>
      <c r="W34">
        <v>48404</v>
      </c>
      <c r="X34">
        <v>47892</v>
      </c>
    </row>
    <row r="35" spans="1:24" x14ac:dyDescent="0.25">
      <c r="A35" s="1">
        <v>43985</v>
      </c>
      <c r="B35">
        <v>253</v>
      </c>
      <c r="C35">
        <v>271</v>
      </c>
      <c r="D35">
        <v>142</v>
      </c>
      <c r="E35" t="str">
        <f t="shared" si="6"/>
        <v>czerwiec</v>
      </c>
      <c r="F35">
        <f t="shared" si="7"/>
        <v>0</v>
      </c>
      <c r="G35" t="str">
        <f>INDEX(owoce[[#Headers],[malina]:[porzeczka]],1,MATCH(MAX(owoce[[#This Row],[malina]:[porzeczka]]),owoce[[#This Row],[malina]:[porzeczka]],0))</f>
        <v>truskawka</v>
      </c>
      <c r="H35" t="str">
        <f>INDEX(owoce[[#Headers],[malina]:[porzeczka]],1,MATCH(LARGE(owoce[[#This Row],[malina]:[porzeczka]],2),owoce[[#This Row],[malina]:[porzeczka]],0))</f>
        <v>malina</v>
      </c>
      <c r="I35">
        <f t="shared" si="3"/>
        <v>253</v>
      </c>
      <c r="J35">
        <f t="shared" si="4"/>
        <v>485</v>
      </c>
      <c r="K35">
        <f t="shared" si="5"/>
        <v>276</v>
      </c>
      <c r="L35">
        <f>MEDIAN(owoce[[#This Row],[liczba malin]:[liczba porzeczek]])</f>
        <v>276</v>
      </c>
      <c r="M35">
        <f>IF(AND(owoce[[#This Row],[liczba malin]]&gt;=owoce[[#This Row],[mediana]],owoce[[#This Row],[liczba porzeczek]]&gt;=owoce[[#This Row],[mediana]]),1,)</f>
        <v>0</v>
      </c>
      <c r="N35">
        <f>IF(AND(owoce[[#This Row],[liczba truskawek]]&gt;=owoce[[#This Row],[mediana]],owoce[[#This Row],[liczba malin]]&gt;=owoce[[#This Row],[mediana]]),1,0)</f>
        <v>0</v>
      </c>
      <c r="O35">
        <f>IF(AND(owoce[[#This Row],[liczba truskawek]]&gt;=owoce[[#This Row],[mediana]],owoce[[#This Row],[liczba porzeczek]]&gt;=owoce[[#This Row],[mediana]]),1,0)</f>
        <v>1</v>
      </c>
      <c r="P35">
        <f>$L35*owoce[[#This Row],[malinowo-porzeczkowe]]</f>
        <v>0</v>
      </c>
      <c r="Q35">
        <f>$L35*owoce[[#This Row],[malinowo-truskawkowe]]</f>
        <v>0</v>
      </c>
      <c r="R35">
        <f>$L35*owoce[[#This Row],[truskawkowo-porzeczkowe]]</f>
        <v>276</v>
      </c>
    </row>
    <row r="36" spans="1:24" x14ac:dyDescent="0.25">
      <c r="A36" s="1">
        <v>43986</v>
      </c>
      <c r="B36">
        <v>352</v>
      </c>
      <c r="C36">
        <v>207</v>
      </c>
      <c r="D36">
        <v>125</v>
      </c>
      <c r="E36" t="str">
        <f t="shared" si="6"/>
        <v>czerwiec</v>
      </c>
      <c r="F36">
        <f t="shared" si="7"/>
        <v>0</v>
      </c>
      <c r="G36" t="str">
        <f>INDEX(owoce[[#Headers],[malina]:[porzeczka]],1,MATCH(MAX(owoce[[#This Row],[malina]:[porzeczka]]),owoce[[#This Row],[malina]:[porzeczka]],0))</f>
        <v>malina</v>
      </c>
      <c r="H36" t="str">
        <f>INDEX(owoce[[#Headers],[malina]:[porzeczka]],1,MATCH(LARGE(owoce[[#This Row],[malina]:[porzeczka]],2),owoce[[#This Row],[malina]:[porzeczka]],0))</f>
        <v>truskawka</v>
      </c>
      <c r="I36">
        <f t="shared" si="3"/>
        <v>605</v>
      </c>
      <c r="J36">
        <f t="shared" si="4"/>
        <v>416</v>
      </c>
      <c r="K36">
        <f t="shared" si="5"/>
        <v>125</v>
      </c>
      <c r="L36">
        <f>MEDIAN(owoce[[#This Row],[liczba malin]:[liczba porzeczek]])</f>
        <v>416</v>
      </c>
      <c r="M36">
        <f>IF(AND(owoce[[#This Row],[liczba malin]]&gt;=owoce[[#This Row],[mediana]],owoce[[#This Row],[liczba porzeczek]]&gt;=owoce[[#This Row],[mediana]]),1,)</f>
        <v>0</v>
      </c>
      <c r="N36">
        <f>IF(AND(owoce[[#This Row],[liczba truskawek]]&gt;=owoce[[#This Row],[mediana]],owoce[[#This Row],[liczba malin]]&gt;=owoce[[#This Row],[mediana]]),1,0)</f>
        <v>1</v>
      </c>
      <c r="O36">
        <f>IF(AND(owoce[[#This Row],[liczba truskawek]]&gt;=owoce[[#This Row],[mediana]],owoce[[#This Row],[liczba porzeczek]]&gt;=owoce[[#This Row],[mediana]]),1,0)</f>
        <v>0</v>
      </c>
      <c r="P36">
        <f>$L36*owoce[[#This Row],[malinowo-porzeczkowe]]</f>
        <v>0</v>
      </c>
      <c r="Q36">
        <f>$L36*owoce[[#This Row],[malinowo-truskawkowe]]</f>
        <v>416</v>
      </c>
      <c r="R36">
        <f>$L36*owoce[[#This Row],[truskawkowo-porzeczkowe]]</f>
        <v>0</v>
      </c>
    </row>
    <row r="37" spans="1:24" x14ac:dyDescent="0.25">
      <c r="A37" s="1">
        <v>43987</v>
      </c>
      <c r="B37">
        <v>269</v>
      </c>
      <c r="C37">
        <v>248</v>
      </c>
      <c r="D37">
        <v>137</v>
      </c>
      <c r="E37" t="str">
        <f t="shared" si="6"/>
        <v>czerwiec</v>
      </c>
      <c r="F37">
        <f t="shared" si="7"/>
        <v>0</v>
      </c>
      <c r="G37" t="str">
        <f>INDEX(owoce[[#Headers],[malina]:[porzeczka]],1,MATCH(MAX(owoce[[#This Row],[malina]:[porzeczka]]),owoce[[#This Row],[malina]:[porzeczka]],0))</f>
        <v>malina</v>
      </c>
      <c r="H37" t="str">
        <f>INDEX(owoce[[#Headers],[malina]:[porzeczka]],1,MATCH(LARGE(owoce[[#This Row],[malina]:[porzeczka]],2),owoce[[#This Row],[malina]:[porzeczka]],0))</f>
        <v>truskawka</v>
      </c>
      <c r="I37">
        <f t="shared" si="3"/>
        <v>458</v>
      </c>
      <c r="J37">
        <f t="shared" si="4"/>
        <v>248</v>
      </c>
      <c r="K37">
        <f t="shared" si="5"/>
        <v>262</v>
      </c>
      <c r="L37">
        <f>MEDIAN(owoce[[#This Row],[liczba malin]:[liczba porzeczek]])</f>
        <v>262</v>
      </c>
      <c r="M37">
        <f>IF(AND(owoce[[#This Row],[liczba malin]]&gt;=owoce[[#This Row],[mediana]],owoce[[#This Row],[liczba porzeczek]]&gt;=owoce[[#This Row],[mediana]]),1,)</f>
        <v>1</v>
      </c>
      <c r="N37">
        <f>IF(AND(owoce[[#This Row],[liczba truskawek]]&gt;=owoce[[#This Row],[mediana]],owoce[[#This Row],[liczba malin]]&gt;=owoce[[#This Row],[mediana]]),1,0)</f>
        <v>0</v>
      </c>
      <c r="O37">
        <f>IF(AND(owoce[[#This Row],[liczba truskawek]]&gt;=owoce[[#This Row],[mediana]],owoce[[#This Row],[liczba porzeczek]]&gt;=owoce[[#This Row],[mediana]]),1,0)</f>
        <v>0</v>
      </c>
      <c r="P37">
        <f>$L37*owoce[[#This Row],[malinowo-porzeczkowe]]</f>
        <v>262</v>
      </c>
      <c r="Q37">
        <f>$L37*owoce[[#This Row],[malinowo-truskawkowe]]</f>
        <v>0</v>
      </c>
      <c r="R37">
        <f>$L37*owoce[[#This Row],[truskawkowo-porzeczkowe]]</f>
        <v>0</v>
      </c>
      <c r="X37" s="4" t="s">
        <v>13</v>
      </c>
    </row>
    <row r="38" spans="1:24" x14ac:dyDescent="0.25">
      <c r="A38" s="1">
        <v>43988</v>
      </c>
      <c r="B38">
        <v>242</v>
      </c>
      <c r="C38">
        <v>247</v>
      </c>
      <c r="D38">
        <v>125</v>
      </c>
      <c r="E38" t="str">
        <f t="shared" si="6"/>
        <v>czerwiec</v>
      </c>
      <c r="F38">
        <f t="shared" si="7"/>
        <v>0</v>
      </c>
      <c r="G38" t="str">
        <f>INDEX(owoce[[#Headers],[malina]:[porzeczka]],1,MATCH(MAX(owoce[[#This Row],[malina]:[porzeczka]]),owoce[[#This Row],[malina]:[porzeczka]],0))</f>
        <v>truskawka</v>
      </c>
      <c r="H38" t="str">
        <f>INDEX(owoce[[#Headers],[malina]:[porzeczka]],1,MATCH(LARGE(owoce[[#This Row],[malina]:[porzeczka]],2),owoce[[#This Row],[malina]:[porzeczka]],0))</f>
        <v>malina</v>
      </c>
      <c r="I38">
        <f t="shared" si="3"/>
        <v>438</v>
      </c>
      <c r="J38">
        <f t="shared" si="4"/>
        <v>495</v>
      </c>
      <c r="K38">
        <f t="shared" si="5"/>
        <v>125</v>
      </c>
      <c r="L38">
        <f>MEDIAN(owoce[[#This Row],[liczba malin]:[liczba porzeczek]])</f>
        <v>438</v>
      </c>
      <c r="M38">
        <f>IF(AND(owoce[[#This Row],[liczba malin]]&gt;=owoce[[#This Row],[mediana]],owoce[[#This Row],[liczba porzeczek]]&gt;=owoce[[#This Row],[mediana]]),1,)</f>
        <v>0</v>
      </c>
      <c r="N38">
        <f>IF(AND(owoce[[#This Row],[liczba truskawek]]&gt;=owoce[[#This Row],[mediana]],owoce[[#This Row],[liczba malin]]&gt;=owoce[[#This Row],[mediana]]),1,0)</f>
        <v>1</v>
      </c>
      <c r="O38">
        <f>IF(AND(owoce[[#This Row],[liczba truskawek]]&gt;=owoce[[#This Row],[mediana]],owoce[[#This Row],[liczba porzeczek]]&gt;=owoce[[#This Row],[mediana]]),1,0)</f>
        <v>0</v>
      </c>
      <c r="P38">
        <f>$L38*owoce[[#This Row],[malinowo-porzeczkowe]]</f>
        <v>0</v>
      </c>
      <c r="Q38">
        <f>$L38*owoce[[#This Row],[malinowo-truskawkowe]]</f>
        <v>438</v>
      </c>
      <c r="R38">
        <f>$L38*owoce[[#This Row],[truskawkowo-porzeczkowe]]</f>
        <v>0</v>
      </c>
      <c r="U38" s="4" t="s">
        <v>26</v>
      </c>
      <c r="X38">
        <f>SUM(owoce[najwęcej porzeczek])</f>
        <v>19</v>
      </c>
    </row>
    <row r="39" spans="1:24" x14ac:dyDescent="0.25">
      <c r="A39" s="1">
        <v>43989</v>
      </c>
      <c r="B39">
        <v>327</v>
      </c>
      <c r="C39">
        <v>262</v>
      </c>
      <c r="D39">
        <v>103</v>
      </c>
      <c r="E39" t="str">
        <f t="shared" si="6"/>
        <v>czerwiec</v>
      </c>
      <c r="F39">
        <f t="shared" si="7"/>
        <v>0</v>
      </c>
      <c r="G39" t="str">
        <f>INDEX(owoce[[#Headers],[malina]:[porzeczka]],1,MATCH(MAX(owoce[[#This Row],[malina]:[porzeczka]]),owoce[[#This Row],[malina]:[porzeczka]],0))</f>
        <v>malina</v>
      </c>
      <c r="H39" t="str">
        <f>INDEX(owoce[[#Headers],[malina]:[porzeczka]],1,MATCH(LARGE(owoce[[#This Row],[malina]:[porzeczka]],2),owoce[[#This Row],[malina]:[porzeczka]],0))</f>
        <v>truskawka</v>
      </c>
      <c r="I39">
        <f t="shared" si="3"/>
        <v>327</v>
      </c>
      <c r="J39">
        <f t="shared" si="4"/>
        <v>319</v>
      </c>
      <c r="K39">
        <f t="shared" si="5"/>
        <v>228</v>
      </c>
      <c r="L39">
        <f>MEDIAN(owoce[[#This Row],[liczba malin]:[liczba porzeczek]])</f>
        <v>319</v>
      </c>
      <c r="M39">
        <f>IF(AND(owoce[[#This Row],[liczba malin]]&gt;=owoce[[#This Row],[mediana]],owoce[[#This Row],[liczba porzeczek]]&gt;=owoce[[#This Row],[mediana]]),1,)</f>
        <v>0</v>
      </c>
      <c r="N39">
        <f>IF(AND(owoce[[#This Row],[liczba truskawek]]&gt;=owoce[[#This Row],[mediana]],owoce[[#This Row],[liczba malin]]&gt;=owoce[[#This Row],[mediana]]),1,0)</f>
        <v>1</v>
      </c>
      <c r="O39">
        <f>IF(AND(owoce[[#This Row],[liczba truskawek]]&gt;=owoce[[#This Row],[mediana]],owoce[[#This Row],[liczba porzeczek]]&gt;=owoce[[#This Row],[mediana]]),1,0)</f>
        <v>0</v>
      </c>
      <c r="P39">
        <f>$L39*owoce[[#This Row],[malinowo-porzeczkowe]]</f>
        <v>0</v>
      </c>
      <c r="Q39">
        <f>$L39*owoce[[#This Row],[malinowo-truskawkowe]]</f>
        <v>319</v>
      </c>
      <c r="R39">
        <f>$L39*owoce[[#This Row],[truskawkowo-porzeczkowe]]</f>
        <v>0</v>
      </c>
    </row>
    <row r="40" spans="1:24" x14ac:dyDescent="0.25">
      <c r="A40" s="1">
        <v>43990</v>
      </c>
      <c r="B40">
        <v>316</v>
      </c>
      <c r="C40">
        <v>253</v>
      </c>
      <c r="D40">
        <v>134</v>
      </c>
      <c r="E40" t="str">
        <f t="shared" si="6"/>
        <v>czerwiec</v>
      </c>
      <c r="F40">
        <f t="shared" si="7"/>
        <v>0</v>
      </c>
      <c r="G40" t="str">
        <f>INDEX(owoce[[#Headers],[malina]:[porzeczka]],1,MATCH(MAX(owoce[[#This Row],[malina]:[porzeczka]]),owoce[[#This Row],[malina]:[porzeczka]],0))</f>
        <v>malina</v>
      </c>
      <c r="H40" t="str">
        <f>INDEX(owoce[[#Headers],[malina]:[porzeczka]],1,MATCH(LARGE(owoce[[#This Row],[malina]:[porzeczka]],2),owoce[[#This Row],[malina]:[porzeczka]],0))</f>
        <v>truskawka</v>
      </c>
      <c r="I40">
        <f t="shared" si="3"/>
        <v>324</v>
      </c>
      <c r="J40">
        <f t="shared" si="4"/>
        <v>253</v>
      </c>
      <c r="K40">
        <f t="shared" si="5"/>
        <v>362</v>
      </c>
      <c r="L40">
        <f>MEDIAN(owoce[[#This Row],[liczba malin]:[liczba porzeczek]])</f>
        <v>324</v>
      </c>
      <c r="M40">
        <f>IF(AND(owoce[[#This Row],[liczba malin]]&gt;=owoce[[#This Row],[mediana]],owoce[[#This Row],[liczba porzeczek]]&gt;=owoce[[#This Row],[mediana]]),1,)</f>
        <v>1</v>
      </c>
      <c r="N40">
        <f>IF(AND(owoce[[#This Row],[liczba truskawek]]&gt;=owoce[[#This Row],[mediana]],owoce[[#This Row],[liczba malin]]&gt;=owoce[[#This Row],[mediana]]),1,0)</f>
        <v>0</v>
      </c>
      <c r="O40">
        <f>IF(AND(owoce[[#This Row],[liczba truskawek]]&gt;=owoce[[#This Row],[mediana]],owoce[[#This Row],[liczba porzeczek]]&gt;=owoce[[#This Row],[mediana]]),1,0)</f>
        <v>0</v>
      </c>
      <c r="P40">
        <f>$L40*owoce[[#This Row],[malinowo-porzeczkowe]]</f>
        <v>324</v>
      </c>
      <c r="Q40">
        <f>$L40*owoce[[#This Row],[malinowo-truskawkowe]]</f>
        <v>0</v>
      </c>
      <c r="R40">
        <f>$L40*owoce[[#This Row],[truskawkowo-porzeczkowe]]</f>
        <v>0</v>
      </c>
      <c r="U40" s="2" t="s">
        <v>30</v>
      </c>
    </row>
    <row r="41" spans="1:24" x14ac:dyDescent="0.25">
      <c r="A41" s="1">
        <v>43991</v>
      </c>
      <c r="B41">
        <v>294</v>
      </c>
      <c r="C41">
        <v>249</v>
      </c>
      <c r="D41">
        <v>137</v>
      </c>
      <c r="E41" t="str">
        <f t="shared" si="6"/>
        <v>czerwiec</v>
      </c>
      <c r="F41">
        <f t="shared" si="7"/>
        <v>0</v>
      </c>
      <c r="G41" t="str">
        <f>INDEX(owoce[[#Headers],[malina]:[porzeczka]],1,MATCH(MAX(owoce[[#This Row],[malina]:[porzeczka]]),owoce[[#This Row],[malina]:[porzeczka]],0))</f>
        <v>malina</v>
      </c>
      <c r="H41" t="str">
        <f>INDEX(owoce[[#Headers],[malina]:[porzeczka]],1,MATCH(LARGE(owoce[[#This Row],[malina]:[porzeczka]],2),owoce[[#This Row],[malina]:[porzeczka]],0))</f>
        <v>truskawka</v>
      </c>
      <c r="I41">
        <f t="shared" si="3"/>
        <v>294</v>
      </c>
      <c r="J41">
        <f t="shared" si="4"/>
        <v>502</v>
      </c>
      <c r="K41">
        <f t="shared" si="5"/>
        <v>175</v>
      </c>
      <c r="L41">
        <f>MEDIAN(owoce[[#This Row],[liczba malin]:[liczba porzeczek]])</f>
        <v>294</v>
      </c>
      <c r="M41">
        <f>IF(AND(owoce[[#This Row],[liczba malin]]&gt;=owoce[[#This Row],[mediana]],owoce[[#This Row],[liczba porzeczek]]&gt;=owoce[[#This Row],[mediana]]),1,)</f>
        <v>0</v>
      </c>
      <c r="N41">
        <f>IF(AND(owoce[[#This Row],[liczba truskawek]]&gt;=owoce[[#This Row],[mediana]],owoce[[#This Row],[liczba malin]]&gt;=owoce[[#This Row],[mediana]]),1,0)</f>
        <v>1</v>
      </c>
      <c r="O41">
        <f>IF(AND(owoce[[#This Row],[liczba truskawek]]&gt;=owoce[[#This Row],[mediana]],owoce[[#This Row],[liczba porzeczek]]&gt;=owoce[[#This Row],[mediana]]),1,0)</f>
        <v>0</v>
      </c>
      <c r="P41">
        <f>$L41*owoce[[#This Row],[malinowo-porzeczkowe]]</f>
        <v>0</v>
      </c>
      <c r="Q41">
        <f>$L41*owoce[[#This Row],[malinowo-truskawkowe]]</f>
        <v>294</v>
      </c>
      <c r="R41">
        <f>$L41*owoce[[#This Row],[truskawkowo-porzeczkowe]]</f>
        <v>0</v>
      </c>
      <c r="U41" s="3" t="s">
        <v>31</v>
      </c>
      <c r="V41">
        <v>41</v>
      </c>
    </row>
    <row r="42" spans="1:24" x14ac:dyDescent="0.25">
      <c r="A42" s="1">
        <v>43992</v>
      </c>
      <c r="B42">
        <v>270</v>
      </c>
      <c r="C42">
        <v>206</v>
      </c>
      <c r="D42">
        <v>146</v>
      </c>
      <c r="E42" t="str">
        <f t="shared" si="6"/>
        <v>czerwiec</v>
      </c>
      <c r="F42">
        <f t="shared" si="7"/>
        <v>0</v>
      </c>
      <c r="G42" t="str">
        <f>INDEX(owoce[[#Headers],[malina]:[porzeczka]],1,MATCH(MAX(owoce[[#This Row],[malina]:[porzeczka]]),owoce[[#This Row],[malina]:[porzeczka]],0))</f>
        <v>malina</v>
      </c>
      <c r="H42" t="str">
        <f>INDEX(owoce[[#Headers],[malina]:[porzeczka]],1,MATCH(LARGE(owoce[[#This Row],[malina]:[porzeczka]],2),owoce[[#This Row],[malina]:[porzeczka]],0))</f>
        <v>truskawka</v>
      </c>
      <c r="I42">
        <f t="shared" si="3"/>
        <v>270</v>
      </c>
      <c r="J42">
        <f t="shared" si="4"/>
        <v>414</v>
      </c>
      <c r="K42">
        <f t="shared" si="5"/>
        <v>321</v>
      </c>
      <c r="L42">
        <f>MEDIAN(owoce[[#This Row],[liczba malin]:[liczba porzeczek]])</f>
        <v>321</v>
      </c>
      <c r="M42">
        <f>IF(AND(owoce[[#This Row],[liczba malin]]&gt;=owoce[[#This Row],[mediana]],owoce[[#This Row],[liczba porzeczek]]&gt;=owoce[[#This Row],[mediana]]),1,)</f>
        <v>0</v>
      </c>
      <c r="N42">
        <f>IF(AND(owoce[[#This Row],[liczba truskawek]]&gt;=owoce[[#This Row],[mediana]],owoce[[#This Row],[liczba malin]]&gt;=owoce[[#This Row],[mediana]]),1,0)</f>
        <v>0</v>
      </c>
      <c r="O42">
        <f>IF(AND(owoce[[#This Row],[liczba truskawek]]&gt;=owoce[[#This Row],[mediana]],owoce[[#This Row],[liczba porzeczek]]&gt;=owoce[[#This Row],[mediana]]),1,0)</f>
        <v>1</v>
      </c>
      <c r="P42">
        <f>$L42*owoce[[#This Row],[malinowo-porzeczkowe]]</f>
        <v>0</v>
      </c>
      <c r="Q42">
        <f>$L42*owoce[[#This Row],[malinowo-truskawkowe]]</f>
        <v>0</v>
      </c>
      <c r="R42">
        <f>$L42*owoce[[#This Row],[truskawkowo-porzeczkowe]]</f>
        <v>321</v>
      </c>
      <c r="U42" s="3" t="s">
        <v>32</v>
      </c>
      <c r="V42">
        <v>72</v>
      </c>
    </row>
    <row r="43" spans="1:24" x14ac:dyDescent="0.25">
      <c r="A43" s="1">
        <v>43993</v>
      </c>
      <c r="B43">
        <v>349</v>
      </c>
      <c r="C43">
        <v>301</v>
      </c>
      <c r="D43">
        <v>138</v>
      </c>
      <c r="E43" t="str">
        <f t="shared" si="6"/>
        <v>czerwiec</v>
      </c>
      <c r="F43">
        <f t="shared" si="7"/>
        <v>0</v>
      </c>
      <c r="G43" t="str">
        <f>INDEX(owoce[[#Headers],[malina]:[porzeczka]],1,MATCH(MAX(owoce[[#This Row],[malina]:[porzeczka]]),owoce[[#This Row],[malina]:[porzeczka]],0))</f>
        <v>malina</v>
      </c>
      <c r="H43" t="str">
        <f>INDEX(owoce[[#Headers],[malina]:[porzeczka]],1,MATCH(LARGE(owoce[[#This Row],[malina]:[porzeczka]],2),owoce[[#This Row],[malina]:[porzeczka]],0))</f>
        <v>truskawka</v>
      </c>
      <c r="I43">
        <f t="shared" si="3"/>
        <v>619</v>
      </c>
      <c r="J43">
        <f t="shared" si="4"/>
        <v>394</v>
      </c>
      <c r="K43">
        <f t="shared" si="5"/>
        <v>138</v>
      </c>
      <c r="L43">
        <f>MEDIAN(owoce[[#This Row],[liczba malin]:[liczba porzeczek]])</f>
        <v>394</v>
      </c>
      <c r="M43">
        <f>IF(AND(owoce[[#This Row],[liczba malin]]&gt;=owoce[[#This Row],[mediana]],owoce[[#This Row],[liczba porzeczek]]&gt;=owoce[[#This Row],[mediana]]),1,)</f>
        <v>0</v>
      </c>
      <c r="N43">
        <f>IF(AND(owoce[[#This Row],[liczba truskawek]]&gt;=owoce[[#This Row],[mediana]],owoce[[#This Row],[liczba malin]]&gt;=owoce[[#This Row],[mediana]]),1,0)</f>
        <v>1</v>
      </c>
      <c r="O43">
        <f>IF(AND(owoce[[#This Row],[liczba truskawek]]&gt;=owoce[[#This Row],[mediana]],owoce[[#This Row],[liczba porzeczek]]&gt;=owoce[[#This Row],[mediana]]),1,0)</f>
        <v>0</v>
      </c>
      <c r="P43">
        <f>$L43*owoce[[#This Row],[malinowo-porzeczkowe]]</f>
        <v>0</v>
      </c>
      <c r="Q43">
        <f>$L43*owoce[[#This Row],[malinowo-truskawkowe]]</f>
        <v>394</v>
      </c>
      <c r="R43">
        <f>$L43*owoce[[#This Row],[truskawkowo-porzeczkowe]]</f>
        <v>0</v>
      </c>
      <c r="U43" s="3" t="s">
        <v>33</v>
      </c>
      <c r="V43">
        <v>40</v>
      </c>
    </row>
    <row r="44" spans="1:24" x14ac:dyDescent="0.25">
      <c r="A44" s="1">
        <v>43994</v>
      </c>
      <c r="B44">
        <v>224</v>
      </c>
      <c r="C44">
        <v>385</v>
      </c>
      <c r="D44">
        <v>138</v>
      </c>
      <c r="E44" t="str">
        <f t="shared" si="6"/>
        <v>czerwiec</v>
      </c>
      <c r="F44">
        <f t="shared" si="7"/>
        <v>0</v>
      </c>
      <c r="G44" t="str">
        <f>INDEX(owoce[[#Headers],[malina]:[porzeczka]],1,MATCH(MAX(owoce[[#This Row],[malina]:[porzeczka]]),owoce[[#This Row],[malina]:[porzeczka]],0))</f>
        <v>truskawka</v>
      </c>
      <c r="H44" t="str">
        <f>INDEX(owoce[[#Headers],[malina]:[porzeczka]],1,MATCH(LARGE(owoce[[#This Row],[malina]:[porzeczka]],2),owoce[[#This Row],[malina]:[porzeczka]],0))</f>
        <v>malina</v>
      </c>
      <c r="I44">
        <f t="shared" si="3"/>
        <v>449</v>
      </c>
      <c r="J44">
        <f t="shared" si="4"/>
        <v>385</v>
      </c>
      <c r="K44">
        <f t="shared" si="5"/>
        <v>276</v>
      </c>
      <c r="L44">
        <f>MEDIAN(owoce[[#This Row],[liczba malin]:[liczba porzeczek]])</f>
        <v>385</v>
      </c>
      <c r="M44">
        <f>IF(AND(owoce[[#This Row],[liczba malin]]&gt;=owoce[[#This Row],[mediana]],owoce[[#This Row],[liczba porzeczek]]&gt;=owoce[[#This Row],[mediana]]),1,)</f>
        <v>0</v>
      </c>
      <c r="N44">
        <f>IF(AND(owoce[[#This Row],[liczba truskawek]]&gt;=owoce[[#This Row],[mediana]],owoce[[#This Row],[liczba malin]]&gt;=owoce[[#This Row],[mediana]]),1,0)</f>
        <v>1</v>
      </c>
      <c r="O44">
        <f>IF(AND(owoce[[#This Row],[liczba truskawek]]&gt;=owoce[[#This Row],[mediana]],owoce[[#This Row],[liczba porzeczek]]&gt;=owoce[[#This Row],[mediana]]),1,0)</f>
        <v>0</v>
      </c>
      <c r="P44">
        <f>$L44*owoce[[#This Row],[malinowo-porzeczkowe]]</f>
        <v>0</v>
      </c>
      <c r="Q44">
        <f>$L44*owoce[[#This Row],[malinowo-truskawkowe]]</f>
        <v>385</v>
      </c>
      <c r="R44">
        <f>$L44*owoce[[#This Row],[truskawkowo-porzeczkowe]]</f>
        <v>0</v>
      </c>
    </row>
    <row r="45" spans="1:24" x14ac:dyDescent="0.25">
      <c r="A45" s="1">
        <v>43995</v>
      </c>
      <c r="B45">
        <v>309</v>
      </c>
      <c r="C45">
        <v>204</v>
      </c>
      <c r="D45">
        <v>140</v>
      </c>
      <c r="E45" t="str">
        <f t="shared" si="6"/>
        <v>czerwiec</v>
      </c>
      <c r="F45">
        <f t="shared" si="7"/>
        <v>0</v>
      </c>
      <c r="G45" t="str">
        <f>INDEX(owoce[[#Headers],[malina]:[porzeczka]],1,MATCH(MAX(owoce[[#This Row],[malina]:[porzeczka]]),owoce[[#This Row],[malina]:[porzeczka]],0))</f>
        <v>malina</v>
      </c>
      <c r="H45" t="str">
        <f>INDEX(owoce[[#Headers],[malina]:[porzeczka]],1,MATCH(LARGE(owoce[[#This Row],[malina]:[porzeczka]],2),owoce[[#This Row],[malina]:[porzeczka]],0))</f>
        <v>truskawka</v>
      </c>
      <c r="I45">
        <f t="shared" si="3"/>
        <v>373</v>
      </c>
      <c r="J45">
        <f t="shared" si="4"/>
        <v>204</v>
      </c>
      <c r="K45">
        <f t="shared" si="5"/>
        <v>416</v>
      </c>
      <c r="L45">
        <f>MEDIAN(owoce[[#This Row],[liczba malin]:[liczba porzeczek]])</f>
        <v>373</v>
      </c>
      <c r="M45">
        <f>IF(AND(owoce[[#This Row],[liczba malin]]&gt;=owoce[[#This Row],[mediana]],owoce[[#This Row],[liczba porzeczek]]&gt;=owoce[[#This Row],[mediana]]),1,)</f>
        <v>1</v>
      </c>
      <c r="N45">
        <f>IF(AND(owoce[[#This Row],[liczba truskawek]]&gt;=owoce[[#This Row],[mediana]],owoce[[#This Row],[liczba malin]]&gt;=owoce[[#This Row],[mediana]]),1,0)</f>
        <v>0</v>
      </c>
      <c r="O45">
        <f>IF(AND(owoce[[#This Row],[liczba truskawek]]&gt;=owoce[[#This Row],[mediana]],owoce[[#This Row],[liczba porzeczek]]&gt;=owoce[[#This Row],[mediana]]),1,0)</f>
        <v>0</v>
      </c>
      <c r="P45">
        <f>$L45*owoce[[#This Row],[malinowo-porzeczkowe]]</f>
        <v>373</v>
      </c>
      <c r="Q45">
        <f>$L45*owoce[[#This Row],[malinowo-truskawkowe]]</f>
        <v>0</v>
      </c>
      <c r="R45">
        <f>$L45*owoce[[#This Row],[truskawkowo-porzeczkowe]]</f>
        <v>0</v>
      </c>
    </row>
    <row r="46" spans="1:24" x14ac:dyDescent="0.25">
      <c r="A46" s="1">
        <v>43996</v>
      </c>
      <c r="B46">
        <v>246</v>
      </c>
      <c r="C46">
        <v>275</v>
      </c>
      <c r="D46">
        <v>130</v>
      </c>
      <c r="E46" t="str">
        <f t="shared" si="6"/>
        <v>czerwiec</v>
      </c>
      <c r="F46">
        <f t="shared" si="7"/>
        <v>0</v>
      </c>
      <c r="G46" t="str">
        <f>INDEX(owoce[[#Headers],[malina]:[porzeczka]],1,MATCH(MAX(owoce[[#This Row],[malina]:[porzeczka]]),owoce[[#This Row],[malina]:[porzeczka]],0))</f>
        <v>truskawka</v>
      </c>
      <c r="H46" t="str">
        <f>INDEX(owoce[[#Headers],[malina]:[porzeczka]],1,MATCH(LARGE(owoce[[#This Row],[malina]:[porzeczka]],2),owoce[[#This Row],[malina]:[porzeczka]],0))</f>
        <v>malina</v>
      </c>
      <c r="I46">
        <f t="shared" si="3"/>
        <v>246</v>
      </c>
      <c r="J46">
        <f t="shared" si="4"/>
        <v>479</v>
      </c>
      <c r="K46">
        <f t="shared" si="5"/>
        <v>173</v>
      </c>
      <c r="L46">
        <f>MEDIAN(owoce[[#This Row],[liczba malin]:[liczba porzeczek]])</f>
        <v>246</v>
      </c>
      <c r="M46">
        <f>IF(AND(owoce[[#This Row],[liczba malin]]&gt;=owoce[[#This Row],[mediana]],owoce[[#This Row],[liczba porzeczek]]&gt;=owoce[[#This Row],[mediana]]),1,)</f>
        <v>0</v>
      </c>
      <c r="N46">
        <f>IF(AND(owoce[[#This Row],[liczba truskawek]]&gt;=owoce[[#This Row],[mediana]],owoce[[#This Row],[liczba malin]]&gt;=owoce[[#This Row],[mediana]]),1,0)</f>
        <v>1</v>
      </c>
      <c r="O46">
        <f>IF(AND(owoce[[#This Row],[liczba truskawek]]&gt;=owoce[[#This Row],[mediana]],owoce[[#This Row],[liczba porzeczek]]&gt;=owoce[[#This Row],[mediana]]),1,0)</f>
        <v>0</v>
      </c>
      <c r="P46">
        <f>$L46*owoce[[#This Row],[malinowo-porzeczkowe]]</f>
        <v>0</v>
      </c>
      <c r="Q46">
        <f>$L46*owoce[[#This Row],[malinowo-truskawkowe]]</f>
        <v>246</v>
      </c>
      <c r="R46">
        <f>$L46*owoce[[#This Row],[truskawkowo-porzeczkowe]]</f>
        <v>0</v>
      </c>
      <c r="U46" s="2" t="s">
        <v>30</v>
      </c>
    </row>
    <row r="47" spans="1:24" x14ac:dyDescent="0.25">
      <c r="A47" s="1">
        <v>43997</v>
      </c>
      <c r="B47">
        <v>241</v>
      </c>
      <c r="C47">
        <v>247</v>
      </c>
      <c r="D47">
        <v>166</v>
      </c>
      <c r="E47" t="str">
        <f t="shared" si="6"/>
        <v>czerwiec</v>
      </c>
      <c r="F47">
        <f t="shared" si="7"/>
        <v>0</v>
      </c>
      <c r="G47" t="str">
        <f>INDEX(owoce[[#Headers],[malina]:[porzeczka]],1,MATCH(MAX(owoce[[#This Row],[malina]:[porzeczka]]),owoce[[#This Row],[malina]:[porzeczka]],0))</f>
        <v>truskawka</v>
      </c>
      <c r="H47" t="str">
        <f>INDEX(owoce[[#Headers],[malina]:[porzeczka]],1,MATCH(LARGE(owoce[[#This Row],[malina]:[porzeczka]],2),owoce[[#This Row],[malina]:[porzeczka]],0))</f>
        <v>malina</v>
      </c>
      <c r="I47">
        <f t="shared" si="3"/>
        <v>241</v>
      </c>
      <c r="J47">
        <f t="shared" si="4"/>
        <v>480</v>
      </c>
      <c r="K47">
        <f t="shared" si="5"/>
        <v>339</v>
      </c>
      <c r="L47">
        <f>MEDIAN(owoce[[#This Row],[liczba malin]:[liczba porzeczek]])</f>
        <v>339</v>
      </c>
      <c r="M47">
        <f>IF(AND(owoce[[#This Row],[liczba malin]]&gt;=owoce[[#This Row],[mediana]],owoce[[#This Row],[liczba porzeczek]]&gt;=owoce[[#This Row],[mediana]]),1,)</f>
        <v>0</v>
      </c>
      <c r="N47">
        <f>IF(AND(owoce[[#This Row],[liczba truskawek]]&gt;=owoce[[#This Row],[mediana]],owoce[[#This Row],[liczba malin]]&gt;=owoce[[#This Row],[mediana]]),1,0)</f>
        <v>0</v>
      </c>
      <c r="O47">
        <f>IF(AND(owoce[[#This Row],[liczba truskawek]]&gt;=owoce[[#This Row],[mediana]],owoce[[#This Row],[liczba porzeczek]]&gt;=owoce[[#This Row],[mediana]]),1,0)</f>
        <v>1</v>
      </c>
      <c r="P47">
        <f>$L47*owoce[[#This Row],[malinowo-porzeczkowe]]</f>
        <v>0</v>
      </c>
      <c r="Q47">
        <f>$L47*owoce[[#This Row],[malinowo-truskawkowe]]</f>
        <v>0</v>
      </c>
      <c r="R47">
        <f>$L47*owoce[[#This Row],[truskawkowo-porzeczkowe]]</f>
        <v>339</v>
      </c>
      <c r="U47" s="3" t="s">
        <v>25</v>
      </c>
      <c r="V47">
        <v>18382</v>
      </c>
    </row>
    <row r="48" spans="1:24" x14ac:dyDescent="0.25">
      <c r="A48" s="1">
        <v>43998</v>
      </c>
      <c r="B48">
        <v>365</v>
      </c>
      <c r="C48">
        <v>256</v>
      </c>
      <c r="D48">
        <v>132</v>
      </c>
      <c r="E48" t="str">
        <f t="shared" si="6"/>
        <v>czerwiec</v>
      </c>
      <c r="F48">
        <f t="shared" si="7"/>
        <v>0</v>
      </c>
      <c r="G48" t="str">
        <f>INDEX(owoce[[#Headers],[malina]:[porzeczka]],1,MATCH(MAX(owoce[[#This Row],[malina]:[porzeczka]]),owoce[[#This Row],[malina]:[porzeczka]],0))</f>
        <v>malina</v>
      </c>
      <c r="H48" t="str">
        <f>INDEX(owoce[[#Headers],[malina]:[porzeczka]],1,MATCH(LARGE(owoce[[#This Row],[malina]:[porzeczka]],2),owoce[[#This Row],[malina]:[porzeczka]],0))</f>
        <v>truskawka</v>
      </c>
      <c r="I48">
        <f t="shared" si="3"/>
        <v>606</v>
      </c>
      <c r="J48">
        <f t="shared" si="4"/>
        <v>397</v>
      </c>
      <c r="K48">
        <f t="shared" si="5"/>
        <v>132</v>
      </c>
      <c r="L48">
        <f>MEDIAN(owoce[[#This Row],[liczba malin]:[liczba porzeczek]])</f>
        <v>397</v>
      </c>
      <c r="M48">
        <f>IF(AND(owoce[[#This Row],[liczba malin]]&gt;=owoce[[#This Row],[mediana]],owoce[[#This Row],[liczba porzeczek]]&gt;=owoce[[#This Row],[mediana]]),1,)</f>
        <v>0</v>
      </c>
      <c r="N48">
        <f>IF(AND(owoce[[#This Row],[liczba truskawek]]&gt;=owoce[[#This Row],[mediana]],owoce[[#This Row],[liczba malin]]&gt;=owoce[[#This Row],[mediana]]),1,0)</f>
        <v>1</v>
      </c>
      <c r="O48">
        <f>IF(AND(owoce[[#This Row],[liczba truskawek]]&gt;=owoce[[#This Row],[mediana]],owoce[[#This Row],[liczba porzeczek]]&gt;=owoce[[#This Row],[mediana]]),1,0)</f>
        <v>0</v>
      </c>
      <c r="P48">
        <f>$L48*owoce[[#This Row],[malinowo-porzeczkowe]]</f>
        <v>0</v>
      </c>
      <c r="Q48">
        <f>$L48*owoce[[#This Row],[malinowo-truskawkowe]]</f>
        <v>397</v>
      </c>
      <c r="R48">
        <f>$L48*owoce[[#This Row],[truskawkowo-porzeczkowe]]</f>
        <v>0</v>
      </c>
      <c r="U48" s="3" t="s">
        <v>24</v>
      </c>
      <c r="V48">
        <v>29732</v>
      </c>
    </row>
    <row r="49" spans="1:22" x14ac:dyDescent="0.25">
      <c r="A49" s="1">
        <v>43999</v>
      </c>
      <c r="B49">
        <v>225</v>
      </c>
      <c r="C49">
        <v>392</v>
      </c>
      <c r="D49">
        <v>158</v>
      </c>
      <c r="E49" t="str">
        <f t="shared" si="6"/>
        <v>czerwiec</v>
      </c>
      <c r="F49">
        <f t="shared" si="7"/>
        <v>0</v>
      </c>
      <c r="G49" t="str">
        <f>INDEX(owoce[[#Headers],[malina]:[porzeczka]],1,MATCH(MAX(owoce[[#This Row],[malina]:[porzeczka]]),owoce[[#This Row],[malina]:[porzeczka]],0))</f>
        <v>truskawka</v>
      </c>
      <c r="H49" t="str">
        <f>INDEX(owoce[[#Headers],[malina]:[porzeczka]],1,MATCH(LARGE(owoce[[#This Row],[malina]:[porzeczka]],2),owoce[[#This Row],[malina]:[porzeczka]],0))</f>
        <v>malina</v>
      </c>
      <c r="I49">
        <f t="shared" si="3"/>
        <v>434</v>
      </c>
      <c r="J49">
        <f t="shared" si="4"/>
        <v>392</v>
      </c>
      <c r="K49">
        <f t="shared" si="5"/>
        <v>290</v>
      </c>
      <c r="L49">
        <f>MEDIAN(owoce[[#This Row],[liczba malin]:[liczba porzeczek]])</f>
        <v>392</v>
      </c>
      <c r="M49">
        <f>IF(AND(owoce[[#This Row],[liczba malin]]&gt;=owoce[[#This Row],[mediana]],owoce[[#This Row],[liczba porzeczek]]&gt;=owoce[[#This Row],[mediana]]),1,)</f>
        <v>0</v>
      </c>
      <c r="N49">
        <f>IF(AND(owoce[[#This Row],[liczba truskawek]]&gt;=owoce[[#This Row],[mediana]],owoce[[#This Row],[liczba malin]]&gt;=owoce[[#This Row],[mediana]]),1,0)</f>
        <v>1</v>
      </c>
      <c r="O49">
        <f>IF(AND(owoce[[#This Row],[liczba truskawek]]&gt;=owoce[[#This Row],[mediana]],owoce[[#This Row],[liczba porzeczek]]&gt;=owoce[[#This Row],[mediana]]),1,0)</f>
        <v>0</v>
      </c>
      <c r="P49">
        <f>$L49*owoce[[#This Row],[malinowo-porzeczkowe]]</f>
        <v>0</v>
      </c>
      <c r="Q49">
        <f>$L49*owoce[[#This Row],[malinowo-truskawkowe]]</f>
        <v>392</v>
      </c>
      <c r="R49">
        <f>$L49*owoce[[#This Row],[truskawkowo-porzeczkowe]]</f>
        <v>0</v>
      </c>
      <c r="U49" s="3" t="s">
        <v>23</v>
      </c>
      <c r="V49">
        <v>18008</v>
      </c>
    </row>
    <row r="50" spans="1:22" x14ac:dyDescent="0.25">
      <c r="A50" s="1">
        <v>44000</v>
      </c>
      <c r="B50">
        <v>335</v>
      </c>
      <c r="C50">
        <v>254</v>
      </c>
      <c r="D50">
        <v>173</v>
      </c>
      <c r="E50" t="str">
        <f t="shared" si="6"/>
        <v>czerwiec</v>
      </c>
      <c r="F50">
        <f t="shared" si="7"/>
        <v>0</v>
      </c>
      <c r="G50" t="str">
        <f>INDEX(owoce[[#Headers],[malina]:[porzeczka]],1,MATCH(MAX(owoce[[#This Row],[malina]:[porzeczka]]),owoce[[#This Row],[malina]:[porzeczka]],0))</f>
        <v>malina</v>
      </c>
      <c r="H50" t="str">
        <f>INDEX(owoce[[#Headers],[malina]:[porzeczka]],1,MATCH(LARGE(owoce[[#This Row],[malina]:[porzeczka]],2),owoce[[#This Row],[malina]:[porzeczka]],0))</f>
        <v>truskawka</v>
      </c>
      <c r="I50">
        <f t="shared" si="3"/>
        <v>377</v>
      </c>
      <c r="J50">
        <f t="shared" si="4"/>
        <v>254</v>
      </c>
      <c r="K50">
        <f t="shared" si="5"/>
        <v>463</v>
      </c>
      <c r="L50">
        <f>MEDIAN(owoce[[#This Row],[liczba malin]:[liczba porzeczek]])</f>
        <v>377</v>
      </c>
      <c r="M50">
        <f>IF(AND(owoce[[#This Row],[liczba malin]]&gt;=owoce[[#This Row],[mediana]],owoce[[#This Row],[liczba porzeczek]]&gt;=owoce[[#This Row],[mediana]]),1,)</f>
        <v>1</v>
      </c>
      <c r="N50">
        <f>IF(AND(owoce[[#This Row],[liczba truskawek]]&gt;=owoce[[#This Row],[mediana]],owoce[[#This Row],[liczba malin]]&gt;=owoce[[#This Row],[mediana]]),1,0)</f>
        <v>0</v>
      </c>
      <c r="O50">
        <f>IF(AND(owoce[[#This Row],[liczba truskawek]]&gt;=owoce[[#This Row],[mediana]],owoce[[#This Row],[liczba porzeczek]]&gt;=owoce[[#This Row],[mediana]]),1,0)</f>
        <v>0</v>
      </c>
      <c r="P50">
        <f>$L50*owoce[[#This Row],[malinowo-porzeczkowe]]</f>
        <v>377</v>
      </c>
      <c r="Q50">
        <f>$L50*owoce[[#This Row],[malinowo-truskawkowe]]</f>
        <v>0</v>
      </c>
      <c r="R50">
        <f>$L50*owoce[[#This Row],[truskawkowo-porzeczkowe]]</f>
        <v>0</v>
      </c>
    </row>
    <row r="51" spans="1:22" x14ac:dyDescent="0.25">
      <c r="A51" s="1">
        <v>44001</v>
      </c>
      <c r="B51">
        <v>376</v>
      </c>
      <c r="C51">
        <v>258</v>
      </c>
      <c r="D51">
        <v>151</v>
      </c>
      <c r="E51" t="str">
        <f t="shared" si="6"/>
        <v>czerwiec</v>
      </c>
      <c r="F51">
        <f t="shared" si="7"/>
        <v>0</v>
      </c>
      <c r="G51" t="str">
        <f>INDEX(owoce[[#Headers],[malina]:[porzeczka]],1,MATCH(MAX(owoce[[#This Row],[malina]:[porzeczka]]),owoce[[#This Row],[malina]:[porzeczka]],0))</f>
        <v>malina</v>
      </c>
      <c r="H51" t="str">
        <f>INDEX(owoce[[#Headers],[malina]:[porzeczka]],1,MATCH(LARGE(owoce[[#This Row],[malina]:[porzeczka]],2),owoce[[#This Row],[malina]:[porzeczka]],0))</f>
        <v>truskawka</v>
      </c>
      <c r="I51">
        <f t="shared" si="3"/>
        <v>376</v>
      </c>
      <c r="J51">
        <f t="shared" si="4"/>
        <v>512</v>
      </c>
      <c r="K51">
        <f t="shared" si="5"/>
        <v>237</v>
      </c>
      <c r="L51">
        <f>MEDIAN(owoce[[#This Row],[liczba malin]:[liczba porzeczek]])</f>
        <v>376</v>
      </c>
      <c r="M51">
        <f>IF(AND(owoce[[#This Row],[liczba malin]]&gt;=owoce[[#This Row],[mediana]],owoce[[#This Row],[liczba porzeczek]]&gt;=owoce[[#This Row],[mediana]]),1,)</f>
        <v>0</v>
      </c>
      <c r="N51">
        <f>IF(AND(owoce[[#This Row],[liczba truskawek]]&gt;=owoce[[#This Row],[mediana]],owoce[[#This Row],[liczba malin]]&gt;=owoce[[#This Row],[mediana]]),1,0)</f>
        <v>1</v>
      </c>
      <c r="O51">
        <f>IF(AND(owoce[[#This Row],[liczba truskawek]]&gt;=owoce[[#This Row],[mediana]],owoce[[#This Row],[liczba porzeczek]]&gt;=owoce[[#This Row],[mediana]]),1,0)</f>
        <v>0</v>
      </c>
      <c r="P51">
        <f>$L51*owoce[[#This Row],[malinowo-porzeczkowe]]</f>
        <v>0</v>
      </c>
      <c r="Q51">
        <f>$L51*owoce[[#This Row],[malinowo-truskawkowe]]</f>
        <v>376</v>
      </c>
      <c r="R51">
        <f>$L51*owoce[[#This Row],[truskawkowo-porzeczkowe]]</f>
        <v>0</v>
      </c>
    </row>
    <row r="52" spans="1:22" x14ac:dyDescent="0.25">
      <c r="A52" s="1">
        <v>44002</v>
      </c>
      <c r="B52">
        <v>310</v>
      </c>
      <c r="C52">
        <v>248</v>
      </c>
      <c r="D52">
        <v>173</v>
      </c>
      <c r="E52" t="str">
        <f t="shared" si="6"/>
        <v>czerwiec</v>
      </c>
      <c r="F52">
        <f t="shared" si="7"/>
        <v>0</v>
      </c>
      <c r="G52" t="str">
        <f>INDEX(owoce[[#Headers],[malina]:[porzeczka]],1,MATCH(MAX(owoce[[#This Row],[malina]:[porzeczka]]),owoce[[#This Row],[malina]:[porzeczka]],0))</f>
        <v>malina</v>
      </c>
      <c r="H52" t="str">
        <f>INDEX(owoce[[#Headers],[malina]:[porzeczka]],1,MATCH(LARGE(owoce[[#This Row],[malina]:[porzeczka]],2),owoce[[#This Row],[malina]:[porzeczka]],0))</f>
        <v>truskawka</v>
      </c>
      <c r="I52">
        <f t="shared" si="3"/>
        <v>310</v>
      </c>
      <c r="J52">
        <f t="shared" si="4"/>
        <v>384</v>
      </c>
      <c r="K52">
        <f t="shared" si="5"/>
        <v>410</v>
      </c>
      <c r="L52">
        <f>MEDIAN(owoce[[#This Row],[liczba malin]:[liczba porzeczek]])</f>
        <v>384</v>
      </c>
      <c r="M52">
        <f>IF(AND(owoce[[#This Row],[liczba malin]]&gt;=owoce[[#This Row],[mediana]],owoce[[#This Row],[liczba porzeczek]]&gt;=owoce[[#This Row],[mediana]]),1,)</f>
        <v>0</v>
      </c>
      <c r="N52">
        <f>IF(AND(owoce[[#This Row],[liczba truskawek]]&gt;=owoce[[#This Row],[mediana]],owoce[[#This Row],[liczba malin]]&gt;=owoce[[#This Row],[mediana]]),1,0)</f>
        <v>0</v>
      </c>
      <c r="O52">
        <f>IF(AND(owoce[[#This Row],[liczba truskawek]]&gt;=owoce[[#This Row],[mediana]],owoce[[#This Row],[liczba porzeczek]]&gt;=owoce[[#This Row],[mediana]]),1,0)</f>
        <v>1</v>
      </c>
      <c r="P52">
        <f>$L52*owoce[[#This Row],[malinowo-porzeczkowe]]</f>
        <v>0</v>
      </c>
      <c r="Q52">
        <f>$L52*owoce[[#This Row],[malinowo-truskawkowe]]</f>
        <v>0</v>
      </c>
      <c r="R52">
        <f>$L52*owoce[[#This Row],[truskawkowo-porzeczkowe]]</f>
        <v>384</v>
      </c>
    </row>
    <row r="53" spans="1:22" x14ac:dyDescent="0.25">
      <c r="A53" s="1">
        <v>44003</v>
      </c>
      <c r="B53">
        <v>408</v>
      </c>
      <c r="C53">
        <v>250</v>
      </c>
      <c r="D53">
        <v>242</v>
      </c>
      <c r="E53" t="str">
        <f t="shared" si="6"/>
        <v>czerwiec</v>
      </c>
      <c r="F53">
        <f t="shared" si="7"/>
        <v>0</v>
      </c>
      <c r="G53" t="str">
        <f>INDEX(owoce[[#Headers],[malina]:[porzeczka]],1,MATCH(MAX(owoce[[#This Row],[malina]:[porzeczka]]),owoce[[#This Row],[malina]:[porzeczka]],0))</f>
        <v>malina</v>
      </c>
      <c r="H53" t="str">
        <f>INDEX(owoce[[#Headers],[malina]:[porzeczka]],1,MATCH(LARGE(owoce[[#This Row],[malina]:[porzeczka]],2),owoce[[#This Row],[malina]:[porzeczka]],0))</f>
        <v>truskawka</v>
      </c>
      <c r="I53">
        <f t="shared" si="3"/>
        <v>718</v>
      </c>
      <c r="J53">
        <f t="shared" si="4"/>
        <v>250</v>
      </c>
      <c r="K53">
        <f t="shared" si="5"/>
        <v>268</v>
      </c>
      <c r="L53">
        <f>MEDIAN(owoce[[#This Row],[liczba malin]:[liczba porzeczek]])</f>
        <v>268</v>
      </c>
      <c r="M53">
        <f>IF(AND(owoce[[#This Row],[liczba malin]]&gt;=owoce[[#This Row],[mediana]],owoce[[#This Row],[liczba porzeczek]]&gt;=owoce[[#This Row],[mediana]]),1,)</f>
        <v>1</v>
      </c>
      <c r="N53">
        <f>IF(AND(owoce[[#This Row],[liczba truskawek]]&gt;=owoce[[#This Row],[mediana]],owoce[[#This Row],[liczba malin]]&gt;=owoce[[#This Row],[mediana]]),1,0)</f>
        <v>0</v>
      </c>
      <c r="O53">
        <f>IF(AND(owoce[[#This Row],[liczba truskawek]]&gt;=owoce[[#This Row],[mediana]],owoce[[#This Row],[liczba porzeczek]]&gt;=owoce[[#This Row],[mediana]]),1,0)</f>
        <v>0</v>
      </c>
      <c r="P53">
        <f>$L53*owoce[[#This Row],[malinowo-porzeczkowe]]</f>
        <v>268</v>
      </c>
      <c r="Q53">
        <f>$L53*owoce[[#This Row],[malinowo-truskawkowe]]</f>
        <v>0</v>
      </c>
      <c r="R53">
        <f>$L53*owoce[[#This Row],[truskawkowo-porzeczkowe]]</f>
        <v>0</v>
      </c>
    </row>
    <row r="54" spans="1:22" x14ac:dyDescent="0.25">
      <c r="A54" s="1">
        <v>44004</v>
      </c>
      <c r="B54">
        <v>256</v>
      </c>
      <c r="C54">
        <v>393</v>
      </c>
      <c r="D54">
        <v>219</v>
      </c>
      <c r="E54" t="str">
        <f t="shared" si="6"/>
        <v>czerwiec</v>
      </c>
      <c r="F54">
        <f t="shared" si="7"/>
        <v>0</v>
      </c>
      <c r="G54" t="str">
        <f>INDEX(owoce[[#Headers],[malina]:[porzeczka]],1,MATCH(MAX(owoce[[#This Row],[malina]:[porzeczka]]),owoce[[#This Row],[malina]:[porzeczka]],0))</f>
        <v>truskawka</v>
      </c>
      <c r="H54" t="str">
        <f>INDEX(owoce[[#Headers],[malina]:[porzeczka]],1,MATCH(LARGE(owoce[[#This Row],[malina]:[porzeczka]],2),owoce[[#This Row],[malina]:[porzeczka]],0))</f>
        <v>malina</v>
      </c>
      <c r="I54">
        <f t="shared" si="3"/>
        <v>706</v>
      </c>
      <c r="J54">
        <f t="shared" si="4"/>
        <v>643</v>
      </c>
      <c r="K54">
        <f t="shared" si="5"/>
        <v>219</v>
      </c>
      <c r="L54">
        <f>MEDIAN(owoce[[#This Row],[liczba malin]:[liczba porzeczek]])</f>
        <v>643</v>
      </c>
      <c r="M54">
        <f>IF(AND(owoce[[#This Row],[liczba malin]]&gt;=owoce[[#This Row],[mediana]],owoce[[#This Row],[liczba porzeczek]]&gt;=owoce[[#This Row],[mediana]]),1,)</f>
        <v>0</v>
      </c>
      <c r="N54">
        <f>IF(AND(owoce[[#This Row],[liczba truskawek]]&gt;=owoce[[#This Row],[mediana]],owoce[[#This Row],[liczba malin]]&gt;=owoce[[#This Row],[mediana]]),1,0)</f>
        <v>1</v>
      </c>
      <c r="O54">
        <f>IF(AND(owoce[[#This Row],[liczba truskawek]]&gt;=owoce[[#This Row],[mediana]],owoce[[#This Row],[liczba porzeczek]]&gt;=owoce[[#This Row],[mediana]]),1,0)</f>
        <v>0</v>
      </c>
      <c r="P54">
        <f>$L54*owoce[[#This Row],[malinowo-porzeczkowe]]</f>
        <v>0</v>
      </c>
      <c r="Q54">
        <f>$L54*owoce[[#This Row],[malinowo-truskawkowe]]</f>
        <v>643</v>
      </c>
      <c r="R54">
        <f>$L54*owoce[[#This Row],[truskawkowo-porzeczkowe]]</f>
        <v>0</v>
      </c>
    </row>
    <row r="55" spans="1:22" x14ac:dyDescent="0.25">
      <c r="A55" s="1">
        <v>44005</v>
      </c>
      <c r="B55">
        <v>322</v>
      </c>
      <c r="C55">
        <v>425</v>
      </c>
      <c r="D55">
        <v>215</v>
      </c>
      <c r="E55" t="str">
        <f t="shared" si="6"/>
        <v>czerwiec</v>
      </c>
      <c r="F55">
        <f t="shared" si="7"/>
        <v>0</v>
      </c>
      <c r="G55" t="str">
        <f>INDEX(owoce[[#Headers],[malina]:[porzeczka]],1,MATCH(MAX(owoce[[#This Row],[malina]:[porzeczka]]),owoce[[#This Row],[malina]:[porzeczka]],0))</f>
        <v>truskawka</v>
      </c>
      <c r="H55" t="str">
        <f>INDEX(owoce[[#Headers],[malina]:[porzeczka]],1,MATCH(LARGE(owoce[[#This Row],[malina]:[porzeczka]],2),owoce[[#This Row],[malina]:[porzeczka]],0))</f>
        <v>malina</v>
      </c>
      <c r="I55">
        <f t="shared" si="3"/>
        <v>385</v>
      </c>
      <c r="J55">
        <f t="shared" si="4"/>
        <v>425</v>
      </c>
      <c r="K55">
        <f t="shared" si="5"/>
        <v>434</v>
      </c>
      <c r="L55">
        <f>MEDIAN(owoce[[#This Row],[liczba malin]:[liczba porzeczek]])</f>
        <v>425</v>
      </c>
      <c r="M55">
        <f>IF(AND(owoce[[#This Row],[liczba malin]]&gt;=owoce[[#This Row],[mediana]],owoce[[#This Row],[liczba porzeczek]]&gt;=owoce[[#This Row],[mediana]]),1,)</f>
        <v>0</v>
      </c>
      <c r="N55">
        <f>IF(AND(owoce[[#This Row],[liczba truskawek]]&gt;=owoce[[#This Row],[mediana]],owoce[[#This Row],[liczba malin]]&gt;=owoce[[#This Row],[mediana]]),1,0)</f>
        <v>0</v>
      </c>
      <c r="O55">
        <f>IF(AND(owoce[[#This Row],[liczba truskawek]]&gt;=owoce[[#This Row],[mediana]],owoce[[#This Row],[liczba porzeczek]]&gt;=owoce[[#This Row],[mediana]]),1,0)</f>
        <v>1</v>
      </c>
      <c r="P55">
        <f>$L55*owoce[[#This Row],[malinowo-porzeczkowe]]</f>
        <v>0</v>
      </c>
      <c r="Q55">
        <f>$L55*owoce[[#This Row],[malinowo-truskawkowe]]</f>
        <v>0</v>
      </c>
      <c r="R55">
        <f>$L55*owoce[[#This Row],[truskawkowo-porzeczkowe]]</f>
        <v>425</v>
      </c>
    </row>
    <row r="56" spans="1:22" x14ac:dyDescent="0.25">
      <c r="A56" s="1">
        <v>44006</v>
      </c>
      <c r="B56">
        <v>447</v>
      </c>
      <c r="C56">
        <v>385</v>
      </c>
      <c r="D56">
        <v>212</v>
      </c>
      <c r="E56" t="str">
        <f t="shared" si="6"/>
        <v>czerwiec</v>
      </c>
      <c r="F56">
        <f t="shared" si="7"/>
        <v>0</v>
      </c>
      <c r="G56" t="str">
        <f>INDEX(owoce[[#Headers],[malina]:[porzeczka]],1,MATCH(MAX(owoce[[#This Row],[malina]:[porzeczka]]),owoce[[#This Row],[malina]:[porzeczka]],0))</f>
        <v>malina</v>
      </c>
      <c r="H56" t="str">
        <f>INDEX(owoce[[#Headers],[malina]:[porzeczka]],1,MATCH(LARGE(owoce[[#This Row],[malina]:[porzeczka]],2),owoce[[#This Row],[malina]:[porzeczka]],0))</f>
        <v>truskawka</v>
      </c>
      <c r="I56">
        <f t="shared" si="3"/>
        <v>832</v>
      </c>
      <c r="J56">
        <f t="shared" si="4"/>
        <v>385</v>
      </c>
      <c r="K56">
        <f t="shared" si="5"/>
        <v>221</v>
      </c>
      <c r="L56">
        <f>MEDIAN(owoce[[#This Row],[liczba malin]:[liczba porzeczek]])</f>
        <v>385</v>
      </c>
      <c r="M56">
        <f>IF(AND(owoce[[#This Row],[liczba malin]]&gt;=owoce[[#This Row],[mediana]],owoce[[#This Row],[liczba porzeczek]]&gt;=owoce[[#This Row],[mediana]]),1,)</f>
        <v>0</v>
      </c>
      <c r="N56">
        <f>IF(AND(owoce[[#This Row],[liczba truskawek]]&gt;=owoce[[#This Row],[mediana]],owoce[[#This Row],[liczba malin]]&gt;=owoce[[#This Row],[mediana]]),1,0)</f>
        <v>1</v>
      </c>
      <c r="O56">
        <f>IF(AND(owoce[[#This Row],[liczba truskawek]]&gt;=owoce[[#This Row],[mediana]],owoce[[#This Row],[liczba porzeczek]]&gt;=owoce[[#This Row],[mediana]]),1,0)</f>
        <v>0</v>
      </c>
      <c r="P56">
        <f>$L56*owoce[[#This Row],[malinowo-porzeczkowe]]</f>
        <v>0</v>
      </c>
      <c r="Q56">
        <f>$L56*owoce[[#This Row],[malinowo-truskawkowe]]</f>
        <v>385</v>
      </c>
      <c r="R56">
        <f>$L56*owoce[[#This Row],[truskawkowo-porzeczkowe]]</f>
        <v>0</v>
      </c>
    </row>
    <row r="57" spans="1:22" x14ac:dyDescent="0.25">
      <c r="A57" s="1">
        <v>44007</v>
      </c>
      <c r="B57">
        <v>408</v>
      </c>
      <c r="C57">
        <v>260</v>
      </c>
      <c r="D57">
        <v>225</v>
      </c>
      <c r="E57" t="str">
        <f t="shared" si="6"/>
        <v>czerwiec</v>
      </c>
      <c r="F57">
        <f t="shared" si="7"/>
        <v>0</v>
      </c>
      <c r="G57" t="str">
        <f>INDEX(owoce[[#Headers],[malina]:[porzeczka]],1,MATCH(MAX(owoce[[#This Row],[malina]:[porzeczka]]),owoce[[#This Row],[malina]:[porzeczka]],0))</f>
        <v>malina</v>
      </c>
      <c r="H57" t="str">
        <f>INDEX(owoce[[#Headers],[malina]:[porzeczka]],1,MATCH(LARGE(owoce[[#This Row],[malina]:[porzeczka]],2),owoce[[#This Row],[malina]:[porzeczka]],0))</f>
        <v>truskawka</v>
      </c>
      <c r="I57">
        <f t="shared" si="3"/>
        <v>855</v>
      </c>
      <c r="J57">
        <f t="shared" si="4"/>
        <v>260</v>
      </c>
      <c r="K57">
        <f t="shared" si="5"/>
        <v>446</v>
      </c>
      <c r="L57">
        <f>MEDIAN(owoce[[#This Row],[liczba malin]:[liczba porzeczek]])</f>
        <v>446</v>
      </c>
      <c r="M57">
        <f>IF(AND(owoce[[#This Row],[liczba malin]]&gt;=owoce[[#This Row],[mediana]],owoce[[#This Row],[liczba porzeczek]]&gt;=owoce[[#This Row],[mediana]]),1,)</f>
        <v>1</v>
      </c>
      <c r="N57">
        <f>IF(AND(owoce[[#This Row],[liczba truskawek]]&gt;=owoce[[#This Row],[mediana]],owoce[[#This Row],[liczba malin]]&gt;=owoce[[#This Row],[mediana]]),1,0)</f>
        <v>0</v>
      </c>
      <c r="O57">
        <f>IF(AND(owoce[[#This Row],[liczba truskawek]]&gt;=owoce[[#This Row],[mediana]],owoce[[#This Row],[liczba porzeczek]]&gt;=owoce[[#This Row],[mediana]]),1,0)</f>
        <v>0</v>
      </c>
      <c r="P57">
        <f>$L57*owoce[[#This Row],[malinowo-porzeczkowe]]</f>
        <v>446</v>
      </c>
      <c r="Q57">
        <f>$L57*owoce[[#This Row],[malinowo-truskawkowe]]</f>
        <v>0</v>
      </c>
      <c r="R57">
        <f>$L57*owoce[[#This Row],[truskawkowo-porzeczkowe]]</f>
        <v>0</v>
      </c>
    </row>
    <row r="58" spans="1:22" x14ac:dyDescent="0.25">
      <c r="A58" s="1">
        <v>44008</v>
      </c>
      <c r="B58">
        <v>283</v>
      </c>
      <c r="C58">
        <v>396</v>
      </c>
      <c r="D58">
        <v>221</v>
      </c>
      <c r="E58" t="str">
        <f t="shared" si="6"/>
        <v>czerwiec</v>
      </c>
      <c r="F58">
        <f t="shared" si="7"/>
        <v>0</v>
      </c>
      <c r="G58" t="str">
        <f>INDEX(owoce[[#Headers],[malina]:[porzeczka]],1,MATCH(MAX(owoce[[#This Row],[malina]:[porzeczka]]),owoce[[#This Row],[malina]:[porzeczka]],0))</f>
        <v>truskawka</v>
      </c>
      <c r="H58" t="str">
        <f>INDEX(owoce[[#Headers],[malina]:[porzeczka]],1,MATCH(LARGE(owoce[[#This Row],[malina]:[porzeczka]],2),owoce[[#This Row],[malina]:[porzeczka]],0))</f>
        <v>malina</v>
      </c>
      <c r="I58">
        <f t="shared" si="3"/>
        <v>692</v>
      </c>
      <c r="J58">
        <f t="shared" si="4"/>
        <v>656</v>
      </c>
      <c r="K58">
        <f t="shared" si="5"/>
        <v>221</v>
      </c>
      <c r="L58">
        <f>MEDIAN(owoce[[#This Row],[liczba malin]:[liczba porzeczek]])</f>
        <v>656</v>
      </c>
      <c r="M58">
        <f>IF(AND(owoce[[#This Row],[liczba malin]]&gt;=owoce[[#This Row],[mediana]],owoce[[#This Row],[liczba porzeczek]]&gt;=owoce[[#This Row],[mediana]]),1,)</f>
        <v>0</v>
      </c>
      <c r="N58">
        <f>IF(AND(owoce[[#This Row],[liczba truskawek]]&gt;=owoce[[#This Row],[mediana]],owoce[[#This Row],[liczba malin]]&gt;=owoce[[#This Row],[mediana]]),1,0)</f>
        <v>1</v>
      </c>
      <c r="O58">
        <f>IF(AND(owoce[[#This Row],[liczba truskawek]]&gt;=owoce[[#This Row],[mediana]],owoce[[#This Row],[liczba porzeczek]]&gt;=owoce[[#This Row],[mediana]]),1,0)</f>
        <v>0</v>
      </c>
      <c r="P58">
        <f>$L58*owoce[[#This Row],[malinowo-porzeczkowe]]</f>
        <v>0</v>
      </c>
      <c r="Q58">
        <f>$L58*owoce[[#This Row],[malinowo-truskawkowe]]</f>
        <v>656</v>
      </c>
      <c r="R58">
        <f>$L58*owoce[[#This Row],[truskawkowo-porzeczkowe]]</f>
        <v>0</v>
      </c>
    </row>
    <row r="59" spans="1:22" x14ac:dyDescent="0.25">
      <c r="A59" s="1">
        <v>44009</v>
      </c>
      <c r="B59">
        <v>414</v>
      </c>
      <c r="C59">
        <v>314</v>
      </c>
      <c r="D59">
        <v>220</v>
      </c>
      <c r="E59" t="str">
        <f t="shared" si="6"/>
        <v>czerwiec</v>
      </c>
      <c r="F59">
        <f t="shared" si="7"/>
        <v>0</v>
      </c>
      <c r="G59" t="str">
        <f>INDEX(owoce[[#Headers],[malina]:[porzeczka]],1,MATCH(MAX(owoce[[#This Row],[malina]:[porzeczka]]),owoce[[#This Row],[malina]:[porzeczka]],0))</f>
        <v>malina</v>
      </c>
      <c r="H59" t="str">
        <f>INDEX(owoce[[#Headers],[malina]:[porzeczka]],1,MATCH(LARGE(owoce[[#This Row],[malina]:[porzeczka]],2),owoce[[#This Row],[malina]:[porzeczka]],0))</f>
        <v>truskawka</v>
      </c>
      <c r="I59">
        <f t="shared" si="3"/>
        <v>450</v>
      </c>
      <c r="J59">
        <f t="shared" si="4"/>
        <v>314</v>
      </c>
      <c r="K59">
        <f t="shared" si="5"/>
        <v>441</v>
      </c>
      <c r="L59">
        <f>MEDIAN(owoce[[#This Row],[liczba malin]:[liczba porzeczek]])</f>
        <v>441</v>
      </c>
      <c r="M59">
        <f>IF(AND(owoce[[#This Row],[liczba malin]]&gt;=owoce[[#This Row],[mediana]],owoce[[#This Row],[liczba porzeczek]]&gt;=owoce[[#This Row],[mediana]]),1,)</f>
        <v>1</v>
      </c>
      <c r="N59">
        <f>IF(AND(owoce[[#This Row],[liczba truskawek]]&gt;=owoce[[#This Row],[mediana]],owoce[[#This Row],[liczba malin]]&gt;=owoce[[#This Row],[mediana]]),1,0)</f>
        <v>0</v>
      </c>
      <c r="O59">
        <f>IF(AND(owoce[[#This Row],[liczba truskawek]]&gt;=owoce[[#This Row],[mediana]],owoce[[#This Row],[liczba porzeczek]]&gt;=owoce[[#This Row],[mediana]]),1,0)</f>
        <v>0</v>
      </c>
      <c r="P59">
        <f>$L59*owoce[[#This Row],[malinowo-porzeczkowe]]</f>
        <v>441</v>
      </c>
      <c r="Q59">
        <f>$L59*owoce[[#This Row],[malinowo-truskawkowe]]</f>
        <v>0</v>
      </c>
      <c r="R59">
        <f>$L59*owoce[[#This Row],[truskawkowo-porzeczkowe]]</f>
        <v>0</v>
      </c>
    </row>
    <row r="60" spans="1:22" x14ac:dyDescent="0.25">
      <c r="A60" s="1">
        <v>44010</v>
      </c>
      <c r="B60">
        <v>442</v>
      </c>
      <c r="C60">
        <v>449</v>
      </c>
      <c r="D60">
        <v>245</v>
      </c>
      <c r="E60" t="str">
        <f t="shared" si="6"/>
        <v>czerwiec</v>
      </c>
      <c r="F60">
        <f t="shared" si="7"/>
        <v>0</v>
      </c>
      <c r="G60" t="str">
        <f>INDEX(owoce[[#Headers],[malina]:[porzeczka]],1,MATCH(MAX(owoce[[#This Row],[malina]:[porzeczka]]),owoce[[#This Row],[malina]:[porzeczka]],0))</f>
        <v>truskawka</v>
      </c>
      <c r="H60" t="str">
        <f>INDEX(owoce[[#Headers],[malina]:[porzeczka]],1,MATCH(LARGE(owoce[[#This Row],[malina]:[porzeczka]],2),owoce[[#This Row],[malina]:[porzeczka]],0))</f>
        <v>malina</v>
      </c>
      <c r="I60">
        <f t="shared" si="3"/>
        <v>451</v>
      </c>
      <c r="J60">
        <f t="shared" si="4"/>
        <v>763</v>
      </c>
      <c r="K60">
        <f t="shared" si="5"/>
        <v>245</v>
      </c>
      <c r="L60">
        <f>MEDIAN(owoce[[#This Row],[liczba malin]:[liczba porzeczek]])</f>
        <v>451</v>
      </c>
      <c r="M60">
        <f>IF(AND(owoce[[#This Row],[liczba malin]]&gt;=owoce[[#This Row],[mediana]],owoce[[#This Row],[liczba porzeczek]]&gt;=owoce[[#This Row],[mediana]]),1,)</f>
        <v>0</v>
      </c>
      <c r="N60">
        <f>IF(AND(owoce[[#This Row],[liczba truskawek]]&gt;=owoce[[#This Row],[mediana]],owoce[[#This Row],[liczba malin]]&gt;=owoce[[#This Row],[mediana]]),1,0)</f>
        <v>1</v>
      </c>
      <c r="O60">
        <f>IF(AND(owoce[[#This Row],[liczba truskawek]]&gt;=owoce[[#This Row],[mediana]],owoce[[#This Row],[liczba porzeczek]]&gt;=owoce[[#This Row],[mediana]]),1,0)</f>
        <v>0</v>
      </c>
      <c r="P60">
        <f>$L60*owoce[[#This Row],[malinowo-porzeczkowe]]</f>
        <v>0</v>
      </c>
      <c r="Q60">
        <f>$L60*owoce[[#This Row],[malinowo-truskawkowe]]</f>
        <v>451</v>
      </c>
      <c r="R60">
        <f>$L60*owoce[[#This Row],[truskawkowo-porzeczkowe]]</f>
        <v>0</v>
      </c>
    </row>
    <row r="61" spans="1:22" x14ac:dyDescent="0.25">
      <c r="A61" s="1">
        <v>44011</v>
      </c>
      <c r="B61">
        <v>269</v>
      </c>
      <c r="C61">
        <v>370</v>
      </c>
      <c r="D61">
        <v>242</v>
      </c>
      <c r="E61" t="str">
        <f t="shared" si="6"/>
        <v>czerwiec</v>
      </c>
      <c r="F61">
        <f t="shared" si="7"/>
        <v>0</v>
      </c>
      <c r="G61" t="str">
        <f>INDEX(owoce[[#Headers],[malina]:[porzeczka]],1,MATCH(MAX(owoce[[#This Row],[malina]:[porzeczka]]),owoce[[#This Row],[malina]:[porzeczka]],0))</f>
        <v>truskawka</v>
      </c>
      <c r="H61" t="str">
        <f>INDEX(owoce[[#Headers],[malina]:[porzeczka]],1,MATCH(LARGE(owoce[[#This Row],[malina]:[porzeczka]],2),owoce[[#This Row],[malina]:[porzeczka]],0))</f>
        <v>malina</v>
      </c>
      <c r="I61">
        <f t="shared" si="3"/>
        <v>269</v>
      </c>
      <c r="J61">
        <f t="shared" si="4"/>
        <v>682</v>
      </c>
      <c r="K61">
        <f t="shared" si="5"/>
        <v>487</v>
      </c>
      <c r="L61">
        <f>MEDIAN(owoce[[#This Row],[liczba malin]:[liczba porzeczek]])</f>
        <v>487</v>
      </c>
      <c r="M61">
        <f>IF(AND(owoce[[#This Row],[liczba malin]]&gt;=owoce[[#This Row],[mediana]],owoce[[#This Row],[liczba porzeczek]]&gt;=owoce[[#This Row],[mediana]]),1,)</f>
        <v>0</v>
      </c>
      <c r="N61">
        <f>IF(AND(owoce[[#This Row],[liczba truskawek]]&gt;=owoce[[#This Row],[mediana]],owoce[[#This Row],[liczba malin]]&gt;=owoce[[#This Row],[mediana]]),1,0)</f>
        <v>0</v>
      </c>
      <c r="O61">
        <f>IF(AND(owoce[[#This Row],[liczba truskawek]]&gt;=owoce[[#This Row],[mediana]],owoce[[#This Row],[liczba porzeczek]]&gt;=owoce[[#This Row],[mediana]]),1,0)</f>
        <v>1</v>
      </c>
      <c r="P61">
        <f>$L61*owoce[[#This Row],[malinowo-porzeczkowe]]</f>
        <v>0</v>
      </c>
      <c r="Q61">
        <f>$L61*owoce[[#This Row],[malinowo-truskawkowe]]</f>
        <v>0</v>
      </c>
      <c r="R61">
        <f>$L61*owoce[[#This Row],[truskawkowo-porzeczkowe]]</f>
        <v>487</v>
      </c>
    </row>
    <row r="62" spans="1:22" x14ac:dyDescent="0.25">
      <c r="A62" s="1">
        <v>44012</v>
      </c>
      <c r="B62">
        <v>444</v>
      </c>
      <c r="C62">
        <v>350</v>
      </c>
      <c r="D62">
        <v>236</v>
      </c>
      <c r="E62" t="str">
        <f t="shared" si="6"/>
        <v>czerwiec</v>
      </c>
      <c r="F62">
        <f t="shared" si="7"/>
        <v>0</v>
      </c>
      <c r="G62" t="str">
        <f>INDEX(owoce[[#Headers],[malina]:[porzeczka]],1,MATCH(MAX(owoce[[#This Row],[malina]:[porzeczka]]),owoce[[#This Row],[malina]:[porzeczka]],0))</f>
        <v>malina</v>
      </c>
      <c r="H62" t="str">
        <f>INDEX(owoce[[#Headers],[malina]:[porzeczka]],1,MATCH(LARGE(owoce[[#This Row],[malina]:[porzeczka]],2),owoce[[#This Row],[malina]:[porzeczka]],0))</f>
        <v>truskawka</v>
      </c>
      <c r="I62">
        <f t="shared" si="3"/>
        <v>713</v>
      </c>
      <c r="J62">
        <f t="shared" si="4"/>
        <v>545</v>
      </c>
      <c r="K62">
        <f t="shared" si="5"/>
        <v>236</v>
      </c>
      <c r="L62">
        <f>MEDIAN(owoce[[#This Row],[liczba malin]:[liczba porzeczek]])</f>
        <v>545</v>
      </c>
      <c r="M62">
        <f>IF(AND(owoce[[#This Row],[liczba malin]]&gt;=owoce[[#This Row],[mediana]],owoce[[#This Row],[liczba porzeczek]]&gt;=owoce[[#This Row],[mediana]]),1,)</f>
        <v>0</v>
      </c>
      <c r="N62">
        <f>IF(AND(owoce[[#This Row],[liczba truskawek]]&gt;=owoce[[#This Row],[mediana]],owoce[[#This Row],[liczba malin]]&gt;=owoce[[#This Row],[mediana]]),1,0)</f>
        <v>1</v>
      </c>
      <c r="O62">
        <f>IF(AND(owoce[[#This Row],[liczba truskawek]]&gt;=owoce[[#This Row],[mediana]],owoce[[#This Row],[liczba porzeczek]]&gt;=owoce[[#This Row],[mediana]]),1,0)</f>
        <v>0</v>
      </c>
      <c r="P62">
        <f>$L62*owoce[[#This Row],[malinowo-porzeczkowe]]</f>
        <v>0</v>
      </c>
      <c r="Q62">
        <f>$L62*owoce[[#This Row],[malinowo-truskawkowe]]</f>
        <v>545</v>
      </c>
      <c r="R62">
        <f>$L62*owoce[[#This Row],[truskawkowo-porzeczkowe]]</f>
        <v>0</v>
      </c>
    </row>
    <row r="63" spans="1:22" x14ac:dyDescent="0.25">
      <c r="A63" s="1">
        <v>44013</v>
      </c>
      <c r="B63">
        <v>425</v>
      </c>
      <c r="C63">
        <v>342</v>
      </c>
      <c r="D63">
        <v>237</v>
      </c>
      <c r="E63" t="str">
        <f t="shared" si="6"/>
        <v>lipiec</v>
      </c>
      <c r="F63">
        <f t="shared" si="7"/>
        <v>0</v>
      </c>
      <c r="G63" t="str">
        <f>INDEX(owoce[[#Headers],[malina]:[porzeczka]],1,MATCH(MAX(owoce[[#This Row],[malina]:[porzeczka]]),owoce[[#This Row],[malina]:[porzeczka]],0))</f>
        <v>malina</v>
      </c>
      <c r="H63" t="str">
        <f>INDEX(owoce[[#Headers],[malina]:[porzeczka]],1,MATCH(LARGE(owoce[[#This Row],[malina]:[porzeczka]],2),owoce[[#This Row],[malina]:[porzeczka]],0))</f>
        <v>truskawka</v>
      </c>
      <c r="I63">
        <f t="shared" si="3"/>
        <v>593</v>
      </c>
      <c r="J63">
        <f t="shared" si="4"/>
        <v>342</v>
      </c>
      <c r="K63">
        <f t="shared" si="5"/>
        <v>473</v>
      </c>
      <c r="L63">
        <f>MEDIAN(owoce[[#This Row],[liczba malin]:[liczba porzeczek]])</f>
        <v>473</v>
      </c>
      <c r="M63">
        <f>IF(AND(owoce[[#This Row],[liczba malin]]&gt;=owoce[[#This Row],[mediana]],owoce[[#This Row],[liczba porzeczek]]&gt;=owoce[[#This Row],[mediana]]),1,)</f>
        <v>1</v>
      </c>
      <c r="N63">
        <f>IF(AND(owoce[[#This Row],[liczba truskawek]]&gt;=owoce[[#This Row],[mediana]],owoce[[#This Row],[liczba malin]]&gt;=owoce[[#This Row],[mediana]]),1,0)</f>
        <v>0</v>
      </c>
      <c r="O63">
        <f>IF(AND(owoce[[#This Row],[liczba truskawek]]&gt;=owoce[[#This Row],[mediana]],owoce[[#This Row],[liczba porzeczek]]&gt;=owoce[[#This Row],[mediana]]),1,0)</f>
        <v>0</v>
      </c>
      <c r="P63">
        <f>$L63*owoce[[#This Row],[malinowo-porzeczkowe]]</f>
        <v>473</v>
      </c>
      <c r="Q63">
        <f>$L63*owoce[[#This Row],[malinowo-truskawkowe]]</f>
        <v>0</v>
      </c>
      <c r="R63">
        <f>$L63*owoce[[#This Row],[truskawkowo-porzeczkowe]]</f>
        <v>0</v>
      </c>
    </row>
    <row r="64" spans="1:22" x14ac:dyDescent="0.25">
      <c r="A64" s="1">
        <v>44014</v>
      </c>
      <c r="B64">
        <v>377</v>
      </c>
      <c r="C64">
        <v>290</v>
      </c>
      <c r="D64">
        <v>240</v>
      </c>
      <c r="E64" t="str">
        <f t="shared" si="6"/>
        <v>lipiec</v>
      </c>
      <c r="F64">
        <f t="shared" si="7"/>
        <v>0</v>
      </c>
      <c r="G64" t="str">
        <f>INDEX(owoce[[#Headers],[malina]:[porzeczka]],1,MATCH(MAX(owoce[[#This Row],[malina]:[porzeczka]]),owoce[[#This Row],[malina]:[porzeczka]],0))</f>
        <v>malina</v>
      </c>
      <c r="H64" t="str">
        <f>INDEX(owoce[[#Headers],[malina]:[porzeczka]],1,MATCH(LARGE(owoce[[#This Row],[malina]:[porzeczka]],2),owoce[[#This Row],[malina]:[porzeczka]],0))</f>
        <v>truskawka</v>
      </c>
      <c r="I64">
        <f t="shared" si="3"/>
        <v>497</v>
      </c>
      <c r="J64">
        <f t="shared" si="4"/>
        <v>632</v>
      </c>
      <c r="K64">
        <f t="shared" si="5"/>
        <v>240</v>
      </c>
      <c r="L64">
        <f>MEDIAN(owoce[[#This Row],[liczba malin]:[liczba porzeczek]])</f>
        <v>497</v>
      </c>
      <c r="M64">
        <f>IF(AND(owoce[[#This Row],[liczba malin]]&gt;=owoce[[#This Row],[mediana]],owoce[[#This Row],[liczba porzeczek]]&gt;=owoce[[#This Row],[mediana]]),1,)</f>
        <v>0</v>
      </c>
      <c r="N64">
        <f>IF(AND(owoce[[#This Row],[liczba truskawek]]&gt;=owoce[[#This Row],[mediana]],owoce[[#This Row],[liczba malin]]&gt;=owoce[[#This Row],[mediana]]),1,0)</f>
        <v>1</v>
      </c>
      <c r="O64">
        <f>IF(AND(owoce[[#This Row],[liczba truskawek]]&gt;=owoce[[#This Row],[mediana]],owoce[[#This Row],[liczba porzeczek]]&gt;=owoce[[#This Row],[mediana]]),1,0)</f>
        <v>0</v>
      </c>
      <c r="P64">
        <f>$L64*owoce[[#This Row],[malinowo-porzeczkowe]]</f>
        <v>0</v>
      </c>
      <c r="Q64">
        <f>$L64*owoce[[#This Row],[malinowo-truskawkowe]]</f>
        <v>497</v>
      </c>
      <c r="R64">
        <f>$L64*owoce[[#This Row],[truskawkowo-porzeczkowe]]</f>
        <v>0</v>
      </c>
    </row>
    <row r="65" spans="1:18" x14ac:dyDescent="0.25">
      <c r="A65" s="1">
        <v>44015</v>
      </c>
      <c r="B65">
        <v>382</v>
      </c>
      <c r="C65">
        <v>360</v>
      </c>
      <c r="D65">
        <v>203</v>
      </c>
      <c r="E65" t="str">
        <f t="shared" si="6"/>
        <v>lipiec</v>
      </c>
      <c r="F65">
        <f t="shared" si="7"/>
        <v>0</v>
      </c>
      <c r="G65" t="str">
        <f>INDEX(owoce[[#Headers],[malina]:[porzeczka]],1,MATCH(MAX(owoce[[#This Row],[malina]:[porzeczka]]),owoce[[#This Row],[malina]:[porzeczka]],0))</f>
        <v>malina</v>
      </c>
      <c r="H65" t="str">
        <f>INDEX(owoce[[#Headers],[malina]:[porzeczka]],1,MATCH(LARGE(owoce[[#This Row],[malina]:[porzeczka]],2),owoce[[#This Row],[malina]:[porzeczka]],0))</f>
        <v>truskawka</v>
      </c>
      <c r="I65">
        <f t="shared" si="3"/>
        <v>382</v>
      </c>
      <c r="J65">
        <f t="shared" si="4"/>
        <v>495</v>
      </c>
      <c r="K65">
        <f t="shared" si="5"/>
        <v>443</v>
      </c>
      <c r="L65">
        <f>MEDIAN(owoce[[#This Row],[liczba malin]:[liczba porzeczek]])</f>
        <v>443</v>
      </c>
      <c r="M65">
        <f>IF(AND(owoce[[#This Row],[liczba malin]]&gt;=owoce[[#This Row],[mediana]],owoce[[#This Row],[liczba porzeczek]]&gt;=owoce[[#This Row],[mediana]]),1,)</f>
        <v>0</v>
      </c>
      <c r="N65">
        <f>IF(AND(owoce[[#This Row],[liczba truskawek]]&gt;=owoce[[#This Row],[mediana]],owoce[[#This Row],[liczba malin]]&gt;=owoce[[#This Row],[mediana]]),1,0)</f>
        <v>0</v>
      </c>
      <c r="O65">
        <f>IF(AND(owoce[[#This Row],[liczba truskawek]]&gt;=owoce[[#This Row],[mediana]],owoce[[#This Row],[liczba porzeczek]]&gt;=owoce[[#This Row],[mediana]]),1,0)</f>
        <v>1</v>
      </c>
      <c r="P65">
        <f>$L65*owoce[[#This Row],[malinowo-porzeczkowe]]</f>
        <v>0</v>
      </c>
      <c r="Q65">
        <f>$L65*owoce[[#This Row],[malinowo-truskawkowe]]</f>
        <v>0</v>
      </c>
      <c r="R65">
        <f>$L65*owoce[[#This Row],[truskawkowo-porzeczkowe]]</f>
        <v>443</v>
      </c>
    </row>
    <row r="66" spans="1:18" x14ac:dyDescent="0.25">
      <c r="A66" s="1">
        <v>44016</v>
      </c>
      <c r="B66">
        <v>287</v>
      </c>
      <c r="C66">
        <v>428</v>
      </c>
      <c r="D66">
        <v>204</v>
      </c>
      <c r="E66" t="str">
        <f t="shared" ref="E66:E97" si="8">TEXT(A66, "mmmm")</f>
        <v>lipiec</v>
      </c>
      <c r="F66">
        <f t="shared" ref="F66:F97" si="9">IF(MAX(B66:D66)=D66, 1, 0)</f>
        <v>0</v>
      </c>
      <c r="G66" t="str">
        <f>INDEX(owoce[[#Headers],[malina]:[porzeczka]],1,MATCH(MAX(owoce[[#This Row],[malina]:[porzeczka]]),owoce[[#This Row],[malina]:[porzeczka]],0))</f>
        <v>truskawka</v>
      </c>
      <c r="H66" t="str">
        <f>INDEX(owoce[[#Headers],[malina]:[porzeczka]],1,MATCH(LARGE(owoce[[#This Row],[malina]:[porzeczka]],2),owoce[[#This Row],[malina]:[porzeczka]],0))</f>
        <v>malina</v>
      </c>
      <c r="I66">
        <f t="shared" si="3"/>
        <v>669</v>
      </c>
      <c r="J66">
        <f t="shared" si="4"/>
        <v>480</v>
      </c>
      <c r="K66">
        <f t="shared" si="5"/>
        <v>204</v>
      </c>
      <c r="L66">
        <f>MEDIAN(owoce[[#This Row],[liczba malin]:[liczba porzeczek]])</f>
        <v>480</v>
      </c>
      <c r="M66">
        <f>IF(AND(owoce[[#This Row],[liczba malin]]&gt;=owoce[[#This Row],[mediana]],owoce[[#This Row],[liczba porzeczek]]&gt;=owoce[[#This Row],[mediana]]),1,)</f>
        <v>0</v>
      </c>
      <c r="N66">
        <f>IF(AND(owoce[[#This Row],[liczba truskawek]]&gt;=owoce[[#This Row],[mediana]],owoce[[#This Row],[liczba malin]]&gt;=owoce[[#This Row],[mediana]]),1,0)</f>
        <v>1</v>
      </c>
      <c r="O66">
        <f>IF(AND(owoce[[#This Row],[liczba truskawek]]&gt;=owoce[[#This Row],[mediana]],owoce[[#This Row],[liczba porzeczek]]&gt;=owoce[[#This Row],[mediana]]),1,0)</f>
        <v>0</v>
      </c>
      <c r="P66">
        <f>$L66*owoce[[#This Row],[malinowo-porzeczkowe]]</f>
        <v>0</v>
      </c>
      <c r="Q66">
        <f>$L66*owoce[[#This Row],[malinowo-truskawkowe]]</f>
        <v>480</v>
      </c>
      <c r="R66">
        <f>$L66*owoce[[#This Row],[truskawkowo-porzeczkowe]]</f>
        <v>0</v>
      </c>
    </row>
    <row r="67" spans="1:18" x14ac:dyDescent="0.25">
      <c r="A67" s="1">
        <v>44017</v>
      </c>
      <c r="B67">
        <v>429</v>
      </c>
      <c r="C67">
        <v>394</v>
      </c>
      <c r="D67">
        <v>246</v>
      </c>
      <c r="E67" t="str">
        <f t="shared" si="8"/>
        <v>lipiec</v>
      </c>
      <c r="F67">
        <f t="shared" si="9"/>
        <v>0</v>
      </c>
      <c r="G67" t="str">
        <f>INDEX(owoce[[#Headers],[malina]:[porzeczka]],1,MATCH(MAX(owoce[[#This Row],[malina]:[porzeczka]]),owoce[[#This Row],[malina]:[porzeczka]],0))</f>
        <v>malina</v>
      </c>
      <c r="H67" t="str">
        <f>INDEX(owoce[[#Headers],[malina]:[porzeczka]],1,MATCH(LARGE(owoce[[#This Row],[malina]:[porzeczka]],2),owoce[[#This Row],[malina]:[porzeczka]],0))</f>
        <v>truskawka</v>
      </c>
      <c r="I67">
        <f t="shared" si="3"/>
        <v>618</v>
      </c>
      <c r="J67">
        <f t="shared" si="4"/>
        <v>394</v>
      </c>
      <c r="K67">
        <f t="shared" si="5"/>
        <v>450</v>
      </c>
      <c r="L67">
        <f>MEDIAN(owoce[[#This Row],[liczba malin]:[liczba porzeczek]])</f>
        <v>450</v>
      </c>
      <c r="M67">
        <f>IF(AND(owoce[[#This Row],[liczba malin]]&gt;=owoce[[#This Row],[mediana]],owoce[[#This Row],[liczba porzeczek]]&gt;=owoce[[#This Row],[mediana]]),1,)</f>
        <v>1</v>
      </c>
      <c r="N67">
        <f>IF(AND(owoce[[#This Row],[liczba truskawek]]&gt;=owoce[[#This Row],[mediana]],owoce[[#This Row],[liczba malin]]&gt;=owoce[[#This Row],[mediana]]),1,0)</f>
        <v>0</v>
      </c>
      <c r="O67">
        <f>IF(AND(owoce[[#This Row],[liczba truskawek]]&gt;=owoce[[#This Row],[mediana]],owoce[[#This Row],[liczba porzeczek]]&gt;=owoce[[#This Row],[mediana]]),1,0)</f>
        <v>0</v>
      </c>
      <c r="P67">
        <f>$L67*owoce[[#This Row],[malinowo-porzeczkowe]]</f>
        <v>450</v>
      </c>
      <c r="Q67">
        <f>$L67*owoce[[#This Row],[malinowo-truskawkowe]]</f>
        <v>0</v>
      </c>
      <c r="R67">
        <f>$L67*owoce[[#This Row],[truskawkowo-porzeczkowe]]</f>
        <v>0</v>
      </c>
    </row>
    <row r="68" spans="1:18" x14ac:dyDescent="0.25">
      <c r="A68" s="1">
        <v>44018</v>
      </c>
      <c r="B68">
        <v>287</v>
      </c>
      <c r="C68">
        <v>356</v>
      </c>
      <c r="D68">
        <v>233</v>
      </c>
      <c r="E68" t="str">
        <f t="shared" si="8"/>
        <v>lipiec</v>
      </c>
      <c r="F68">
        <f t="shared" si="9"/>
        <v>0</v>
      </c>
      <c r="G68" t="str">
        <f>INDEX(owoce[[#Headers],[malina]:[porzeczka]],1,MATCH(MAX(owoce[[#This Row],[malina]:[porzeczka]]),owoce[[#This Row],[malina]:[porzeczka]],0))</f>
        <v>truskawka</v>
      </c>
      <c r="H68" t="str">
        <f>INDEX(owoce[[#Headers],[malina]:[porzeczka]],1,MATCH(LARGE(owoce[[#This Row],[malina]:[porzeczka]],2),owoce[[#This Row],[malina]:[porzeczka]],0))</f>
        <v>malina</v>
      </c>
      <c r="I68">
        <f t="shared" ref="I68:I131" si="10">IF(I67&gt;=$L67,I67-$L67+B68,I67+B68)</f>
        <v>455</v>
      </c>
      <c r="J68">
        <f t="shared" ref="J68:J131" si="11">IF(J67&gt;=$L67,J67-$L67+C68,J67+C68)</f>
        <v>750</v>
      </c>
      <c r="K68">
        <f t="shared" ref="K68:K131" si="12">IF(K67&gt;=$L67,K67-$L67+D68,K67+D68)</f>
        <v>233</v>
      </c>
      <c r="L68">
        <f>MEDIAN(owoce[[#This Row],[liczba malin]:[liczba porzeczek]])</f>
        <v>455</v>
      </c>
      <c r="M68">
        <f>IF(AND(owoce[[#This Row],[liczba malin]]&gt;=owoce[[#This Row],[mediana]],owoce[[#This Row],[liczba porzeczek]]&gt;=owoce[[#This Row],[mediana]]),1,)</f>
        <v>0</v>
      </c>
      <c r="N68">
        <f>IF(AND(owoce[[#This Row],[liczba truskawek]]&gt;=owoce[[#This Row],[mediana]],owoce[[#This Row],[liczba malin]]&gt;=owoce[[#This Row],[mediana]]),1,0)</f>
        <v>1</v>
      </c>
      <c r="O68">
        <f>IF(AND(owoce[[#This Row],[liczba truskawek]]&gt;=owoce[[#This Row],[mediana]],owoce[[#This Row],[liczba porzeczek]]&gt;=owoce[[#This Row],[mediana]]),1,0)</f>
        <v>0</v>
      </c>
      <c r="P68">
        <f>$L68*owoce[[#This Row],[malinowo-porzeczkowe]]</f>
        <v>0</v>
      </c>
      <c r="Q68">
        <f>$L68*owoce[[#This Row],[malinowo-truskawkowe]]</f>
        <v>455</v>
      </c>
      <c r="R68">
        <f>$L68*owoce[[#This Row],[truskawkowo-porzeczkowe]]</f>
        <v>0</v>
      </c>
    </row>
    <row r="69" spans="1:18" x14ac:dyDescent="0.25">
      <c r="A69" s="1">
        <v>44019</v>
      </c>
      <c r="B69">
        <v>421</v>
      </c>
      <c r="C69">
        <v>292</v>
      </c>
      <c r="D69">
        <v>226</v>
      </c>
      <c r="E69" t="str">
        <f t="shared" si="8"/>
        <v>lipiec</v>
      </c>
      <c r="F69">
        <f t="shared" si="9"/>
        <v>0</v>
      </c>
      <c r="G69" t="str">
        <f>INDEX(owoce[[#Headers],[malina]:[porzeczka]],1,MATCH(MAX(owoce[[#This Row],[malina]:[porzeczka]]),owoce[[#This Row],[malina]:[porzeczka]],0))</f>
        <v>malina</v>
      </c>
      <c r="H69" t="str">
        <f>INDEX(owoce[[#Headers],[malina]:[porzeczka]],1,MATCH(LARGE(owoce[[#This Row],[malina]:[porzeczka]],2),owoce[[#This Row],[malina]:[porzeczka]],0))</f>
        <v>truskawka</v>
      </c>
      <c r="I69">
        <f t="shared" si="10"/>
        <v>421</v>
      </c>
      <c r="J69">
        <f t="shared" si="11"/>
        <v>587</v>
      </c>
      <c r="K69">
        <f t="shared" si="12"/>
        <v>459</v>
      </c>
      <c r="L69">
        <f>MEDIAN(owoce[[#This Row],[liczba malin]:[liczba porzeczek]])</f>
        <v>459</v>
      </c>
      <c r="M69">
        <f>IF(AND(owoce[[#This Row],[liczba malin]]&gt;=owoce[[#This Row],[mediana]],owoce[[#This Row],[liczba porzeczek]]&gt;=owoce[[#This Row],[mediana]]),1,)</f>
        <v>0</v>
      </c>
      <c r="N69">
        <f>IF(AND(owoce[[#This Row],[liczba truskawek]]&gt;=owoce[[#This Row],[mediana]],owoce[[#This Row],[liczba malin]]&gt;=owoce[[#This Row],[mediana]]),1,0)</f>
        <v>0</v>
      </c>
      <c r="O69">
        <f>IF(AND(owoce[[#This Row],[liczba truskawek]]&gt;=owoce[[#This Row],[mediana]],owoce[[#This Row],[liczba porzeczek]]&gt;=owoce[[#This Row],[mediana]]),1,0)</f>
        <v>1</v>
      </c>
      <c r="P69">
        <f>$L69*owoce[[#This Row],[malinowo-porzeczkowe]]</f>
        <v>0</v>
      </c>
      <c r="Q69">
        <f>$L69*owoce[[#This Row],[malinowo-truskawkowe]]</f>
        <v>0</v>
      </c>
      <c r="R69">
        <f>$L69*owoce[[#This Row],[truskawkowo-porzeczkowe]]</f>
        <v>459</v>
      </c>
    </row>
    <row r="70" spans="1:18" x14ac:dyDescent="0.25">
      <c r="A70" s="1">
        <v>44020</v>
      </c>
      <c r="B70">
        <v>334</v>
      </c>
      <c r="C70">
        <v>353</v>
      </c>
      <c r="D70">
        <v>282</v>
      </c>
      <c r="E70" t="str">
        <f t="shared" si="8"/>
        <v>lipiec</v>
      </c>
      <c r="F70">
        <f t="shared" si="9"/>
        <v>0</v>
      </c>
      <c r="G70" t="str">
        <f>INDEX(owoce[[#Headers],[malina]:[porzeczka]],1,MATCH(MAX(owoce[[#This Row],[malina]:[porzeczka]]),owoce[[#This Row],[malina]:[porzeczka]],0))</f>
        <v>truskawka</v>
      </c>
      <c r="H70" t="str">
        <f>INDEX(owoce[[#Headers],[malina]:[porzeczka]],1,MATCH(LARGE(owoce[[#This Row],[malina]:[porzeczka]],2),owoce[[#This Row],[malina]:[porzeczka]],0))</f>
        <v>malina</v>
      </c>
      <c r="I70">
        <f t="shared" si="10"/>
        <v>755</v>
      </c>
      <c r="J70">
        <f t="shared" si="11"/>
        <v>481</v>
      </c>
      <c r="K70">
        <f t="shared" si="12"/>
        <v>282</v>
      </c>
      <c r="L70">
        <f>MEDIAN(owoce[[#This Row],[liczba malin]:[liczba porzeczek]])</f>
        <v>481</v>
      </c>
      <c r="M70">
        <f>IF(AND(owoce[[#This Row],[liczba malin]]&gt;=owoce[[#This Row],[mediana]],owoce[[#This Row],[liczba porzeczek]]&gt;=owoce[[#This Row],[mediana]]),1,)</f>
        <v>0</v>
      </c>
      <c r="N70">
        <f>IF(AND(owoce[[#This Row],[liczba truskawek]]&gt;=owoce[[#This Row],[mediana]],owoce[[#This Row],[liczba malin]]&gt;=owoce[[#This Row],[mediana]]),1,0)</f>
        <v>1</v>
      </c>
      <c r="O70">
        <f>IF(AND(owoce[[#This Row],[liczba truskawek]]&gt;=owoce[[#This Row],[mediana]],owoce[[#This Row],[liczba porzeczek]]&gt;=owoce[[#This Row],[mediana]]),1,0)</f>
        <v>0</v>
      </c>
      <c r="P70">
        <f>$L70*owoce[[#This Row],[malinowo-porzeczkowe]]</f>
        <v>0</v>
      </c>
      <c r="Q70">
        <f>$L70*owoce[[#This Row],[malinowo-truskawkowe]]</f>
        <v>481</v>
      </c>
      <c r="R70">
        <f>$L70*owoce[[#This Row],[truskawkowo-porzeczkowe]]</f>
        <v>0</v>
      </c>
    </row>
    <row r="71" spans="1:18" x14ac:dyDescent="0.25">
      <c r="A71" s="1">
        <v>44021</v>
      </c>
      <c r="B71">
        <v>282</v>
      </c>
      <c r="C71">
        <v>329</v>
      </c>
      <c r="D71">
        <v>262</v>
      </c>
      <c r="E71" t="str">
        <f t="shared" si="8"/>
        <v>lipiec</v>
      </c>
      <c r="F71">
        <f t="shared" si="9"/>
        <v>0</v>
      </c>
      <c r="G71" t="str">
        <f>INDEX(owoce[[#Headers],[malina]:[porzeczka]],1,MATCH(MAX(owoce[[#This Row],[malina]:[porzeczka]]),owoce[[#This Row],[malina]:[porzeczka]],0))</f>
        <v>truskawka</v>
      </c>
      <c r="H71" t="str">
        <f>INDEX(owoce[[#Headers],[malina]:[porzeczka]],1,MATCH(LARGE(owoce[[#This Row],[malina]:[porzeczka]],2),owoce[[#This Row],[malina]:[porzeczka]],0))</f>
        <v>malina</v>
      </c>
      <c r="I71">
        <f t="shared" si="10"/>
        <v>556</v>
      </c>
      <c r="J71">
        <f t="shared" si="11"/>
        <v>329</v>
      </c>
      <c r="K71">
        <f t="shared" si="12"/>
        <v>544</v>
      </c>
      <c r="L71">
        <f>MEDIAN(owoce[[#This Row],[liczba malin]:[liczba porzeczek]])</f>
        <v>544</v>
      </c>
      <c r="M71">
        <f>IF(AND(owoce[[#This Row],[liczba malin]]&gt;=owoce[[#This Row],[mediana]],owoce[[#This Row],[liczba porzeczek]]&gt;=owoce[[#This Row],[mediana]]),1,)</f>
        <v>1</v>
      </c>
      <c r="N71">
        <f>IF(AND(owoce[[#This Row],[liczba truskawek]]&gt;=owoce[[#This Row],[mediana]],owoce[[#This Row],[liczba malin]]&gt;=owoce[[#This Row],[mediana]]),1,0)</f>
        <v>0</v>
      </c>
      <c r="O71">
        <f>IF(AND(owoce[[#This Row],[liczba truskawek]]&gt;=owoce[[#This Row],[mediana]],owoce[[#This Row],[liczba porzeczek]]&gt;=owoce[[#This Row],[mediana]]),1,0)</f>
        <v>0</v>
      </c>
      <c r="P71">
        <f>$L71*owoce[[#This Row],[malinowo-porzeczkowe]]</f>
        <v>544</v>
      </c>
      <c r="Q71">
        <f>$L71*owoce[[#This Row],[malinowo-truskawkowe]]</f>
        <v>0</v>
      </c>
      <c r="R71">
        <f>$L71*owoce[[#This Row],[truskawkowo-porzeczkowe]]</f>
        <v>0</v>
      </c>
    </row>
    <row r="72" spans="1:18" x14ac:dyDescent="0.25">
      <c r="A72" s="1">
        <v>44022</v>
      </c>
      <c r="B72">
        <v>356</v>
      </c>
      <c r="C72">
        <v>331</v>
      </c>
      <c r="D72">
        <v>290</v>
      </c>
      <c r="E72" t="str">
        <f t="shared" si="8"/>
        <v>lipiec</v>
      </c>
      <c r="F72">
        <f t="shared" si="9"/>
        <v>0</v>
      </c>
      <c r="G72" t="str">
        <f>INDEX(owoce[[#Headers],[malina]:[porzeczka]],1,MATCH(MAX(owoce[[#This Row],[malina]:[porzeczka]]),owoce[[#This Row],[malina]:[porzeczka]],0))</f>
        <v>malina</v>
      </c>
      <c r="H72" t="str">
        <f>INDEX(owoce[[#Headers],[malina]:[porzeczka]],1,MATCH(LARGE(owoce[[#This Row],[malina]:[porzeczka]],2),owoce[[#This Row],[malina]:[porzeczka]],0))</f>
        <v>truskawka</v>
      </c>
      <c r="I72">
        <f t="shared" si="10"/>
        <v>368</v>
      </c>
      <c r="J72">
        <f t="shared" si="11"/>
        <v>660</v>
      </c>
      <c r="K72">
        <f t="shared" si="12"/>
        <v>290</v>
      </c>
      <c r="L72">
        <f>MEDIAN(owoce[[#This Row],[liczba malin]:[liczba porzeczek]])</f>
        <v>368</v>
      </c>
      <c r="M72">
        <f>IF(AND(owoce[[#This Row],[liczba malin]]&gt;=owoce[[#This Row],[mediana]],owoce[[#This Row],[liczba porzeczek]]&gt;=owoce[[#This Row],[mediana]]),1,)</f>
        <v>0</v>
      </c>
      <c r="N72">
        <f>IF(AND(owoce[[#This Row],[liczba truskawek]]&gt;=owoce[[#This Row],[mediana]],owoce[[#This Row],[liczba malin]]&gt;=owoce[[#This Row],[mediana]]),1,0)</f>
        <v>1</v>
      </c>
      <c r="O72">
        <f>IF(AND(owoce[[#This Row],[liczba truskawek]]&gt;=owoce[[#This Row],[mediana]],owoce[[#This Row],[liczba porzeczek]]&gt;=owoce[[#This Row],[mediana]]),1,0)</f>
        <v>0</v>
      </c>
      <c r="P72">
        <f>$L72*owoce[[#This Row],[malinowo-porzeczkowe]]</f>
        <v>0</v>
      </c>
      <c r="Q72">
        <f>$L72*owoce[[#This Row],[malinowo-truskawkowe]]</f>
        <v>368</v>
      </c>
      <c r="R72">
        <f>$L72*owoce[[#This Row],[truskawkowo-porzeczkowe]]</f>
        <v>0</v>
      </c>
    </row>
    <row r="73" spans="1:18" x14ac:dyDescent="0.25">
      <c r="A73" s="1">
        <v>44023</v>
      </c>
      <c r="B73">
        <v>307</v>
      </c>
      <c r="C73">
        <v>394</v>
      </c>
      <c r="D73">
        <v>256</v>
      </c>
      <c r="E73" t="str">
        <f t="shared" si="8"/>
        <v>lipiec</v>
      </c>
      <c r="F73">
        <f t="shared" si="9"/>
        <v>0</v>
      </c>
      <c r="G73" t="str">
        <f>INDEX(owoce[[#Headers],[malina]:[porzeczka]],1,MATCH(MAX(owoce[[#This Row],[malina]:[porzeczka]]),owoce[[#This Row],[malina]:[porzeczka]],0))</f>
        <v>truskawka</v>
      </c>
      <c r="H73" t="str">
        <f>INDEX(owoce[[#Headers],[malina]:[porzeczka]],1,MATCH(LARGE(owoce[[#This Row],[malina]:[porzeczka]],2),owoce[[#This Row],[malina]:[porzeczka]],0))</f>
        <v>malina</v>
      </c>
      <c r="I73">
        <f t="shared" si="10"/>
        <v>307</v>
      </c>
      <c r="J73">
        <f t="shared" si="11"/>
        <v>686</v>
      </c>
      <c r="K73">
        <f t="shared" si="12"/>
        <v>546</v>
      </c>
      <c r="L73">
        <f>MEDIAN(owoce[[#This Row],[liczba malin]:[liczba porzeczek]])</f>
        <v>546</v>
      </c>
      <c r="M73">
        <f>IF(AND(owoce[[#This Row],[liczba malin]]&gt;=owoce[[#This Row],[mediana]],owoce[[#This Row],[liczba porzeczek]]&gt;=owoce[[#This Row],[mediana]]),1,)</f>
        <v>0</v>
      </c>
      <c r="N73">
        <f>IF(AND(owoce[[#This Row],[liczba truskawek]]&gt;=owoce[[#This Row],[mediana]],owoce[[#This Row],[liczba malin]]&gt;=owoce[[#This Row],[mediana]]),1,0)</f>
        <v>0</v>
      </c>
      <c r="O73">
        <f>IF(AND(owoce[[#This Row],[liczba truskawek]]&gt;=owoce[[#This Row],[mediana]],owoce[[#This Row],[liczba porzeczek]]&gt;=owoce[[#This Row],[mediana]]),1,0)</f>
        <v>1</v>
      </c>
      <c r="P73">
        <f>$L73*owoce[[#This Row],[malinowo-porzeczkowe]]</f>
        <v>0</v>
      </c>
      <c r="Q73">
        <f>$L73*owoce[[#This Row],[malinowo-truskawkowe]]</f>
        <v>0</v>
      </c>
      <c r="R73">
        <f>$L73*owoce[[#This Row],[truskawkowo-porzeczkowe]]</f>
        <v>546</v>
      </c>
    </row>
    <row r="74" spans="1:18" x14ac:dyDescent="0.25">
      <c r="A74" s="1">
        <v>44024</v>
      </c>
      <c r="B74">
        <v>441</v>
      </c>
      <c r="C74">
        <v>271</v>
      </c>
      <c r="D74">
        <v>292</v>
      </c>
      <c r="E74" t="str">
        <f t="shared" si="8"/>
        <v>lipiec</v>
      </c>
      <c r="F74">
        <f t="shared" si="9"/>
        <v>0</v>
      </c>
      <c r="G74" t="str">
        <f>INDEX(owoce[[#Headers],[malina]:[porzeczka]],1,MATCH(MAX(owoce[[#This Row],[malina]:[porzeczka]]),owoce[[#This Row],[malina]:[porzeczka]],0))</f>
        <v>malina</v>
      </c>
      <c r="H74" t="str">
        <f>INDEX(owoce[[#Headers],[malina]:[porzeczka]],1,MATCH(LARGE(owoce[[#This Row],[malina]:[porzeczka]],2),owoce[[#This Row],[malina]:[porzeczka]],0))</f>
        <v>porzeczka</v>
      </c>
      <c r="I74">
        <f t="shared" si="10"/>
        <v>748</v>
      </c>
      <c r="J74">
        <f t="shared" si="11"/>
        <v>411</v>
      </c>
      <c r="K74">
        <f t="shared" si="12"/>
        <v>292</v>
      </c>
      <c r="L74">
        <f>MEDIAN(owoce[[#This Row],[liczba malin]:[liczba porzeczek]])</f>
        <v>411</v>
      </c>
      <c r="M74">
        <f>IF(AND(owoce[[#This Row],[liczba malin]]&gt;=owoce[[#This Row],[mediana]],owoce[[#This Row],[liczba porzeczek]]&gt;=owoce[[#This Row],[mediana]]),1,)</f>
        <v>0</v>
      </c>
      <c r="N74">
        <f>IF(AND(owoce[[#This Row],[liczba truskawek]]&gt;=owoce[[#This Row],[mediana]],owoce[[#This Row],[liczba malin]]&gt;=owoce[[#This Row],[mediana]]),1,0)</f>
        <v>1</v>
      </c>
      <c r="O74">
        <f>IF(AND(owoce[[#This Row],[liczba truskawek]]&gt;=owoce[[#This Row],[mediana]],owoce[[#This Row],[liczba porzeczek]]&gt;=owoce[[#This Row],[mediana]]),1,0)</f>
        <v>0</v>
      </c>
      <c r="P74">
        <f>$L74*owoce[[#This Row],[malinowo-porzeczkowe]]</f>
        <v>0</v>
      </c>
      <c r="Q74">
        <f>$L74*owoce[[#This Row],[malinowo-truskawkowe]]</f>
        <v>411</v>
      </c>
      <c r="R74">
        <f>$L74*owoce[[#This Row],[truskawkowo-porzeczkowe]]</f>
        <v>0</v>
      </c>
    </row>
    <row r="75" spans="1:18" x14ac:dyDescent="0.25">
      <c r="A75" s="1">
        <v>44025</v>
      </c>
      <c r="B75">
        <v>407</v>
      </c>
      <c r="C75">
        <v>311</v>
      </c>
      <c r="D75">
        <v>280</v>
      </c>
      <c r="E75" t="str">
        <f t="shared" si="8"/>
        <v>lipiec</v>
      </c>
      <c r="F75">
        <f t="shared" si="9"/>
        <v>0</v>
      </c>
      <c r="G75" t="str">
        <f>INDEX(owoce[[#Headers],[malina]:[porzeczka]],1,MATCH(MAX(owoce[[#This Row],[malina]:[porzeczka]]),owoce[[#This Row],[malina]:[porzeczka]],0))</f>
        <v>malina</v>
      </c>
      <c r="H75" t="str">
        <f>INDEX(owoce[[#Headers],[malina]:[porzeczka]],1,MATCH(LARGE(owoce[[#This Row],[malina]:[porzeczka]],2),owoce[[#This Row],[malina]:[porzeczka]],0))</f>
        <v>truskawka</v>
      </c>
      <c r="I75">
        <f t="shared" si="10"/>
        <v>744</v>
      </c>
      <c r="J75">
        <f t="shared" si="11"/>
        <v>311</v>
      </c>
      <c r="K75">
        <f t="shared" si="12"/>
        <v>572</v>
      </c>
      <c r="L75">
        <f>MEDIAN(owoce[[#This Row],[liczba malin]:[liczba porzeczek]])</f>
        <v>572</v>
      </c>
      <c r="M75">
        <f>IF(AND(owoce[[#This Row],[liczba malin]]&gt;=owoce[[#This Row],[mediana]],owoce[[#This Row],[liczba porzeczek]]&gt;=owoce[[#This Row],[mediana]]),1,)</f>
        <v>1</v>
      </c>
      <c r="N75">
        <f>IF(AND(owoce[[#This Row],[liczba truskawek]]&gt;=owoce[[#This Row],[mediana]],owoce[[#This Row],[liczba malin]]&gt;=owoce[[#This Row],[mediana]]),1,0)</f>
        <v>0</v>
      </c>
      <c r="O75">
        <f>IF(AND(owoce[[#This Row],[liczba truskawek]]&gt;=owoce[[#This Row],[mediana]],owoce[[#This Row],[liczba porzeczek]]&gt;=owoce[[#This Row],[mediana]]),1,0)</f>
        <v>0</v>
      </c>
      <c r="P75">
        <f>$L75*owoce[[#This Row],[malinowo-porzeczkowe]]</f>
        <v>572</v>
      </c>
      <c r="Q75">
        <f>$L75*owoce[[#This Row],[malinowo-truskawkowe]]</f>
        <v>0</v>
      </c>
      <c r="R75">
        <f>$L75*owoce[[#This Row],[truskawkowo-porzeczkowe]]</f>
        <v>0</v>
      </c>
    </row>
    <row r="76" spans="1:18" x14ac:dyDescent="0.25">
      <c r="A76" s="1">
        <v>44026</v>
      </c>
      <c r="B76">
        <v>480</v>
      </c>
      <c r="C76">
        <v>342</v>
      </c>
      <c r="D76">
        <v>292</v>
      </c>
      <c r="E76" t="str">
        <f t="shared" si="8"/>
        <v>lipiec</v>
      </c>
      <c r="F76">
        <f t="shared" si="9"/>
        <v>0</v>
      </c>
      <c r="G76" t="str">
        <f>INDEX(owoce[[#Headers],[malina]:[porzeczka]],1,MATCH(MAX(owoce[[#This Row],[malina]:[porzeczka]]),owoce[[#This Row],[malina]:[porzeczka]],0))</f>
        <v>malina</v>
      </c>
      <c r="H76" t="str">
        <f>INDEX(owoce[[#Headers],[malina]:[porzeczka]],1,MATCH(LARGE(owoce[[#This Row],[malina]:[porzeczka]],2),owoce[[#This Row],[malina]:[porzeczka]],0))</f>
        <v>truskawka</v>
      </c>
      <c r="I76">
        <f t="shared" si="10"/>
        <v>652</v>
      </c>
      <c r="J76">
        <f t="shared" si="11"/>
        <v>653</v>
      </c>
      <c r="K76">
        <f t="shared" si="12"/>
        <v>292</v>
      </c>
      <c r="L76">
        <f>MEDIAN(owoce[[#This Row],[liczba malin]:[liczba porzeczek]])</f>
        <v>652</v>
      </c>
      <c r="M76">
        <f>IF(AND(owoce[[#This Row],[liczba malin]]&gt;=owoce[[#This Row],[mediana]],owoce[[#This Row],[liczba porzeczek]]&gt;=owoce[[#This Row],[mediana]]),1,)</f>
        <v>0</v>
      </c>
      <c r="N76">
        <f>IF(AND(owoce[[#This Row],[liczba truskawek]]&gt;=owoce[[#This Row],[mediana]],owoce[[#This Row],[liczba malin]]&gt;=owoce[[#This Row],[mediana]]),1,0)</f>
        <v>1</v>
      </c>
      <c r="O76">
        <f>IF(AND(owoce[[#This Row],[liczba truskawek]]&gt;=owoce[[#This Row],[mediana]],owoce[[#This Row],[liczba porzeczek]]&gt;=owoce[[#This Row],[mediana]]),1,0)</f>
        <v>0</v>
      </c>
      <c r="P76">
        <f>$L76*owoce[[#This Row],[malinowo-porzeczkowe]]</f>
        <v>0</v>
      </c>
      <c r="Q76">
        <f>$L76*owoce[[#This Row],[malinowo-truskawkowe]]</f>
        <v>652</v>
      </c>
      <c r="R76">
        <f>$L76*owoce[[#This Row],[truskawkowo-porzeczkowe]]</f>
        <v>0</v>
      </c>
    </row>
    <row r="77" spans="1:18" x14ac:dyDescent="0.25">
      <c r="A77" s="1">
        <v>44027</v>
      </c>
      <c r="B77">
        <v>494</v>
      </c>
      <c r="C77">
        <v>310</v>
      </c>
      <c r="D77">
        <v>275</v>
      </c>
      <c r="E77" t="str">
        <f t="shared" si="8"/>
        <v>lipiec</v>
      </c>
      <c r="F77">
        <f t="shared" si="9"/>
        <v>0</v>
      </c>
      <c r="G77" t="str">
        <f>INDEX(owoce[[#Headers],[malina]:[porzeczka]],1,MATCH(MAX(owoce[[#This Row],[malina]:[porzeczka]]),owoce[[#This Row],[malina]:[porzeczka]],0))</f>
        <v>malina</v>
      </c>
      <c r="H77" t="str">
        <f>INDEX(owoce[[#Headers],[malina]:[porzeczka]],1,MATCH(LARGE(owoce[[#This Row],[malina]:[porzeczka]],2),owoce[[#This Row],[malina]:[porzeczka]],0))</f>
        <v>truskawka</v>
      </c>
      <c r="I77">
        <f t="shared" si="10"/>
        <v>494</v>
      </c>
      <c r="J77">
        <f t="shared" si="11"/>
        <v>311</v>
      </c>
      <c r="K77">
        <f t="shared" si="12"/>
        <v>567</v>
      </c>
      <c r="L77">
        <f>MEDIAN(owoce[[#This Row],[liczba malin]:[liczba porzeczek]])</f>
        <v>494</v>
      </c>
      <c r="M77">
        <f>IF(AND(owoce[[#This Row],[liczba malin]]&gt;=owoce[[#This Row],[mediana]],owoce[[#This Row],[liczba porzeczek]]&gt;=owoce[[#This Row],[mediana]]),1,)</f>
        <v>1</v>
      </c>
      <c r="N77">
        <f>IF(AND(owoce[[#This Row],[liczba truskawek]]&gt;=owoce[[#This Row],[mediana]],owoce[[#This Row],[liczba malin]]&gt;=owoce[[#This Row],[mediana]]),1,0)</f>
        <v>0</v>
      </c>
      <c r="O77">
        <f>IF(AND(owoce[[#This Row],[liczba truskawek]]&gt;=owoce[[#This Row],[mediana]],owoce[[#This Row],[liczba porzeczek]]&gt;=owoce[[#This Row],[mediana]]),1,0)</f>
        <v>0</v>
      </c>
      <c r="P77">
        <f>$L77*owoce[[#This Row],[malinowo-porzeczkowe]]</f>
        <v>494</v>
      </c>
      <c r="Q77">
        <f>$L77*owoce[[#This Row],[malinowo-truskawkowe]]</f>
        <v>0</v>
      </c>
      <c r="R77">
        <f>$L77*owoce[[#This Row],[truskawkowo-porzeczkowe]]</f>
        <v>0</v>
      </c>
    </row>
    <row r="78" spans="1:18" x14ac:dyDescent="0.25">
      <c r="A78" s="1">
        <v>44028</v>
      </c>
      <c r="B78">
        <v>493</v>
      </c>
      <c r="C78">
        <v>431</v>
      </c>
      <c r="D78">
        <v>283</v>
      </c>
      <c r="E78" t="str">
        <f t="shared" si="8"/>
        <v>lipiec</v>
      </c>
      <c r="F78">
        <f t="shared" si="9"/>
        <v>0</v>
      </c>
      <c r="G78" t="str">
        <f>INDEX(owoce[[#Headers],[malina]:[porzeczka]],1,MATCH(MAX(owoce[[#This Row],[malina]:[porzeczka]]),owoce[[#This Row],[malina]:[porzeczka]],0))</f>
        <v>malina</v>
      </c>
      <c r="H78" t="str">
        <f>INDEX(owoce[[#Headers],[malina]:[porzeczka]],1,MATCH(LARGE(owoce[[#This Row],[malina]:[porzeczka]],2),owoce[[#This Row],[malina]:[porzeczka]],0))</f>
        <v>truskawka</v>
      </c>
      <c r="I78">
        <f t="shared" si="10"/>
        <v>493</v>
      </c>
      <c r="J78">
        <f t="shared" si="11"/>
        <v>742</v>
      </c>
      <c r="K78">
        <f t="shared" si="12"/>
        <v>356</v>
      </c>
      <c r="L78">
        <f>MEDIAN(owoce[[#This Row],[liczba malin]:[liczba porzeczek]])</f>
        <v>493</v>
      </c>
      <c r="M78">
        <f>IF(AND(owoce[[#This Row],[liczba malin]]&gt;=owoce[[#This Row],[mediana]],owoce[[#This Row],[liczba porzeczek]]&gt;=owoce[[#This Row],[mediana]]),1,)</f>
        <v>0</v>
      </c>
      <c r="N78">
        <f>IF(AND(owoce[[#This Row],[liczba truskawek]]&gt;=owoce[[#This Row],[mediana]],owoce[[#This Row],[liczba malin]]&gt;=owoce[[#This Row],[mediana]]),1,0)</f>
        <v>1</v>
      </c>
      <c r="O78">
        <f>IF(AND(owoce[[#This Row],[liczba truskawek]]&gt;=owoce[[#This Row],[mediana]],owoce[[#This Row],[liczba porzeczek]]&gt;=owoce[[#This Row],[mediana]]),1,0)</f>
        <v>0</v>
      </c>
      <c r="P78">
        <f>$L78*owoce[[#This Row],[malinowo-porzeczkowe]]</f>
        <v>0</v>
      </c>
      <c r="Q78">
        <f>$L78*owoce[[#This Row],[malinowo-truskawkowe]]</f>
        <v>493</v>
      </c>
      <c r="R78">
        <f>$L78*owoce[[#This Row],[truskawkowo-porzeczkowe]]</f>
        <v>0</v>
      </c>
    </row>
    <row r="79" spans="1:18" x14ac:dyDescent="0.25">
      <c r="A79" s="1">
        <v>44029</v>
      </c>
      <c r="B79">
        <v>302</v>
      </c>
      <c r="C79">
        <v>415</v>
      </c>
      <c r="D79">
        <v>297</v>
      </c>
      <c r="E79" t="str">
        <f t="shared" si="8"/>
        <v>lipiec</v>
      </c>
      <c r="F79">
        <f t="shared" si="9"/>
        <v>0</v>
      </c>
      <c r="G79" t="str">
        <f>INDEX(owoce[[#Headers],[malina]:[porzeczka]],1,MATCH(MAX(owoce[[#This Row],[malina]:[porzeczka]]),owoce[[#This Row],[malina]:[porzeczka]],0))</f>
        <v>truskawka</v>
      </c>
      <c r="H79" t="str">
        <f>INDEX(owoce[[#Headers],[malina]:[porzeczka]],1,MATCH(LARGE(owoce[[#This Row],[malina]:[porzeczka]],2),owoce[[#This Row],[malina]:[porzeczka]],0))</f>
        <v>malina</v>
      </c>
      <c r="I79">
        <f t="shared" si="10"/>
        <v>302</v>
      </c>
      <c r="J79">
        <f t="shared" si="11"/>
        <v>664</v>
      </c>
      <c r="K79">
        <f t="shared" si="12"/>
        <v>653</v>
      </c>
      <c r="L79">
        <f>MEDIAN(owoce[[#This Row],[liczba malin]:[liczba porzeczek]])</f>
        <v>653</v>
      </c>
      <c r="M79">
        <f>IF(AND(owoce[[#This Row],[liczba malin]]&gt;=owoce[[#This Row],[mediana]],owoce[[#This Row],[liczba porzeczek]]&gt;=owoce[[#This Row],[mediana]]),1,)</f>
        <v>0</v>
      </c>
      <c r="N79">
        <f>IF(AND(owoce[[#This Row],[liczba truskawek]]&gt;=owoce[[#This Row],[mediana]],owoce[[#This Row],[liczba malin]]&gt;=owoce[[#This Row],[mediana]]),1,0)</f>
        <v>0</v>
      </c>
      <c r="O79">
        <f>IF(AND(owoce[[#This Row],[liczba truskawek]]&gt;=owoce[[#This Row],[mediana]],owoce[[#This Row],[liczba porzeczek]]&gt;=owoce[[#This Row],[mediana]]),1,0)</f>
        <v>1</v>
      </c>
      <c r="P79">
        <f>$L79*owoce[[#This Row],[malinowo-porzeczkowe]]</f>
        <v>0</v>
      </c>
      <c r="Q79">
        <f>$L79*owoce[[#This Row],[malinowo-truskawkowe]]</f>
        <v>0</v>
      </c>
      <c r="R79">
        <f>$L79*owoce[[#This Row],[truskawkowo-porzeczkowe]]</f>
        <v>653</v>
      </c>
    </row>
    <row r="80" spans="1:18" x14ac:dyDescent="0.25">
      <c r="A80" s="1">
        <v>44030</v>
      </c>
      <c r="B80">
        <v>331</v>
      </c>
      <c r="C80">
        <v>353</v>
      </c>
      <c r="D80">
        <v>373</v>
      </c>
      <c r="E80" t="str">
        <f t="shared" si="8"/>
        <v>lipiec</v>
      </c>
      <c r="F80">
        <f t="shared" si="9"/>
        <v>1</v>
      </c>
      <c r="G80" t="str">
        <f>INDEX(owoce[[#Headers],[malina]:[porzeczka]],1,MATCH(MAX(owoce[[#This Row],[malina]:[porzeczka]]),owoce[[#This Row],[malina]:[porzeczka]],0))</f>
        <v>porzeczka</v>
      </c>
      <c r="H80" t="str">
        <f>INDEX(owoce[[#Headers],[malina]:[porzeczka]],1,MATCH(LARGE(owoce[[#This Row],[malina]:[porzeczka]],2),owoce[[#This Row],[malina]:[porzeczka]],0))</f>
        <v>truskawka</v>
      </c>
      <c r="I80">
        <f t="shared" si="10"/>
        <v>633</v>
      </c>
      <c r="J80">
        <f t="shared" si="11"/>
        <v>364</v>
      </c>
      <c r="K80">
        <f t="shared" si="12"/>
        <v>373</v>
      </c>
      <c r="L80">
        <f>MEDIAN(owoce[[#This Row],[liczba malin]:[liczba porzeczek]])</f>
        <v>373</v>
      </c>
      <c r="M80">
        <f>IF(AND(owoce[[#This Row],[liczba malin]]&gt;=owoce[[#This Row],[mediana]],owoce[[#This Row],[liczba porzeczek]]&gt;=owoce[[#This Row],[mediana]]),1,)</f>
        <v>1</v>
      </c>
      <c r="N80">
        <f>IF(AND(owoce[[#This Row],[liczba truskawek]]&gt;=owoce[[#This Row],[mediana]],owoce[[#This Row],[liczba malin]]&gt;=owoce[[#This Row],[mediana]]),1,0)</f>
        <v>0</v>
      </c>
      <c r="O80">
        <f>IF(AND(owoce[[#This Row],[liczba truskawek]]&gt;=owoce[[#This Row],[mediana]],owoce[[#This Row],[liczba porzeczek]]&gt;=owoce[[#This Row],[mediana]]),1,0)</f>
        <v>0</v>
      </c>
      <c r="P80">
        <f>$L80*owoce[[#This Row],[malinowo-porzeczkowe]]</f>
        <v>373</v>
      </c>
      <c r="Q80">
        <f>$L80*owoce[[#This Row],[malinowo-truskawkowe]]</f>
        <v>0</v>
      </c>
      <c r="R80">
        <f>$L80*owoce[[#This Row],[truskawkowo-porzeczkowe]]</f>
        <v>0</v>
      </c>
    </row>
    <row r="81" spans="1:18" x14ac:dyDescent="0.25">
      <c r="A81" s="1">
        <v>44031</v>
      </c>
      <c r="B81">
        <v>486</v>
      </c>
      <c r="C81">
        <v>323</v>
      </c>
      <c r="D81">
        <v>359</v>
      </c>
      <c r="E81" t="str">
        <f t="shared" si="8"/>
        <v>lipiec</v>
      </c>
      <c r="F81">
        <f t="shared" si="9"/>
        <v>0</v>
      </c>
      <c r="G81" t="str">
        <f>INDEX(owoce[[#Headers],[malina]:[porzeczka]],1,MATCH(MAX(owoce[[#This Row],[malina]:[porzeczka]]),owoce[[#This Row],[malina]:[porzeczka]],0))</f>
        <v>malina</v>
      </c>
      <c r="H81" t="str">
        <f>INDEX(owoce[[#Headers],[malina]:[porzeczka]],1,MATCH(LARGE(owoce[[#This Row],[malina]:[porzeczka]],2),owoce[[#This Row],[malina]:[porzeczka]],0))</f>
        <v>porzeczka</v>
      </c>
      <c r="I81">
        <f t="shared" si="10"/>
        <v>746</v>
      </c>
      <c r="J81">
        <f t="shared" si="11"/>
        <v>687</v>
      </c>
      <c r="K81">
        <f t="shared" si="12"/>
        <v>359</v>
      </c>
      <c r="L81">
        <f>MEDIAN(owoce[[#This Row],[liczba malin]:[liczba porzeczek]])</f>
        <v>687</v>
      </c>
      <c r="M81">
        <f>IF(AND(owoce[[#This Row],[liczba malin]]&gt;=owoce[[#This Row],[mediana]],owoce[[#This Row],[liczba porzeczek]]&gt;=owoce[[#This Row],[mediana]]),1,)</f>
        <v>0</v>
      </c>
      <c r="N81">
        <f>IF(AND(owoce[[#This Row],[liczba truskawek]]&gt;=owoce[[#This Row],[mediana]],owoce[[#This Row],[liczba malin]]&gt;=owoce[[#This Row],[mediana]]),1,0)</f>
        <v>1</v>
      </c>
      <c r="O81">
        <f>IF(AND(owoce[[#This Row],[liczba truskawek]]&gt;=owoce[[#This Row],[mediana]],owoce[[#This Row],[liczba porzeczek]]&gt;=owoce[[#This Row],[mediana]]),1,0)</f>
        <v>0</v>
      </c>
      <c r="P81">
        <f>$L81*owoce[[#This Row],[malinowo-porzeczkowe]]</f>
        <v>0</v>
      </c>
      <c r="Q81">
        <f>$L81*owoce[[#This Row],[malinowo-truskawkowe]]</f>
        <v>687</v>
      </c>
      <c r="R81">
        <f>$L81*owoce[[#This Row],[truskawkowo-porzeczkowe]]</f>
        <v>0</v>
      </c>
    </row>
    <row r="82" spans="1:18" x14ac:dyDescent="0.25">
      <c r="A82" s="1">
        <v>44032</v>
      </c>
      <c r="B82">
        <v>360</v>
      </c>
      <c r="C82">
        <v>331</v>
      </c>
      <c r="D82">
        <v>445</v>
      </c>
      <c r="E82" t="str">
        <f t="shared" si="8"/>
        <v>lipiec</v>
      </c>
      <c r="F82">
        <f t="shared" si="9"/>
        <v>1</v>
      </c>
      <c r="G82" t="str">
        <f>INDEX(owoce[[#Headers],[malina]:[porzeczka]],1,MATCH(MAX(owoce[[#This Row],[malina]:[porzeczka]]),owoce[[#This Row],[malina]:[porzeczka]],0))</f>
        <v>porzeczka</v>
      </c>
      <c r="H82" t="str">
        <f>INDEX(owoce[[#Headers],[malina]:[porzeczka]],1,MATCH(LARGE(owoce[[#This Row],[malina]:[porzeczka]],2),owoce[[#This Row],[malina]:[porzeczka]],0))</f>
        <v>malina</v>
      </c>
      <c r="I82">
        <f t="shared" si="10"/>
        <v>419</v>
      </c>
      <c r="J82">
        <f t="shared" si="11"/>
        <v>331</v>
      </c>
      <c r="K82">
        <f t="shared" si="12"/>
        <v>804</v>
      </c>
      <c r="L82">
        <f>MEDIAN(owoce[[#This Row],[liczba malin]:[liczba porzeczek]])</f>
        <v>419</v>
      </c>
      <c r="M82">
        <f>IF(AND(owoce[[#This Row],[liczba malin]]&gt;=owoce[[#This Row],[mediana]],owoce[[#This Row],[liczba porzeczek]]&gt;=owoce[[#This Row],[mediana]]),1,)</f>
        <v>1</v>
      </c>
      <c r="N82">
        <f>IF(AND(owoce[[#This Row],[liczba truskawek]]&gt;=owoce[[#This Row],[mediana]],owoce[[#This Row],[liczba malin]]&gt;=owoce[[#This Row],[mediana]]),1,0)</f>
        <v>0</v>
      </c>
      <c r="O82">
        <f>IF(AND(owoce[[#This Row],[liczba truskawek]]&gt;=owoce[[#This Row],[mediana]],owoce[[#This Row],[liczba porzeczek]]&gt;=owoce[[#This Row],[mediana]]),1,0)</f>
        <v>0</v>
      </c>
      <c r="P82">
        <f>$L82*owoce[[#This Row],[malinowo-porzeczkowe]]</f>
        <v>419</v>
      </c>
      <c r="Q82">
        <f>$L82*owoce[[#This Row],[malinowo-truskawkowe]]</f>
        <v>0</v>
      </c>
      <c r="R82">
        <f>$L82*owoce[[#This Row],[truskawkowo-porzeczkowe]]</f>
        <v>0</v>
      </c>
    </row>
    <row r="83" spans="1:18" x14ac:dyDescent="0.25">
      <c r="A83" s="1">
        <v>44033</v>
      </c>
      <c r="B83">
        <v>391</v>
      </c>
      <c r="C83">
        <v>455</v>
      </c>
      <c r="D83">
        <v>427</v>
      </c>
      <c r="E83" t="str">
        <f t="shared" si="8"/>
        <v>lipiec</v>
      </c>
      <c r="F83">
        <f t="shared" si="9"/>
        <v>0</v>
      </c>
      <c r="G83" t="str">
        <f>INDEX(owoce[[#Headers],[malina]:[porzeczka]],1,MATCH(MAX(owoce[[#This Row],[malina]:[porzeczka]]),owoce[[#This Row],[malina]:[porzeczka]],0))</f>
        <v>truskawka</v>
      </c>
      <c r="H83" t="str">
        <f>INDEX(owoce[[#Headers],[malina]:[porzeczka]],1,MATCH(LARGE(owoce[[#This Row],[malina]:[porzeczka]],2),owoce[[#This Row],[malina]:[porzeczka]],0))</f>
        <v>porzeczka</v>
      </c>
      <c r="I83">
        <f t="shared" si="10"/>
        <v>391</v>
      </c>
      <c r="J83">
        <f t="shared" si="11"/>
        <v>786</v>
      </c>
      <c r="K83">
        <f t="shared" si="12"/>
        <v>812</v>
      </c>
      <c r="L83">
        <f>MEDIAN(owoce[[#This Row],[liczba malin]:[liczba porzeczek]])</f>
        <v>786</v>
      </c>
      <c r="M83">
        <f>IF(AND(owoce[[#This Row],[liczba malin]]&gt;=owoce[[#This Row],[mediana]],owoce[[#This Row],[liczba porzeczek]]&gt;=owoce[[#This Row],[mediana]]),1,)</f>
        <v>0</v>
      </c>
      <c r="N83">
        <f>IF(AND(owoce[[#This Row],[liczba truskawek]]&gt;=owoce[[#This Row],[mediana]],owoce[[#This Row],[liczba malin]]&gt;=owoce[[#This Row],[mediana]]),1,0)</f>
        <v>0</v>
      </c>
      <c r="O83">
        <f>IF(AND(owoce[[#This Row],[liczba truskawek]]&gt;=owoce[[#This Row],[mediana]],owoce[[#This Row],[liczba porzeczek]]&gt;=owoce[[#This Row],[mediana]]),1,0)</f>
        <v>1</v>
      </c>
      <c r="P83">
        <f>$L83*owoce[[#This Row],[malinowo-porzeczkowe]]</f>
        <v>0</v>
      </c>
      <c r="Q83">
        <f>$L83*owoce[[#This Row],[malinowo-truskawkowe]]</f>
        <v>0</v>
      </c>
      <c r="R83">
        <f>$L83*owoce[[#This Row],[truskawkowo-porzeczkowe]]</f>
        <v>786</v>
      </c>
    </row>
    <row r="84" spans="1:18" x14ac:dyDescent="0.25">
      <c r="A84" s="1">
        <v>44034</v>
      </c>
      <c r="B84">
        <v>327</v>
      </c>
      <c r="C84">
        <v>471</v>
      </c>
      <c r="D84">
        <v>423</v>
      </c>
      <c r="E84" t="str">
        <f t="shared" si="8"/>
        <v>lipiec</v>
      </c>
      <c r="F84">
        <f t="shared" si="9"/>
        <v>0</v>
      </c>
      <c r="G84" t="str">
        <f>INDEX(owoce[[#Headers],[malina]:[porzeczka]],1,MATCH(MAX(owoce[[#This Row],[malina]:[porzeczka]]),owoce[[#This Row],[malina]:[porzeczka]],0))</f>
        <v>truskawka</v>
      </c>
      <c r="H84" t="str">
        <f>INDEX(owoce[[#Headers],[malina]:[porzeczka]],1,MATCH(LARGE(owoce[[#This Row],[malina]:[porzeczka]],2),owoce[[#This Row],[malina]:[porzeczka]],0))</f>
        <v>porzeczka</v>
      </c>
      <c r="I84">
        <f t="shared" si="10"/>
        <v>718</v>
      </c>
      <c r="J84">
        <f t="shared" si="11"/>
        <v>471</v>
      </c>
      <c r="K84">
        <f t="shared" si="12"/>
        <v>449</v>
      </c>
      <c r="L84">
        <f>MEDIAN(owoce[[#This Row],[liczba malin]:[liczba porzeczek]])</f>
        <v>471</v>
      </c>
      <c r="M84">
        <f>IF(AND(owoce[[#This Row],[liczba malin]]&gt;=owoce[[#This Row],[mediana]],owoce[[#This Row],[liczba porzeczek]]&gt;=owoce[[#This Row],[mediana]]),1,)</f>
        <v>0</v>
      </c>
      <c r="N84">
        <f>IF(AND(owoce[[#This Row],[liczba truskawek]]&gt;=owoce[[#This Row],[mediana]],owoce[[#This Row],[liczba malin]]&gt;=owoce[[#This Row],[mediana]]),1,0)</f>
        <v>1</v>
      </c>
      <c r="O84">
        <f>IF(AND(owoce[[#This Row],[liczba truskawek]]&gt;=owoce[[#This Row],[mediana]],owoce[[#This Row],[liczba porzeczek]]&gt;=owoce[[#This Row],[mediana]]),1,0)</f>
        <v>0</v>
      </c>
      <c r="P84">
        <f>$L84*owoce[[#This Row],[malinowo-porzeczkowe]]</f>
        <v>0</v>
      </c>
      <c r="Q84">
        <f>$L84*owoce[[#This Row],[malinowo-truskawkowe]]</f>
        <v>471</v>
      </c>
      <c r="R84">
        <f>$L84*owoce[[#This Row],[truskawkowo-porzeczkowe]]</f>
        <v>0</v>
      </c>
    </row>
    <row r="85" spans="1:18" x14ac:dyDescent="0.25">
      <c r="A85" s="1">
        <v>44035</v>
      </c>
      <c r="B85">
        <v>355</v>
      </c>
      <c r="C85">
        <v>490</v>
      </c>
      <c r="D85">
        <v>449</v>
      </c>
      <c r="E85" t="str">
        <f t="shared" si="8"/>
        <v>lipiec</v>
      </c>
      <c r="F85">
        <f t="shared" si="9"/>
        <v>0</v>
      </c>
      <c r="G85" t="str">
        <f>INDEX(owoce[[#Headers],[malina]:[porzeczka]],1,MATCH(MAX(owoce[[#This Row],[malina]:[porzeczka]]),owoce[[#This Row],[malina]:[porzeczka]],0))</f>
        <v>truskawka</v>
      </c>
      <c r="H85" t="str">
        <f>INDEX(owoce[[#Headers],[malina]:[porzeczka]],1,MATCH(LARGE(owoce[[#This Row],[malina]:[porzeczka]],2),owoce[[#This Row],[malina]:[porzeczka]],0))</f>
        <v>porzeczka</v>
      </c>
      <c r="I85">
        <f t="shared" si="10"/>
        <v>602</v>
      </c>
      <c r="J85">
        <f t="shared" si="11"/>
        <v>490</v>
      </c>
      <c r="K85">
        <f t="shared" si="12"/>
        <v>898</v>
      </c>
      <c r="L85">
        <f>MEDIAN(owoce[[#This Row],[liczba malin]:[liczba porzeczek]])</f>
        <v>602</v>
      </c>
      <c r="M85">
        <f>IF(AND(owoce[[#This Row],[liczba malin]]&gt;=owoce[[#This Row],[mediana]],owoce[[#This Row],[liczba porzeczek]]&gt;=owoce[[#This Row],[mediana]]),1,)</f>
        <v>1</v>
      </c>
      <c r="N85">
        <f>IF(AND(owoce[[#This Row],[liczba truskawek]]&gt;=owoce[[#This Row],[mediana]],owoce[[#This Row],[liczba malin]]&gt;=owoce[[#This Row],[mediana]]),1,0)</f>
        <v>0</v>
      </c>
      <c r="O85">
        <f>IF(AND(owoce[[#This Row],[liczba truskawek]]&gt;=owoce[[#This Row],[mediana]],owoce[[#This Row],[liczba porzeczek]]&gt;=owoce[[#This Row],[mediana]]),1,0)</f>
        <v>0</v>
      </c>
      <c r="P85">
        <f>$L85*owoce[[#This Row],[malinowo-porzeczkowe]]</f>
        <v>602</v>
      </c>
      <c r="Q85">
        <f>$L85*owoce[[#This Row],[malinowo-truskawkowe]]</f>
        <v>0</v>
      </c>
      <c r="R85">
        <f>$L85*owoce[[#This Row],[truskawkowo-porzeczkowe]]</f>
        <v>0</v>
      </c>
    </row>
    <row r="86" spans="1:18" x14ac:dyDescent="0.25">
      <c r="A86" s="1">
        <v>44036</v>
      </c>
      <c r="B86">
        <v>360</v>
      </c>
      <c r="C86">
        <v>339</v>
      </c>
      <c r="D86">
        <v>470</v>
      </c>
      <c r="E86" t="str">
        <f t="shared" si="8"/>
        <v>lipiec</v>
      </c>
      <c r="F86">
        <f t="shared" si="9"/>
        <v>1</v>
      </c>
      <c r="G86" t="str">
        <f>INDEX(owoce[[#Headers],[malina]:[porzeczka]],1,MATCH(MAX(owoce[[#This Row],[malina]:[porzeczka]]),owoce[[#This Row],[malina]:[porzeczka]],0))</f>
        <v>porzeczka</v>
      </c>
      <c r="H86" t="str">
        <f>INDEX(owoce[[#Headers],[malina]:[porzeczka]],1,MATCH(LARGE(owoce[[#This Row],[malina]:[porzeczka]],2),owoce[[#This Row],[malina]:[porzeczka]],0))</f>
        <v>malina</v>
      </c>
      <c r="I86">
        <f t="shared" si="10"/>
        <v>360</v>
      </c>
      <c r="J86">
        <f t="shared" si="11"/>
        <v>829</v>
      </c>
      <c r="K86">
        <f t="shared" si="12"/>
        <v>766</v>
      </c>
      <c r="L86">
        <f>MEDIAN(owoce[[#This Row],[liczba malin]:[liczba porzeczek]])</f>
        <v>766</v>
      </c>
      <c r="M86">
        <f>IF(AND(owoce[[#This Row],[liczba malin]]&gt;=owoce[[#This Row],[mediana]],owoce[[#This Row],[liczba porzeczek]]&gt;=owoce[[#This Row],[mediana]]),1,)</f>
        <v>0</v>
      </c>
      <c r="N86">
        <f>IF(AND(owoce[[#This Row],[liczba truskawek]]&gt;=owoce[[#This Row],[mediana]],owoce[[#This Row],[liczba malin]]&gt;=owoce[[#This Row],[mediana]]),1,0)</f>
        <v>0</v>
      </c>
      <c r="O86">
        <f>IF(AND(owoce[[#This Row],[liczba truskawek]]&gt;=owoce[[#This Row],[mediana]],owoce[[#This Row],[liczba porzeczek]]&gt;=owoce[[#This Row],[mediana]]),1,0)</f>
        <v>1</v>
      </c>
      <c r="P86">
        <f>$L86*owoce[[#This Row],[malinowo-porzeczkowe]]</f>
        <v>0</v>
      </c>
      <c r="Q86">
        <f>$L86*owoce[[#This Row],[malinowo-truskawkowe]]</f>
        <v>0</v>
      </c>
      <c r="R86">
        <f>$L86*owoce[[#This Row],[truskawkowo-porzeczkowe]]</f>
        <v>766</v>
      </c>
    </row>
    <row r="87" spans="1:18" x14ac:dyDescent="0.25">
      <c r="A87" s="1">
        <v>44037</v>
      </c>
      <c r="B87">
        <v>303</v>
      </c>
      <c r="C87">
        <v>404</v>
      </c>
      <c r="D87">
        <v>434</v>
      </c>
      <c r="E87" t="str">
        <f t="shared" si="8"/>
        <v>lipiec</v>
      </c>
      <c r="F87">
        <f t="shared" si="9"/>
        <v>1</v>
      </c>
      <c r="G87" t="str">
        <f>INDEX(owoce[[#Headers],[malina]:[porzeczka]],1,MATCH(MAX(owoce[[#This Row],[malina]:[porzeczka]]),owoce[[#This Row],[malina]:[porzeczka]],0))</f>
        <v>porzeczka</v>
      </c>
      <c r="H87" t="str">
        <f>INDEX(owoce[[#Headers],[malina]:[porzeczka]],1,MATCH(LARGE(owoce[[#This Row],[malina]:[porzeczka]],2),owoce[[#This Row],[malina]:[porzeczka]],0))</f>
        <v>truskawka</v>
      </c>
      <c r="I87">
        <f t="shared" si="10"/>
        <v>663</v>
      </c>
      <c r="J87">
        <f t="shared" si="11"/>
        <v>467</v>
      </c>
      <c r="K87">
        <f t="shared" si="12"/>
        <v>434</v>
      </c>
      <c r="L87">
        <f>MEDIAN(owoce[[#This Row],[liczba malin]:[liczba porzeczek]])</f>
        <v>467</v>
      </c>
      <c r="M87">
        <f>IF(AND(owoce[[#This Row],[liczba malin]]&gt;=owoce[[#This Row],[mediana]],owoce[[#This Row],[liczba porzeczek]]&gt;=owoce[[#This Row],[mediana]]),1,)</f>
        <v>0</v>
      </c>
      <c r="N87">
        <f>IF(AND(owoce[[#This Row],[liczba truskawek]]&gt;=owoce[[#This Row],[mediana]],owoce[[#This Row],[liczba malin]]&gt;=owoce[[#This Row],[mediana]]),1,0)</f>
        <v>1</v>
      </c>
      <c r="O87">
        <f>IF(AND(owoce[[#This Row],[liczba truskawek]]&gt;=owoce[[#This Row],[mediana]],owoce[[#This Row],[liczba porzeczek]]&gt;=owoce[[#This Row],[mediana]]),1,0)</f>
        <v>0</v>
      </c>
      <c r="P87">
        <f>$L87*owoce[[#This Row],[malinowo-porzeczkowe]]</f>
        <v>0</v>
      </c>
      <c r="Q87">
        <f>$L87*owoce[[#This Row],[malinowo-truskawkowe]]</f>
        <v>467</v>
      </c>
      <c r="R87">
        <f>$L87*owoce[[#This Row],[truskawkowo-porzeczkowe]]</f>
        <v>0</v>
      </c>
    </row>
    <row r="88" spans="1:18" x14ac:dyDescent="0.25">
      <c r="A88" s="1">
        <v>44038</v>
      </c>
      <c r="B88">
        <v>310</v>
      </c>
      <c r="C88">
        <v>332</v>
      </c>
      <c r="D88">
        <v>536</v>
      </c>
      <c r="E88" t="str">
        <f t="shared" si="8"/>
        <v>lipiec</v>
      </c>
      <c r="F88">
        <f t="shared" si="9"/>
        <v>1</v>
      </c>
      <c r="G88" t="str">
        <f>INDEX(owoce[[#Headers],[malina]:[porzeczka]],1,MATCH(MAX(owoce[[#This Row],[malina]:[porzeczka]]),owoce[[#This Row],[malina]:[porzeczka]],0))</f>
        <v>porzeczka</v>
      </c>
      <c r="H88" t="str">
        <f>INDEX(owoce[[#Headers],[malina]:[porzeczka]],1,MATCH(LARGE(owoce[[#This Row],[malina]:[porzeczka]],2),owoce[[#This Row],[malina]:[porzeczka]],0))</f>
        <v>truskawka</v>
      </c>
      <c r="I88">
        <f t="shared" si="10"/>
        <v>506</v>
      </c>
      <c r="J88">
        <f t="shared" si="11"/>
        <v>332</v>
      </c>
      <c r="K88">
        <f t="shared" si="12"/>
        <v>970</v>
      </c>
      <c r="L88">
        <f>MEDIAN(owoce[[#This Row],[liczba malin]:[liczba porzeczek]])</f>
        <v>506</v>
      </c>
      <c r="M88">
        <f>IF(AND(owoce[[#This Row],[liczba malin]]&gt;=owoce[[#This Row],[mediana]],owoce[[#This Row],[liczba porzeczek]]&gt;=owoce[[#This Row],[mediana]]),1,)</f>
        <v>1</v>
      </c>
      <c r="N88">
        <f>IF(AND(owoce[[#This Row],[liczba truskawek]]&gt;=owoce[[#This Row],[mediana]],owoce[[#This Row],[liczba malin]]&gt;=owoce[[#This Row],[mediana]]),1,0)</f>
        <v>0</v>
      </c>
      <c r="O88">
        <f>IF(AND(owoce[[#This Row],[liczba truskawek]]&gt;=owoce[[#This Row],[mediana]],owoce[[#This Row],[liczba porzeczek]]&gt;=owoce[[#This Row],[mediana]]),1,0)</f>
        <v>0</v>
      </c>
      <c r="P88">
        <f>$L88*owoce[[#This Row],[malinowo-porzeczkowe]]</f>
        <v>506</v>
      </c>
      <c r="Q88">
        <f>$L88*owoce[[#This Row],[malinowo-truskawkowe]]</f>
        <v>0</v>
      </c>
      <c r="R88">
        <f>$L88*owoce[[#This Row],[truskawkowo-porzeczkowe]]</f>
        <v>0</v>
      </c>
    </row>
    <row r="89" spans="1:18" x14ac:dyDescent="0.25">
      <c r="A89" s="1">
        <v>44039</v>
      </c>
      <c r="B89">
        <v>435</v>
      </c>
      <c r="C89">
        <v>406</v>
      </c>
      <c r="D89">
        <v>421</v>
      </c>
      <c r="E89" t="str">
        <f t="shared" si="8"/>
        <v>lipiec</v>
      </c>
      <c r="F89">
        <f t="shared" si="9"/>
        <v>0</v>
      </c>
      <c r="G89" t="str">
        <f>INDEX(owoce[[#Headers],[malina]:[porzeczka]],1,MATCH(MAX(owoce[[#This Row],[malina]:[porzeczka]]),owoce[[#This Row],[malina]:[porzeczka]],0))</f>
        <v>malina</v>
      </c>
      <c r="H89" t="str">
        <f>INDEX(owoce[[#Headers],[malina]:[porzeczka]],1,MATCH(LARGE(owoce[[#This Row],[malina]:[porzeczka]],2),owoce[[#This Row],[malina]:[porzeczka]],0))</f>
        <v>porzeczka</v>
      </c>
      <c r="I89">
        <f t="shared" si="10"/>
        <v>435</v>
      </c>
      <c r="J89">
        <f t="shared" si="11"/>
        <v>738</v>
      </c>
      <c r="K89">
        <f t="shared" si="12"/>
        <v>885</v>
      </c>
      <c r="L89">
        <f>MEDIAN(owoce[[#This Row],[liczba malin]:[liczba porzeczek]])</f>
        <v>738</v>
      </c>
      <c r="M89">
        <f>IF(AND(owoce[[#This Row],[liczba malin]]&gt;=owoce[[#This Row],[mediana]],owoce[[#This Row],[liczba porzeczek]]&gt;=owoce[[#This Row],[mediana]]),1,)</f>
        <v>0</v>
      </c>
      <c r="N89">
        <f>IF(AND(owoce[[#This Row],[liczba truskawek]]&gt;=owoce[[#This Row],[mediana]],owoce[[#This Row],[liczba malin]]&gt;=owoce[[#This Row],[mediana]]),1,0)</f>
        <v>0</v>
      </c>
      <c r="O89">
        <f>IF(AND(owoce[[#This Row],[liczba truskawek]]&gt;=owoce[[#This Row],[mediana]],owoce[[#This Row],[liczba porzeczek]]&gt;=owoce[[#This Row],[mediana]]),1,0)</f>
        <v>1</v>
      </c>
      <c r="P89">
        <f>$L89*owoce[[#This Row],[malinowo-porzeczkowe]]</f>
        <v>0</v>
      </c>
      <c r="Q89">
        <f>$L89*owoce[[#This Row],[malinowo-truskawkowe]]</f>
        <v>0</v>
      </c>
      <c r="R89">
        <f>$L89*owoce[[#This Row],[truskawkowo-porzeczkowe]]</f>
        <v>738</v>
      </c>
    </row>
    <row r="90" spans="1:18" x14ac:dyDescent="0.25">
      <c r="A90" s="1">
        <v>44040</v>
      </c>
      <c r="B90">
        <v>344</v>
      </c>
      <c r="C90">
        <v>348</v>
      </c>
      <c r="D90">
        <v>555</v>
      </c>
      <c r="E90" t="str">
        <f t="shared" si="8"/>
        <v>lipiec</v>
      </c>
      <c r="F90">
        <f t="shared" si="9"/>
        <v>1</v>
      </c>
      <c r="G90" t="str">
        <f>INDEX(owoce[[#Headers],[malina]:[porzeczka]],1,MATCH(MAX(owoce[[#This Row],[malina]:[porzeczka]]),owoce[[#This Row],[malina]:[porzeczka]],0))</f>
        <v>porzeczka</v>
      </c>
      <c r="H90" t="str">
        <f>INDEX(owoce[[#Headers],[malina]:[porzeczka]],1,MATCH(LARGE(owoce[[#This Row],[malina]:[porzeczka]],2),owoce[[#This Row],[malina]:[porzeczka]],0))</f>
        <v>truskawka</v>
      </c>
      <c r="I90">
        <f t="shared" si="10"/>
        <v>779</v>
      </c>
      <c r="J90">
        <f t="shared" si="11"/>
        <v>348</v>
      </c>
      <c r="K90">
        <f t="shared" si="12"/>
        <v>702</v>
      </c>
      <c r="L90">
        <f>MEDIAN(owoce[[#This Row],[liczba malin]:[liczba porzeczek]])</f>
        <v>702</v>
      </c>
      <c r="M90">
        <f>IF(AND(owoce[[#This Row],[liczba malin]]&gt;=owoce[[#This Row],[mediana]],owoce[[#This Row],[liczba porzeczek]]&gt;=owoce[[#This Row],[mediana]]),1,)</f>
        <v>1</v>
      </c>
      <c r="N90">
        <f>IF(AND(owoce[[#This Row],[liczba truskawek]]&gt;=owoce[[#This Row],[mediana]],owoce[[#This Row],[liczba malin]]&gt;=owoce[[#This Row],[mediana]]),1,0)</f>
        <v>0</v>
      </c>
      <c r="O90">
        <f>IF(AND(owoce[[#This Row],[liczba truskawek]]&gt;=owoce[[#This Row],[mediana]],owoce[[#This Row],[liczba porzeczek]]&gt;=owoce[[#This Row],[mediana]]),1,0)</f>
        <v>0</v>
      </c>
      <c r="P90">
        <f>$L90*owoce[[#This Row],[malinowo-porzeczkowe]]</f>
        <v>702</v>
      </c>
      <c r="Q90">
        <f>$L90*owoce[[#This Row],[malinowo-truskawkowe]]</f>
        <v>0</v>
      </c>
      <c r="R90">
        <f>$L90*owoce[[#This Row],[truskawkowo-porzeczkowe]]</f>
        <v>0</v>
      </c>
    </row>
    <row r="91" spans="1:18" x14ac:dyDescent="0.25">
      <c r="A91" s="1">
        <v>44041</v>
      </c>
      <c r="B91">
        <v>303</v>
      </c>
      <c r="C91">
        <v>335</v>
      </c>
      <c r="D91">
        <v>436</v>
      </c>
      <c r="E91" t="str">
        <f t="shared" si="8"/>
        <v>lipiec</v>
      </c>
      <c r="F91">
        <f t="shared" si="9"/>
        <v>1</v>
      </c>
      <c r="G91" t="str">
        <f>INDEX(owoce[[#Headers],[malina]:[porzeczka]],1,MATCH(MAX(owoce[[#This Row],[malina]:[porzeczka]]),owoce[[#This Row],[malina]:[porzeczka]],0))</f>
        <v>porzeczka</v>
      </c>
      <c r="H91" t="str">
        <f>INDEX(owoce[[#Headers],[malina]:[porzeczka]],1,MATCH(LARGE(owoce[[#This Row],[malina]:[porzeczka]],2),owoce[[#This Row],[malina]:[porzeczka]],0))</f>
        <v>truskawka</v>
      </c>
      <c r="I91">
        <f t="shared" si="10"/>
        <v>380</v>
      </c>
      <c r="J91">
        <f t="shared" si="11"/>
        <v>683</v>
      </c>
      <c r="K91">
        <f t="shared" si="12"/>
        <v>436</v>
      </c>
      <c r="L91">
        <f>MEDIAN(owoce[[#This Row],[liczba malin]:[liczba porzeczek]])</f>
        <v>436</v>
      </c>
      <c r="M91">
        <f>IF(AND(owoce[[#This Row],[liczba malin]]&gt;=owoce[[#This Row],[mediana]],owoce[[#This Row],[liczba porzeczek]]&gt;=owoce[[#This Row],[mediana]]),1,)</f>
        <v>0</v>
      </c>
      <c r="N91">
        <f>IF(AND(owoce[[#This Row],[liczba truskawek]]&gt;=owoce[[#This Row],[mediana]],owoce[[#This Row],[liczba malin]]&gt;=owoce[[#This Row],[mediana]]),1,0)</f>
        <v>0</v>
      </c>
      <c r="O91">
        <f>IF(AND(owoce[[#This Row],[liczba truskawek]]&gt;=owoce[[#This Row],[mediana]],owoce[[#This Row],[liczba porzeczek]]&gt;=owoce[[#This Row],[mediana]]),1,0)</f>
        <v>1</v>
      </c>
      <c r="P91">
        <f>$L91*owoce[[#This Row],[malinowo-porzeczkowe]]</f>
        <v>0</v>
      </c>
      <c r="Q91">
        <f>$L91*owoce[[#This Row],[malinowo-truskawkowe]]</f>
        <v>0</v>
      </c>
      <c r="R91">
        <f>$L91*owoce[[#This Row],[truskawkowo-porzeczkowe]]</f>
        <v>436</v>
      </c>
    </row>
    <row r="92" spans="1:18" x14ac:dyDescent="0.25">
      <c r="A92" s="1">
        <v>44042</v>
      </c>
      <c r="B92">
        <v>433</v>
      </c>
      <c r="C92">
        <v>425</v>
      </c>
      <c r="D92">
        <v>422</v>
      </c>
      <c r="E92" t="str">
        <f t="shared" si="8"/>
        <v>lipiec</v>
      </c>
      <c r="F92">
        <f t="shared" si="9"/>
        <v>0</v>
      </c>
      <c r="G92" t="str">
        <f>INDEX(owoce[[#Headers],[malina]:[porzeczka]],1,MATCH(MAX(owoce[[#This Row],[malina]:[porzeczka]]),owoce[[#This Row],[malina]:[porzeczka]],0))</f>
        <v>malina</v>
      </c>
      <c r="H92" t="str">
        <f>INDEX(owoce[[#Headers],[malina]:[porzeczka]],1,MATCH(LARGE(owoce[[#This Row],[malina]:[porzeczka]],2),owoce[[#This Row],[malina]:[porzeczka]],0))</f>
        <v>truskawka</v>
      </c>
      <c r="I92">
        <f t="shared" si="10"/>
        <v>813</v>
      </c>
      <c r="J92">
        <f t="shared" si="11"/>
        <v>672</v>
      </c>
      <c r="K92">
        <f t="shared" si="12"/>
        <v>422</v>
      </c>
      <c r="L92">
        <f>MEDIAN(owoce[[#This Row],[liczba malin]:[liczba porzeczek]])</f>
        <v>672</v>
      </c>
      <c r="M92">
        <f>IF(AND(owoce[[#This Row],[liczba malin]]&gt;=owoce[[#This Row],[mediana]],owoce[[#This Row],[liczba porzeczek]]&gt;=owoce[[#This Row],[mediana]]),1,)</f>
        <v>0</v>
      </c>
      <c r="N92">
        <f>IF(AND(owoce[[#This Row],[liczba truskawek]]&gt;=owoce[[#This Row],[mediana]],owoce[[#This Row],[liczba malin]]&gt;=owoce[[#This Row],[mediana]]),1,0)</f>
        <v>1</v>
      </c>
      <c r="O92">
        <f>IF(AND(owoce[[#This Row],[liczba truskawek]]&gt;=owoce[[#This Row],[mediana]],owoce[[#This Row],[liczba porzeczek]]&gt;=owoce[[#This Row],[mediana]]),1,0)</f>
        <v>0</v>
      </c>
      <c r="P92">
        <f>$L92*owoce[[#This Row],[malinowo-porzeczkowe]]</f>
        <v>0</v>
      </c>
      <c r="Q92">
        <f>$L92*owoce[[#This Row],[malinowo-truskawkowe]]</f>
        <v>672</v>
      </c>
      <c r="R92">
        <f>$L92*owoce[[#This Row],[truskawkowo-porzeczkowe]]</f>
        <v>0</v>
      </c>
    </row>
    <row r="93" spans="1:18" x14ac:dyDescent="0.25">
      <c r="A93" s="1">
        <v>44043</v>
      </c>
      <c r="B93">
        <v>350</v>
      </c>
      <c r="C93">
        <v>378</v>
      </c>
      <c r="D93">
        <v>419</v>
      </c>
      <c r="E93" t="str">
        <f t="shared" si="8"/>
        <v>lipiec</v>
      </c>
      <c r="F93">
        <f t="shared" si="9"/>
        <v>1</v>
      </c>
      <c r="G93" t="str">
        <f>INDEX(owoce[[#Headers],[malina]:[porzeczka]],1,MATCH(MAX(owoce[[#This Row],[malina]:[porzeczka]]),owoce[[#This Row],[malina]:[porzeczka]],0))</f>
        <v>porzeczka</v>
      </c>
      <c r="H93" t="str">
        <f>INDEX(owoce[[#Headers],[malina]:[porzeczka]],1,MATCH(LARGE(owoce[[#This Row],[malina]:[porzeczka]],2),owoce[[#This Row],[malina]:[porzeczka]],0))</f>
        <v>truskawka</v>
      </c>
      <c r="I93">
        <f t="shared" si="10"/>
        <v>491</v>
      </c>
      <c r="J93">
        <f t="shared" si="11"/>
        <v>378</v>
      </c>
      <c r="K93">
        <f t="shared" si="12"/>
        <v>841</v>
      </c>
      <c r="L93">
        <f>MEDIAN(owoce[[#This Row],[liczba malin]:[liczba porzeczek]])</f>
        <v>491</v>
      </c>
      <c r="M93">
        <f>IF(AND(owoce[[#This Row],[liczba malin]]&gt;=owoce[[#This Row],[mediana]],owoce[[#This Row],[liczba porzeczek]]&gt;=owoce[[#This Row],[mediana]]),1,)</f>
        <v>1</v>
      </c>
      <c r="N93">
        <f>IF(AND(owoce[[#This Row],[liczba truskawek]]&gt;=owoce[[#This Row],[mediana]],owoce[[#This Row],[liczba malin]]&gt;=owoce[[#This Row],[mediana]]),1,0)</f>
        <v>0</v>
      </c>
      <c r="O93">
        <f>IF(AND(owoce[[#This Row],[liczba truskawek]]&gt;=owoce[[#This Row],[mediana]],owoce[[#This Row],[liczba porzeczek]]&gt;=owoce[[#This Row],[mediana]]),1,0)</f>
        <v>0</v>
      </c>
      <c r="P93">
        <f>$L93*owoce[[#This Row],[malinowo-porzeczkowe]]</f>
        <v>491</v>
      </c>
      <c r="Q93">
        <f>$L93*owoce[[#This Row],[malinowo-truskawkowe]]</f>
        <v>0</v>
      </c>
      <c r="R93">
        <f>$L93*owoce[[#This Row],[truskawkowo-porzeczkowe]]</f>
        <v>0</v>
      </c>
    </row>
    <row r="94" spans="1:18" x14ac:dyDescent="0.25">
      <c r="A94" s="1">
        <v>44044</v>
      </c>
      <c r="B94">
        <v>396</v>
      </c>
      <c r="C94">
        <v>466</v>
      </c>
      <c r="D94">
        <v>434</v>
      </c>
      <c r="E94" t="str">
        <f t="shared" si="8"/>
        <v>sierpień</v>
      </c>
      <c r="F94">
        <f t="shared" si="9"/>
        <v>0</v>
      </c>
      <c r="G94" t="str">
        <f>INDEX(owoce[[#Headers],[malina]:[porzeczka]],1,MATCH(MAX(owoce[[#This Row],[malina]:[porzeczka]]),owoce[[#This Row],[malina]:[porzeczka]],0))</f>
        <v>truskawka</v>
      </c>
      <c r="H94" t="str">
        <f>INDEX(owoce[[#Headers],[malina]:[porzeczka]],1,MATCH(LARGE(owoce[[#This Row],[malina]:[porzeczka]],2),owoce[[#This Row],[malina]:[porzeczka]],0))</f>
        <v>porzeczka</v>
      </c>
      <c r="I94">
        <f t="shared" si="10"/>
        <v>396</v>
      </c>
      <c r="J94">
        <f t="shared" si="11"/>
        <v>844</v>
      </c>
      <c r="K94">
        <f t="shared" si="12"/>
        <v>784</v>
      </c>
      <c r="L94">
        <f>MEDIAN(owoce[[#This Row],[liczba malin]:[liczba porzeczek]])</f>
        <v>784</v>
      </c>
      <c r="M94">
        <f>IF(AND(owoce[[#This Row],[liczba malin]]&gt;=owoce[[#This Row],[mediana]],owoce[[#This Row],[liczba porzeczek]]&gt;=owoce[[#This Row],[mediana]]),1,)</f>
        <v>0</v>
      </c>
      <c r="N94">
        <f>IF(AND(owoce[[#This Row],[liczba truskawek]]&gt;=owoce[[#This Row],[mediana]],owoce[[#This Row],[liczba malin]]&gt;=owoce[[#This Row],[mediana]]),1,0)</f>
        <v>0</v>
      </c>
      <c r="O94">
        <f>IF(AND(owoce[[#This Row],[liczba truskawek]]&gt;=owoce[[#This Row],[mediana]],owoce[[#This Row],[liczba porzeczek]]&gt;=owoce[[#This Row],[mediana]]),1,0)</f>
        <v>1</v>
      </c>
      <c r="P94">
        <f>$L94*owoce[[#This Row],[malinowo-porzeczkowe]]</f>
        <v>0</v>
      </c>
      <c r="Q94">
        <f>$L94*owoce[[#This Row],[malinowo-truskawkowe]]</f>
        <v>0</v>
      </c>
      <c r="R94">
        <f>$L94*owoce[[#This Row],[truskawkowo-porzeczkowe]]</f>
        <v>784</v>
      </c>
    </row>
    <row r="95" spans="1:18" x14ac:dyDescent="0.25">
      <c r="A95" s="1">
        <v>44045</v>
      </c>
      <c r="B95">
        <v>495</v>
      </c>
      <c r="C95">
        <v>410</v>
      </c>
      <c r="D95">
        <v>418</v>
      </c>
      <c r="E95" t="str">
        <f t="shared" si="8"/>
        <v>sierpień</v>
      </c>
      <c r="F95">
        <f t="shared" si="9"/>
        <v>0</v>
      </c>
      <c r="G95" t="str">
        <f>INDEX(owoce[[#Headers],[malina]:[porzeczka]],1,MATCH(MAX(owoce[[#This Row],[malina]:[porzeczka]]),owoce[[#This Row],[malina]:[porzeczka]],0))</f>
        <v>malina</v>
      </c>
      <c r="H95" t="str">
        <f>INDEX(owoce[[#Headers],[malina]:[porzeczka]],1,MATCH(LARGE(owoce[[#This Row],[malina]:[porzeczka]],2),owoce[[#This Row],[malina]:[porzeczka]],0))</f>
        <v>porzeczka</v>
      </c>
      <c r="I95">
        <f t="shared" si="10"/>
        <v>891</v>
      </c>
      <c r="J95">
        <f t="shared" si="11"/>
        <v>470</v>
      </c>
      <c r="K95">
        <f t="shared" si="12"/>
        <v>418</v>
      </c>
      <c r="L95">
        <f>MEDIAN(owoce[[#This Row],[liczba malin]:[liczba porzeczek]])</f>
        <v>470</v>
      </c>
      <c r="M95">
        <f>IF(AND(owoce[[#This Row],[liczba malin]]&gt;=owoce[[#This Row],[mediana]],owoce[[#This Row],[liczba porzeczek]]&gt;=owoce[[#This Row],[mediana]]),1,)</f>
        <v>0</v>
      </c>
      <c r="N95">
        <f>IF(AND(owoce[[#This Row],[liczba truskawek]]&gt;=owoce[[#This Row],[mediana]],owoce[[#This Row],[liczba malin]]&gt;=owoce[[#This Row],[mediana]]),1,0)</f>
        <v>1</v>
      </c>
      <c r="O95">
        <f>IF(AND(owoce[[#This Row],[liczba truskawek]]&gt;=owoce[[#This Row],[mediana]],owoce[[#This Row],[liczba porzeczek]]&gt;=owoce[[#This Row],[mediana]]),1,0)</f>
        <v>0</v>
      </c>
      <c r="P95">
        <f>$L95*owoce[[#This Row],[malinowo-porzeczkowe]]</f>
        <v>0</v>
      </c>
      <c r="Q95">
        <f>$L95*owoce[[#This Row],[malinowo-truskawkowe]]</f>
        <v>470</v>
      </c>
      <c r="R95">
        <f>$L95*owoce[[#This Row],[truskawkowo-porzeczkowe]]</f>
        <v>0</v>
      </c>
    </row>
    <row r="96" spans="1:18" x14ac:dyDescent="0.25">
      <c r="A96" s="1">
        <v>44046</v>
      </c>
      <c r="B96">
        <v>420</v>
      </c>
      <c r="C96">
        <v>328</v>
      </c>
      <c r="D96">
        <v>422</v>
      </c>
      <c r="E96" t="str">
        <f t="shared" si="8"/>
        <v>sierpień</v>
      </c>
      <c r="F96">
        <f t="shared" si="9"/>
        <v>1</v>
      </c>
      <c r="G96" t="str">
        <f>INDEX(owoce[[#Headers],[malina]:[porzeczka]],1,MATCH(MAX(owoce[[#This Row],[malina]:[porzeczka]]),owoce[[#This Row],[malina]:[porzeczka]],0))</f>
        <v>porzeczka</v>
      </c>
      <c r="H96" t="str">
        <f>INDEX(owoce[[#Headers],[malina]:[porzeczka]],1,MATCH(LARGE(owoce[[#This Row],[malina]:[porzeczka]],2),owoce[[#This Row],[malina]:[porzeczka]],0))</f>
        <v>malina</v>
      </c>
      <c r="I96">
        <f t="shared" si="10"/>
        <v>841</v>
      </c>
      <c r="J96">
        <f t="shared" si="11"/>
        <v>328</v>
      </c>
      <c r="K96">
        <f t="shared" si="12"/>
        <v>840</v>
      </c>
      <c r="L96">
        <f>MEDIAN(owoce[[#This Row],[liczba malin]:[liczba porzeczek]])</f>
        <v>840</v>
      </c>
      <c r="M96">
        <f>IF(AND(owoce[[#This Row],[liczba malin]]&gt;=owoce[[#This Row],[mediana]],owoce[[#This Row],[liczba porzeczek]]&gt;=owoce[[#This Row],[mediana]]),1,)</f>
        <v>1</v>
      </c>
      <c r="N96">
        <f>IF(AND(owoce[[#This Row],[liczba truskawek]]&gt;=owoce[[#This Row],[mediana]],owoce[[#This Row],[liczba malin]]&gt;=owoce[[#This Row],[mediana]]),1,0)</f>
        <v>0</v>
      </c>
      <c r="O96">
        <f>IF(AND(owoce[[#This Row],[liczba truskawek]]&gt;=owoce[[#This Row],[mediana]],owoce[[#This Row],[liczba porzeczek]]&gt;=owoce[[#This Row],[mediana]]),1,0)</f>
        <v>0</v>
      </c>
      <c r="P96">
        <f>$L96*owoce[[#This Row],[malinowo-porzeczkowe]]</f>
        <v>840</v>
      </c>
      <c r="Q96">
        <f>$L96*owoce[[#This Row],[malinowo-truskawkowe]]</f>
        <v>0</v>
      </c>
      <c r="R96">
        <f>$L96*owoce[[#This Row],[truskawkowo-porzeczkowe]]</f>
        <v>0</v>
      </c>
    </row>
    <row r="97" spans="1:18" x14ac:dyDescent="0.25">
      <c r="A97" s="1">
        <v>44047</v>
      </c>
      <c r="B97">
        <v>411</v>
      </c>
      <c r="C97">
        <v>481</v>
      </c>
      <c r="D97">
        <v>445</v>
      </c>
      <c r="E97" t="str">
        <f t="shared" si="8"/>
        <v>sierpień</v>
      </c>
      <c r="F97">
        <f t="shared" si="9"/>
        <v>0</v>
      </c>
      <c r="G97" t="str">
        <f>INDEX(owoce[[#Headers],[malina]:[porzeczka]],1,MATCH(MAX(owoce[[#This Row],[malina]:[porzeczka]]),owoce[[#This Row],[malina]:[porzeczka]],0))</f>
        <v>truskawka</v>
      </c>
      <c r="H97" t="str">
        <f>INDEX(owoce[[#Headers],[malina]:[porzeczka]],1,MATCH(LARGE(owoce[[#This Row],[malina]:[porzeczka]],2),owoce[[#This Row],[malina]:[porzeczka]],0))</f>
        <v>porzeczka</v>
      </c>
      <c r="I97">
        <f t="shared" si="10"/>
        <v>412</v>
      </c>
      <c r="J97">
        <f t="shared" si="11"/>
        <v>809</v>
      </c>
      <c r="K97">
        <f t="shared" si="12"/>
        <v>445</v>
      </c>
      <c r="L97">
        <f>MEDIAN(owoce[[#This Row],[liczba malin]:[liczba porzeczek]])</f>
        <v>445</v>
      </c>
      <c r="M97">
        <f>IF(AND(owoce[[#This Row],[liczba malin]]&gt;=owoce[[#This Row],[mediana]],owoce[[#This Row],[liczba porzeczek]]&gt;=owoce[[#This Row],[mediana]]),1,)</f>
        <v>0</v>
      </c>
      <c r="N97">
        <f>IF(AND(owoce[[#This Row],[liczba truskawek]]&gt;=owoce[[#This Row],[mediana]],owoce[[#This Row],[liczba malin]]&gt;=owoce[[#This Row],[mediana]]),1,0)</f>
        <v>0</v>
      </c>
      <c r="O97">
        <f>IF(AND(owoce[[#This Row],[liczba truskawek]]&gt;=owoce[[#This Row],[mediana]],owoce[[#This Row],[liczba porzeczek]]&gt;=owoce[[#This Row],[mediana]]),1,0)</f>
        <v>1</v>
      </c>
      <c r="P97">
        <f>$L97*owoce[[#This Row],[malinowo-porzeczkowe]]</f>
        <v>0</v>
      </c>
      <c r="Q97">
        <f>$L97*owoce[[#This Row],[malinowo-truskawkowe]]</f>
        <v>0</v>
      </c>
      <c r="R97">
        <f>$L97*owoce[[#This Row],[truskawkowo-porzeczkowe]]</f>
        <v>445</v>
      </c>
    </row>
    <row r="98" spans="1:18" x14ac:dyDescent="0.25">
      <c r="A98" s="1">
        <v>44048</v>
      </c>
      <c r="B98">
        <v>317</v>
      </c>
      <c r="C98">
        <v>434</v>
      </c>
      <c r="D98">
        <v>411</v>
      </c>
      <c r="E98" t="str">
        <f t="shared" ref="E98:E129" si="13">TEXT(A98, "mmmm")</f>
        <v>sierpień</v>
      </c>
      <c r="F98">
        <f t="shared" ref="F98:F129" si="14">IF(MAX(B98:D98)=D98, 1, 0)</f>
        <v>0</v>
      </c>
      <c r="G98" t="str">
        <f>INDEX(owoce[[#Headers],[malina]:[porzeczka]],1,MATCH(MAX(owoce[[#This Row],[malina]:[porzeczka]]),owoce[[#This Row],[malina]:[porzeczka]],0))</f>
        <v>truskawka</v>
      </c>
      <c r="H98" t="str">
        <f>INDEX(owoce[[#Headers],[malina]:[porzeczka]],1,MATCH(LARGE(owoce[[#This Row],[malina]:[porzeczka]],2),owoce[[#This Row],[malina]:[porzeczka]],0))</f>
        <v>porzeczka</v>
      </c>
      <c r="I98">
        <f t="shared" si="10"/>
        <v>729</v>
      </c>
      <c r="J98">
        <f t="shared" si="11"/>
        <v>798</v>
      </c>
      <c r="K98">
        <f t="shared" si="12"/>
        <v>411</v>
      </c>
      <c r="L98">
        <f>MEDIAN(owoce[[#This Row],[liczba malin]:[liczba porzeczek]])</f>
        <v>729</v>
      </c>
      <c r="M98">
        <f>IF(AND(owoce[[#This Row],[liczba malin]]&gt;=owoce[[#This Row],[mediana]],owoce[[#This Row],[liczba porzeczek]]&gt;=owoce[[#This Row],[mediana]]),1,)</f>
        <v>0</v>
      </c>
      <c r="N98">
        <f>IF(AND(owoce[[#This Row],[liczba truskawek]]&gt;=owoce[[#This Row],[mediana]],owoce[[#This Row],[liczba malin]]&gt;=owoce[[#This Row],[mediana]]),1,0)</f>
        <v>1</v>
      </c>
      <c r="O98">
        <f>IF(AND(owoce[[#This Row],[liczba truskawek]]&gt;=owoce[[#This Row],[mediana]],owoce[[#This Row],[liczba porzeczek]]&gt;=owoce[[#This Row],[mediana]]),1,0)</f>
        <v>0</v>
      </c>
      <c r="P98">
        <f>$L98*owoce[[#This Row],[malinowo-porzeczkowe]]</f>
        <v>0</v>
      </c>
      <c r="Q98">
        <f>$L98*owoce[[#This Row],[malinowo-truskawkowe]]</f>
        <v>729</v>
      </c>
      <c r="R98">
        <f>$L98*owoce[[#This Row],[truskawkowo-porzeczkowe]]</f>
        <v>0</v>
      </c>
    </row>
    <row r="99" spans="1:18" x14ac:dyDescent="0.25">
      <c r="A99" s="1">
        <v>44049</v>
      </c>
      <c r="B99">
        <v>342</v>
      </c>
      <c r="C99">
        <v>465</v>
      </c>
      <c r="D99">
        <v>417</v>
      </c>
      <c r="E99" t="str">
        <f t="shared" si="13"/>
        <v>sierpień</v>
      </c>
      <c r="F99">
        <f t="shared" si="14"/>
        <v>0</v>
      </c>
      <c r="G99" t="str">
        <f>INDEX(owoce[[#Headers],[malina]:[porzeczka]],1,MATCH(MAX(owoce[[#This Row],[malina]:[porzeczka]]),owoce[[#This Row],[malina]:[porzeczka]],0))</f>
        <v>truskawka</v>
      </c>
      <c r="H99" t="str">
        <f>INDEX(owoce[[#Headers],[malina]:[porzeczka]],1,MATCH(LARGE(owoce[[#This Row],[malina]:[porzeczka]],2),owoce[[#This Row],[malina]:[porzeczka]],0))</f>
        <v>porzeczka</v>
      </c>
      <c r="I99">
        <f t="shared" si="10"/>
        <v>342</v>
      </c>
      <c r="J99">
        <f t="shared" si="11"/>
        <v>534</v>
      </c>
      <c r="K99">
        <f t="shared" si="12"/>
        <v>828</v>
      </c>
      <c r="L99">
        <f>MEDIAN(owoce[[#This Row],[liczba malin]:[liczba porzeczek]])</f>
        <v>534</v>
      </c>
      <c r="M99">
        <f>IF(AND(owoce[[#This Row],[liczba malin]]&gt;=owoce[[#This Row],[mediana]],owoce[[#This Row],[liczba porzeczek]]&gt;=owoce[[#This Row],[mediana]]),1,)</f>
        <v>0</v>
      </c>
      <c r="N99">
        <f>IF(AND(owoce[[#This Row],[liczba truskawek]]&gt;=owoce[[#This Row],[mediana]],owoce[[#This Row],[liczba malin]]&gt;=owoce[[#This Row],[mediana]]),1,0)</f>
        <v>0</v>
      </c>
      <c r="O99">
        <f>IF(AND(owoce[[#This Row],[liczba truskawek]]&gt;=owoce[[#This Row],[mediana]],owoce[[#This Row],[liczba porzeczek]]&gt;=owoce[[#This Row],[mediana]]),1,0)</f>
        <v>1</v>
      </c>
      <c r="P99">
        <f>$L99*owoce[[#This Row],[malinowo-porzeczkowe]]</f>
        <v>0</v>
      </c>
      <c r="Q99">
        <f>$L99*owoce[[#This Row],[malinowo-truskawkowe]]</f>
        <v>0</v>
      </c>
      <c r="R99">
        <f>$L99*owoce[[#This Row],[truskawkowo-porzeczkowe]]</f>
        <v>534</v>
      </c>
    </row>
    <row r="100" spans="1:18" x14ac:dyDescent="0.25">
      <c r="A100" s="1">
        <v>44050</v>
      </c>
      <c r="B100">
        <v>450</v>
      </c>
      <c r="C100">
        <v>318</v>
      </c>
      <c r="D100">
        <v>490</v>
      </c>
      <c r="E100" t="str">
        <f t="shared" si="13"/>
        <v>sierpień</v>
      </c>
      <c r="F100">
        <f t="shared" si="14"/>
        <v>1</v>
      </c>
      <c r="G100" t="str">
        <f>INDEX(owoce[[#Headers],[malina]:[porzeczka]],1,MATCH(MAX(owoce[[#This Row],[malina]:[porzeczka]]),owoce[[#This Row],[malina]:[porzeczka]],0))</f>
        <v>porzeczka</v>
      </c>
      <c r="H100" t="str">
        <f>INDEX(owoce[[#Headers],[malina]:[porzeczka]],1,MATCH(LARGE(owoce[[#This Row],[malina]:[porzeczka]],2),owoce[[#This Row],[malina]:[porzeczka]],0))</f>
        <v>malina</v>
      </c>
      <c r="I100">
        <f t="shared" si="10"/>
        <v>792</v>
      </c>
      <c r="J100">
        <f t="shared" si="11"/>
        <v>318</v>
      </c>
      <c r="K100">
        <f t="shared" si="12"/>
        <v>784</v>
      </c>
      <c r="L100">
        <f>MEDIAN(owoce[[#This Row],[liczba malin]:[liczba porzeczek]])</f>
        <v>784</v>
      </c>
      <c r="M100">
        <f>IF(AND(owoce[[#This Row],[liczba malin]]&gt;=owoce[[#This Row],[mediana]],owoce[[#This Row],[liczba porzeczek]]&gt;=owoce[[#This Row],[mediana]]),1,)</f>
        <v>1</v>
      </c>
      <c r="N100">
        <f>IF(AND(owoce[[#This Row],[liczba truskawek]]&gt;=owoce[[#This Row],[mediana]],owoce[[#This Row],[liczba malin]]&gt;=owoce[[#This Row],[mediana]]),1,0)</f>
        <v>0</v>
      </c>
      <c r="O100">
        <f>IF(AND(owoce[[#This Row],[liczba truskawek]]&gt;=owoce[[#This Row],[mediana]],owoce[[#This Row],[liczba porzeczek]]&gt;=owoce[[#This Row],[mediana]]),1,0)</f>
        <v>0</v>
      </c>
      <c r="P100">
        <f>$L100*owoce[[#This Row],[malinowo-porzeczkowe]]</f>
        <v>784</v>
      </c>
      <c r="Q100">
        <f>$L100*owoce[[#This Row],[malinowo-truskawkowe]]</f>
        <v>0</v>
      </c>
      <c r="R100">
        <f>$L100*owoce[[#This Row],[truskawkowo-porzeczkowe]]</f>
        <v>0</v>
      </c>
    </row>
    <row r="101" spans="1:18" x14ac:dyDescent="0.25">
      <c r="A101" s="1">
        <v>44051</v>
      </c>
      <c r="B101">
        <v>343</v>
      </c>
      <c r="C101">
        <v>329</v>
      </c>
      <c r="D101">
        <v>345</v>
      </c>
      <c r="E101" t="str">
        <f t="shared" si="13"/>
        <v>sierpień</v>
      </c>
      <c r="F101">
        <f t="shared" si="14"/>
        <v>1</v>
      </c>
      <c r="G101" t="str">
        <f>INDEX(owoce[[#Headers],[malina]:[porzeczka]],1,MATCH(MAX(owoce[[#This Row],[malina]:[porzeczka]]),owoce[[#This Row],[malina]:[porzeczka]],0))</f>
        <v>porzeczka</v>
      </c>
      <c r="H101" t="str">
        <f>INDEX(owoce[[#Headers],[malina]:[porzeczka]],1,MATCH(LARGE(owoce[[#This Row],[malina]:[porzeczka]],2),owoce[[#This Row],[malina]:[porzeczka]],0))</f>
        <v>malina</v>
      </c>
      <c r="I101">
        <f t="shared" si="10"/>
        <v>351</v>
      </c>
      <c r="J101">
        <f t="shared" si="11"/>
        <v>647</v>
      </c>
      <c r="K101">
        <f t="shared" si="12"/>
        <v>345</v>
      </c>
      <c r="L101">
        <f>MEDIAN(owoce[[#This Row],[liczba malin]:[liczba porzeczek]])</f>
        <v>351</v>
      </c>
      <c r="M101">
        <f>IF(AND(owoce[[#This Row],[liczba malin]]&gt;=owoce[[#This Row],[mediana]],owoce[[#This Row],[liczba porzeczek]]&gt;=owoce[[#This Row],[mediana]]),1,)</f>
        <v>0</v>
      </c>
      <c r="N101">
        <f>IF(AND(owoce[[#This Row],[liczba truskawek]]&gt;=owoce[[#This Row],[mediana]],owoce[[#This Row],[liczba malin]]&gt;=owoce[[#This Row],[mediana]]),1,0)</f>
        <v>1</v>
      </c>
      <c r="O101">
        <f>IF(AND(owoce[[#This Row],[liczba truskawek]]&gt;=owoce[[#This Row],[mediana]],owoce[[#This Row],[liczba porzeczek]]&gt;=owoce[[#This Row],[mediana]]),1,0)</f>
        <v>0</v>
      </c>
      <c r="P101">
        <f>$L101*owoce[[#This Row],[malinowo-porzeczkowe]]</f>
        <v>0</v>
      </c>
      <c r="Q101">
        <f>$L101*owoce[[#This Row],[malinowo-truskawkowe]]</f>
        <v>351</v>
      </c>
      <c r="R101">
        <f>$L101*owoce[[#This Row],[truskawkowo-porzeczkowe]]</f>
        <v>0</v>
      </c>
    </row>
    <row r="102" spans="1:18" x14ac:dyDescent="0.25">
      <c r="A102" s="1">
        <v>44052</v>
      </c>
      <c r="B102">
        <v>287</v>
      </c>
      <c r="C102">
        <v>328</v>
      </c>
      <c r="D102">
        <v>377</v>
      </c>
      <c r="E102" t="str">
        <f t="shared" si="13"/>
        <v>sierpień</v>
      </c>
      <c r="F102">
        <f t="shared" si="14"/>
        <v>1</v>
      </c>
      <c r="G102" t="str">
        <f>INDEX(owoce[[#Headers],[malina]:[porzeczka]],1,MATCH(MAX(owoce[[#This Row],[malina]:[porzeczka]]),owoce[[#This Row],[malina]:[porzeczka]],0))</f>
        <v>porzeczka</v>
      </c>
      <c r="H102" t="str">
        <f>INDEX(owoce[[#Headers],[malina]:[porzeczka]],1,MATCH(LARGE(owoce[[#This Row],[malina]:[porzeczka]],2),owoce[[#This Row],[malina]:[porzeczka]],0))</f>
        <v>truskawka</v>
      </c>
      <c r="I102">
        <f t="shared" si="10"/>
        <v>287</v>
      </c>
      <c r="J102">
        <f t="shared" si="11"/>
        <v>624</v>
      </c>
      <c r="K102">
        <f t="shared" si="12"/>
        <v>722</v>
      </c>
      <c r="L102">
        <f>MEDIAN(owoce[[#This Row],[liczba malin]:[liczba porzeczek]])</f>
        <v>624</v>
      </c>
      <c r="M102">
        <f>IF(AND(owoce[[#This Row],[liczba malin]]&gt;=owoce[[#This Row],[mediana]],owoce[[#This Row],[liczba porzeczek]]&gt;=owoce[[#This Row],[mediana]]),1,)</f>
        <v>0</v>
      </c>
      <c r="N102">
        <f>IF(AND(owoce[[#This Row],[liczba truskawek]]&gt;=owoce[[#This Row],[mediana]],owoce[[#This Row],[liczba malin]]&gt;=owoce[[#This Row],[mediana]]),1,0)</f>
        <v>0</v>
      </c>
      <c r="O102">
        <f>IF(AND(owoce[[#This Row],[liczba truskawek]]&gt;=owoce[[#This Row],[mediana]],owoce[[#This Row],[liczba porzeczek]]&gt;=owoce[[#This Row],[mediana]]),1,0)</f>
        <v>1</v>
      </c>
      <c r="P102">
        <f>$L102*owoce[[#This Row],[malinowo-porzeczkowe]]</f>
        <v>0</v>
      </c>
      <c r="Q102">
        <f>$L102*owoce[[#This Row],[malinowo-truskawkowe]]</f>
        <v>0</v>
      </c>
      <c r="R102">
        <f>$L102*owoce[[#This Row],[truskawkowo-porzeczkowe]]</f>
        <v>624</v>
      </c>
    </row>
    <row r="103" spans="1:18" x14ac:dyDescent="0.25">
      <c r="A103" s="1">
        <v>44053</v>
      </c>
      <c r="B103">
        <v>298</v>
      </c>
      <c r="C103">
        <v>401</v>
      </c>
      <c r="D103">
        <v>416</v>
      </c>
      <c r="E103" t="str">
        <f t="shared" si="13"/>
        <v>sierpień</v>
      </c>
      <c r="F103">
        <f t="shared" si="14"/>
        <v>1</v>
      </c>
      <c r="G103" t="str">
        <f>INDEX(owoce[[#Headers],[malina]:[porzeczka]],1,MATCH(MAX(owoce[[#This Row],[malina]:[porzeczka]]),owoce[[#This Row],[malina]:[porzeczka]],0))</f>
        <v>porzeczka</v>
      </c>
      <c r="H103" t="str">
        <f>INDEX(owoce[[#Headers],[malina]:[porzeczka]],1,MATCH(LARGE(owoce[[#This Row],[malina]:[porzeczka]],2),owoce[[#This Row],[malina]:[porzeczka]],0))</f>
        <v>truskawka</v>
      </c>
      <c r="I103">
        <f t="shared" si="10"/>
        <v>585</v>
      </c>
      <c r="J103">
        <f t="shared" si="11"/>
        <v>401</v>
      </c>
      <c r="K103">
        <f t="shared" si="12"/>
        <v>514</v>
      </c>
      <c r="L103">
        <f>MEDIAN(owoce[[#This Row],[liczba malin]:[liczba porzeczek]])</f>
        <v>514</v>
      </c>
      <c r="M103">
        <f>IF(AND(owoce[[#This Row],[liczba malin]]&gt;=owoce[[#This Row],[mediana]],owoce[[#This Row],[liczba porzeczek]]&gt;=owoce[[#This Row],[mediana]]),1,)</f>
        <v>1</v>
      </c>
      <c r="N103">
        <f>IF(AND(owoce[[#This Row],[liczba truskawek]]&gt;=owoce[[#This Row],[mediana]],owoce[[#This Row],[liczba malin]]&gt;=owoce[[#This Row],[mediana]]),1,0)</f>
        <v>0</v>
      </c>
      <c r="O103">
        <f>IF(AND(owoce[[#This Row],[liczba truskawek]]&gt;=owoce[[#This Row],[mediana]],owoce[[#This Row],[liczba porzeczek]]&gt;=owoce[[#This Row],[mediana]]),1,0)</f>
        <v>0</v>
      </c>
      <c r="P103">
        <f>$L103*owoce[[#This Row],[malinowo-porzeczkowe]]</f>
        <v>514</v>
      </c>
      <c r="Q103">
        <f>$L103*owoce[[#This Row],[malinowo-truskawkowe]]</f>
        <v>0</v>
      </c>
      <c r="R103">
        <f>$L103*owoce[[#This Row],[truskawkowo-porzeczkowe]]</f>
        <v>0</v>
      </c>
    </row>
    <row r="104" spans="1:18" x14ac:dyDescent="0.25">
      <c r="A104" s="1">
        <v>44054</v>
      </c>
      <c r="B104">
        <v>429</v>
      </c>
      <c r="C104">
        <v>348</v>
      </c>
      <c r="D104">
        <v>426</v>
      </c>
      <c r="E104" t="str">
        <f t="shared" si="13"/>
        <v>sierpień</v>
      </c>
      <c r="F104">
        <f t="shared" si="14"/>
        <v>0</v>
      </c>
      <c r="G104" t="str">
        <f>INDEX(owoce[[#Headers],[malina]:[porzeczka]],1,MATCH(MAX(owoce[[#This Row],[malina]:[porzeczka]]),owoce[[#This Row],[malina]:[porzeczka]],0))</f>
        <v>malina</v>
      </c>
      <c r="H104" t="str">
        <f>INDEX(owoce[[#Headers],[malina]:[porzeczka]],1,MATCH(LARGE(owoce[[#This Row],[malina]:[porzeczka]],2),owoce[[#This Row],[malina]:[porzeczka]],0))</f>
        <v>porzeczka</v>
      </c>
      <c r="I104">
        <f t="shared" si="10"/>
        <v>500</v>
      </c>
      <c r="J104">
        <f t="shared" si="11"/>
        <v>749</v>
      </c>
      <c r="K104">
        <f t="shared" si="12"/>
        <v>426</v>
      </c>
      <c r="L104">
        <f>MEDIAN(owoce[[#This Row],[liczba malin]:[liczba porzeczek]])</f>
        <v>500</v>
      </c>
      <c r="M104">
        <f>IF(AND(owoce[[#This Row],[liczba malin]]&gt;=owoce[[#This Row],[mediana]],owoce[[#This Row],[liczba porzeczek]]&gt;=owoce[[#This Row],[mediana]]),1,)</f>
        <v>0</v>
      </c>
      <c r="N104">
        <f>IF(AND(owoce[[#This Row],[liczba truskawek]]&gt;=owoce[[#This Row],[mediana]],owoce[[#This Row],[liczba malin]]&gt;=owoce[[#This Row],[mediana]]),1,0)</f>
        <v>1</v>
      </c>
      <c r="O104">
        <f>IF(AND(owoce[[#This Row],[liczba truskawek]]&gt;=owoce[[#This Row],[mediana]],owoce[[#This Row],[liczba porzeczek]]&gt;=owoce[[#This Row],[mediana]]),1,0)</f>
        <v>0</v>
      </c>
      <c r="P104">
        <f>$L104*owoce[[#This Row],[malinowo-porzeczkowe]]</f>
        <v>0</v>
      </c>
      <c r="Q104">
        <f>$L104*owoce[[#This Row],[malinowo-truskawkowe]]</f>
        <v>500</v>
      </c>
      <c r="R104">
        <f>$L104*owoce[[#This Row],[truskawkowo-porzeczkowe]]</f>
        <v>0</v>
      </c>
    </row>
    <row r="105" spans="1:18" x14ac:dyDescent="0.25">
      <c r="A105" s="1">
        <v>44055</v>
      </c>
      <c r="B105">
        <v>417</v>
      </c>
      <c r="C105">
        <v>457</v>
      </c>
      <c r="D105">
        <v>438</v>
      </c>
      <c r="E105" t="str">
        <f t="shared" si="13"/>
        <v>sierpień</v>
      </c>
      <c r="F105">
        <f t="shared" si="14"/>
        <v>0</v>
      </c>
      <c r="G105" t="str">
        <f>INDEX(owoce[[#Headers],[malina]:[porzeczka]],1,MATCH(MAX(owoce[[#This Row],[malina]:[porzeczka]]),owoce[[#This Row],[malina]:[porzeczka]],0))</f>
        <v>truskawka</v>
      </c>
      <c r="H105" t="str">
        <f>INDEX(owoce[[#Headers],[malina]:[porzeczka]],1,MATCH(LARGE(owoce[[#This Row],[malina]:[porzeczka]],2),owoce[[#This Row],[malina]:[porzeczka]],0))</f>
        <v>porzeczka</v>
      </c>
      <c r="I105">
        <f t="shared" si="10"/>
        <v>417</v>
      </c>
      <c r="J105">
        <f t="shared" si="11"/>
        <v>706</v>
      </c>
      <c r="K105">
        <f t="shared" si="12"/>
        <v>864</v>
      </c>
      <c r="L105">
        <f>MEDIAN(owoce[[#This Row],[liczba malin]:[liczba porzeczek]])</f>
        <v>706</v>
      </c>
      <c r="M105">
        <f>IF(AND(owoce[[#This Row],[liczba malin]]&gt;=owoce[[#This Row],[mediana]],owoce[[#This Row],[liczba porzeczek]]&gt;=owoce[[#This Row],[mediana]]),1,)</f>
        <v>0</v>
      </c>
      <c r="N105">
        <f>IF(AND(owoce[[#This Row],[liczba truskawek]]&gt;=owoce[[#This Row],[mediana]],owoce[[#This Row],[liczba malin]]&gt;=owoce[[#This Row],[mediana]]),1,0)</f>
        <v>0</v>
      </c>
      <c r="O105">
        <f>IF(AND(owoce[[#This Row],[liczba truskawek]]&gt;=owoce[[#This Row],[mediana]],owoce[[#This Row],[liczba porzeczek]]&gt;=owoce[[#This Row],[mediana]]),1,0)</f>
        <v>1</v>
      </c>
      <c r="P105">
        <f>$L105*owoce[[#This Row],[malinowo-porzeczkowe]]</f>
        <v>0</v>
      </c>
      <c r="Q105">
        <f>$L105*owoce[[#This Row],[malinowo-truskawkowe]]</f>
        <v>0</v>
      </c>
      <c r="R105">
        <f>$L105*owoce[[#This Row],[truskawkowo-porzeczkowe]]</f>
        <v>706</v>
      </c>
    </row>
    <row r="106" spans="1:18" x14ac:dyDescent="0.25">
      <c r="A106" s="1">
        <v>44056</v>
      </c>
      <c r="B106">
        <v>384</v>
      </c>
      <c r="C106">
        <v>330</v>
      </c>
      <c r="D106">
        <v>292</v>
      </c>
      <c r="E106" t="str">
        <f t="shared" si="13"/>
        <v>sierpień</v>
      </c>
      <c r="F106">
        <f t="shared" si="14"/>
        <v>0</v>
      </c>
      <c r="G106" t="str">
        <f>INDEX(owoce[[#Headers],[malina]:[porzeczka]],1,MATCH(MAX(owoce[[#This Row],[malina]:[porzeczka]]),owoce[[#This Row],[malina]:[porzeczka]],0))</f>
        <v>malina</v>
      </c>
      <c r="H106" t="str">
        <f>INDEX(owoce[[#Headers],[malina]:[porzeczka]],1,MATCH(LARGE(owoce[[#This Row],[malina]:[porzeczka]],2),owoce[[#This Row],[malina]:[porzeczka]],0))</f>
        <v>truskawka</v>
      </c>
      <c r="I106">
        <f t="shared" si="10"/>
        <v>801</v>
      </c>
      <c r="J106">
        <f t="shared" si="11"/>
        <v>330</v>
      </c>
      <c r="K106">
        <f t="shared" si="12"/>
        <v>450</v>
      </c>
      <c r="L106">
        <f>MEDIAN(owoce[[#This Row],[liczba malin]:[liczba porzeczek]])</f>
        <v>450</v>
      </c>
      <c r="M106">
        <f>IF(AND(owoce[[#This Row],[liczba malin]]&gt;=owoce[[#This Row],[mediana]],owoce[[#This Row],[liczba porzeczek]]&gt;=owoce[[#This Row],[mediana]]),1,)</f>
        <v>1</v>
      </c>
      <c r="N106">
        <f>IF(AND(owoce[[#This Row],[liczba truskawek]]&gt;=owoce[[#This Row],[mediana]],owoce[[#This Row],[liczba malin]]&gt;=owoce[[#This Row],[mediana]]),1,0)</f>
        <v>0</v>
      </c>
      <c r="O106">
        <f>IF(AND(owoce[[#This Row],[liczba truskawek]]&gt;=owoce[[#This Row],[mediana]],owoce[[#This Row],[liczba porzeczek]]&gt;=owoce[[#This Row],[mediana]]),1,0)</f>
        <v>0</v>
      </c>
      <c r="P106">
        <f>$L106*owoce[[#This Row],[malinowo-porzeczkowe]]</f>
        <v>450</v>
      </c>
      <c r="Q106">
        <f>$L106*owoce[[#This Row],[malinowo-truskawkowe]]</f>
        <v>0</v>
      </c>
      <c r="R106">
        <f>$L106*owoce[[#This Row],[truskawkowo-porzeczkowe]]</f>
        <v>0</v>
      </c>
    </row>
    <row r="107" spans="1:18" x14ac:dyDescent="0.25">
      <c r="A107" s="1">
        <v>44057</v>
      </c>
      <c r="B107">
        <v>370</v>
      </c>
      <c r="C107">
        <v>388</v>
      </c>
      <c r="D107">
        <v>390</v>
      </c>
      <c r="E107" t="str">
        <f t="shared" si="13"/>
        <v>sierpień</v>
      </c>
      <c r="F107">
        <f t="shared" si="14"/>
        <v>1</v>
      </c>
      <c r="G107" t="str">
        <f>INDEX(owoce[[#Headers],[malina]:[porzeczka]],1,MATCH(MAX(owoce[[#This Row],[malina]:[porzeczka]]),owoce[[#This Row],[malina]:[porzeczka]],0))</f>
        <v>porzeczka</v>
      </c>
      <c r="H107" t="str">
        <f>INDEX(owoce[[#Headers],[malina]:[porzeczka]],1,MATCH(LARGE(owoce[[#This Row],[malina]:[porzeczka]],2),owoce[[#This Row],[malina]:[porzeczka]],0))</f>
        <v>truskawka</v>
      </c>
      <c r="I107">
        <f t="shared" si="10"/>
        <v>721</v>
      </c>
      <c r="J107">
        <f t="shared" si="11"/>
        <v>718</v>
      </c>
      <c r="K107">
        <f t="shared" si="12"/>
        <v>390</v>
      </c>
      <c r="L107">
        <f>MEDIAN(owoce[[#This Row],[liczba malin]:[liczba porzeczek]])</f>
        <v>718</v>
      </c>
      <c r="M107">
        <f>IF(AND(owoce[[#This Row],[liczba malin]]&gt;=owoce[[#This Row],[mediana]],owoce[[#This Row],[liczba porzeczek]]&gt;=owoce[[#This Row],[mediana]]),1,)</f>
        <v>0</v>
      </c>
      <c r="N107">
        <f>IF(AND(owoce[[#This Row],[liczba truskawek]]&gt;=owoce[[#This Row],[mediana]],owoce[[#This Row],[liczba malin]]&gt;=owoce[[#This Row],[mediana]]),1,0)</f>
        <v>1</v>
      </c>
      <c r="O107">
        <f>IF(AND(owoce[[#This Row],[liczba truskawek]]&gt;=owoce[[#This Row],[mediana]],owoce[[#This Row],[liczba porzeczek]]&gt;=owoce[[#This Row],[mediana]]),1,0)</f>
        <v>0</v>
      </c>
      <c r="P107">
        <f>$L107*owoce[[#This Row],[malinowo-porzeczkowe]]</f>
        <v>0</v>
      </c>
      <c r="Q107">
        <f>$L107*owoce[[#This Row],[malinowo-truskawkowe]]</f>
        <v>718</v>
      </c>
      <c r="R107">
        <f>$L107*owoce[[#This Row],[truskawkowo-porzeczkowe]]</f>
        <v>0</v>
      </c>
    </row>
    <row r="108" spans="1:18" x14ac:dyDescent="0.25">
      <c r="A108" s="1">
        <v>44058</v>
      </c>
      <c r="B108">
        <v>436</v>
      </c>
      <c r="C108">
        <v>298</v>
      </c>
      <c r="D108">
        <v>420</v>
      </c>
      <c r="E108" t="str">
        <f t="shared" si="13"/>
        <v>sierpień</v>
      </c>
      <c r="F108">
        <f t="shared" si="14"/>
        <v>0</v>
      </c>
      <c r="G108" t="str">
        <f>INDEX(owoce[[#Headers],[malina]:[porzeczka]],1,MATCH(MAX(owoce[[#This Row],[malina]:[porzeczka]]),owoce[[#This Row],[malina]:[porzeczka]],0))</f>
        <v>malina</v>
      </c>
      <c r="H108" t="str">
        <f>INDEX(owoce[[#Headers],[malina]:[porzeczka]],1,MATCH(LARGE(owoce[[#This Row],[malina]:[porzeczka]],2),owoce[[#This Row],[malina]:[porzeczka]],0))</f>
        <v>porzeczka</v>
      </c>
      <c r="I108">
        <f t="shared" si="10"/>
        <v>439</v>
      </c>
      <c r="J108">
        <f t="shared" si="11"/>
        <v>298</v>
      </c>
      <c r="K108">
        <f t="shared" si="12"/>
        <v>810</v>
      </c>
      <c r="L108">
        <f>MEDIAN(owoce[[#This Row],[liczba malin]:[liczba porzeczek]])</f>
        <v>439</v>
      </c>
      <c r="M108">
        <f>IF(AND(owoce[[#This Row],[liczba malin]]&gt;=owoce[[#This Row],[mediana]],owoce[[#This Row],[liczba porzeczek]]&gt;=owoce[[#This Row],[mediana]]),1,)</f>
        <v>1</v>
      </c>
      <c r="N108">
        <f>IF(AND(owoce[[#This Row],[liczba truskawek]]&gt;=owoce[[#This Row],[mediana]],owoce[[#This Row],[liczba malin]]&gt;=owoce[[#This Row],[mediana]]),1,0)</f>
        <v>0</v>
      </c>
      <c r="O108">
        <f>IF(AND(owoce[[#This Row],[liczba truskawek]]&gt;=owoce[[#This Row],[mediana]],owoce[[#This Row],[liczba porzeczek]]&gt;=owoce[[#This Row],[mediana]]),1,0)</f>
        <v>0</v>
      </c>
      <c r="P108">
        <f>$L108*owoce[[#This Row],[malinowo-porzeczkowe]]</f>
        <v>439</v>
      </c>
      <c r="Q108">
        <f>$L108*owoce[[#This Row],[malinowo-truskawkowe]]</f>
        <v>0</v>
      </c>
      <c r="R108">
        <f>$L108*owoce[[#This Row],[truskawkowo-porzeczkowe]]</f>
        <v>0</v>
      </c>
    </row>
    <row r="109" spans="1:18" x14ac:dyDescent="0.25">
      <c r="A109" s="1">
        <v>44059</v>
      </c>
      <c r="B109">
        <v>303</v>
      </c>
      <c r="C109">
        <v>429</v>
      </c>
      <c r="D109">
        <v>407</v>
      </c>
      <c r="E109" t="str">
        <f t="shared" si="13"/>
        <v>sierpień</v>
      </c>
      <c r="F109">
        <f t="shared" si="14"/>
        <v>0</v>
      </c>
      <c r="G109" t="str">
        <f>INDEX(owoce[[#Headers],[malina]:[porzeczka]],1,MATCH(MAX(owoce[[#This Row],[malina]:[porzeczka]]),owoce[[#This Row],[malina]:[porzeczka]],0))</f>
        <v>truskawka</v>
      </c>
      <c r="H109" t="str">
        <f>INDEX(owoce[[#Headers],[malina]:[porzeczka]],1,MATCH(LARGE(owoce[[#This Row],[malina]:[porzeczka]],2),owoce[[#This Row],[malina]:[porzeczka]],0))</f>
        <v>porzeczka</v>
      </c>
      <c r="I109">
        <f t="shared" si="10"/>
        <v>303</v>
      </c>
      <c r="J109">
        <f t="shared" si="11"/>
        <v>727</v>
      </c>
      <c r="K109">
        <f t="shared" si="12"/>
        <v>778</v>
      </c>
      <c r="L109">
        <f>MEDIAN(owoce[[#This Row],[liczba malin]:[liczba porzeczek]])</f>
        <v>727</v>
      </c>
      <c r="M109">
        <f>IF(AND(owoce[[#This Row],[liczba malin]]&gt;=owoce[[#This Row],[mediana]],owoce[[#This Row],[liczba porzeczek]]&gt;=owoce[[#This Row],[mediana]]),1,)</f>
        <v>0</v>
      </c>
      <c r="N109">
        <f>IF(AND(owoce[[#This Row],[liczba truskawek]]&gt;=owoce[[#This Row],[mediana]],owoce[[#This Row],[liczba malin]]&gt;=owoce[[#This Row],[mediana]]),1,0)</f>
        <v>0</v>
      </c>
      <c r="O109">
        <f>IF(AND(owoce[[#This Row],[liczba truskawek]]&gt;=owoce[[#This Row],[mediana]],owoce[[#This Row],[liczba porzeczek]]&gt;=owoce[[#This Row],[mediana]]),1,0)</f>
        <v>1</v>
      </c>
      <c r="P109">
        <f>$L109*owoce[[#This Row],[malinowo-porzeczkowe]]</f>
        <v>0</v>
      </c>
      <c r="Q109">
        <f>$L109*owoce[[#This Row],[malinowo-truskawkowe]]</f>
        <v>0</v>
      </c>
      <c r="R109">
        <f>$L109*owoce[[#This Row],[truskawkowo-porzeczkowe]]</f>
        <v>727</v>
      </c>
    </row>
    <row r="110" spans="1:18" x14ac:dyDescent="0.25">
      <c r="A110" s="1">
        <v>44060</v>
      </c>
      <c r="B110">
        <v>449</v>
      </c>
      <c r="C110">
        <v>444</v>
      </c>
      <c r="D110">
        <v>425</v>
      </c>
      <c r="E110" t="str">
        <f t="shared" si="13"/>
        <v>sierpień</v>
      </c>
      <c r="F110">
        <f t="shared" si="14"/>
        <v>0</v>
      </c>
      <c r="G110" t="str">
        <f>INDEX(owoce[[#Headers],[malina]:[porzeczka]],1,MATCH(MAX(owoce[[#This Row],[malina]:[porzeczka]]),owoce[[#This Row],[malina]:[porzeczka]],0))</f>
        <v>malina</v>
      </c>
      <c r="H110" t="str">
        <f>INDEX(owoce[[#Headers],[malina]:[porzeczka]],1,MATCH(LARGE(owoce[[#This Row],[malina]:[porzeczka]],2),owoce[[#This Row],[malina]:[porzeczka]],0))</f>
        <v>truskawka</v>
      </c>
      <c r="I110">
        <f t="shared" si="10"/>
        <v>752</v>
      </c>
      <c r="J110">
        <f t="shared" si="11"/>
        <v>444</v>
      </c>
      <c r="K110">
        <f t="shared" si="12"/>
        <v>476</v>
      </c>
      <c r="L110">
        <f>MEDIAN(owoce[[#This Row],[liczba malin]:[liczba porzeczek]])</f>
        <v>476</v>
      </c>
      <c r="M110">
        <f>IF(AND(owoce[[#This Row],[liczba malin]]&gt;=owoce[[#This Row],[mediana]],owoce[[#This Row],[liczba porzeczek]]&gt;=owoce[[#This Row],[mediana]]),1,)</f>
        <v>1</v>
      </c>
      <c r="N110">
        <f>IF(AND(owoce[[#This Row],[liczba truskawek]]&gt;=owoce[[#This Row],[mediana]],owoce[[#This Row],[liczba malin]]&gt;=owoce[[#This Row],[mediana]]),1,0)</f>
        <v>0</v>
      </c>
      <c r="O110">
        <f>IF(AND(owoce[[#This Row],[liczba truskawek]]&gt;=owoce[[#This Row],[mediana]],owoce[[#This Row],[liczba porzeczek]]&gt;=owoce[[#This Row],[mediana]]),1,0)</f>
        <v>0</v>
      </c>
      <c r="P110">
        <f>$L110*owoce[[#This Row],[malinowo-porzeczkowe]]</f>
        <v>476</v>
      </c>
      <c r="Q110">
        <f>$L110*owoce[[#This Row],[malinowo-truskawkowe]]</f>
        <v>0</v>
      </c>
      <c r="R110">
        <f>$L110*owoce[[#This Row],[truskawkowo-porzeczkowe]]</f>
        <v>0</v>
      </c>
    </row>
    <row r="111" spans="1:18" x14ac:dyDescent="0.25">
      <c r="A111" s="1">
        <v>44061</v>
      </c>
      <c r="B111">
        <v>300</v>
      </c>
      <c r="C111">
        <v>358</v>
      </c>
      <c r="D111">
        <v>377</v>
      </c>
      <c r="E111" t="str">
        <f t="shared" si="13"/>
        <v>sierpień</v>
      </c>
      <c r="F111">
        <f t="shared" si="14"/>
        <v>1</v>
      </c>
      <c r="G111" t="str">
        <f>INDEX(owoce[[#Headers],[malina]:[porzeczka]],1,MATCH(MAX(owoce[[#This Row],[malina]:[porzeczka]]),owoce[[#This Row],[malina]:[porzeczka]],0))</f>
        <v>porzeczka</v>
      </c>
      <c r="H111" t="str">
        <f>INDEX(owoce[[#Headers],[malina]:[porzeczka]],1,MATCH(LARGE(owoce[[#This Row],[malina]:[porzeczka]],2),owoce[[#This Row],[malina]:[porzeczka]],0))</f>
        <v>truskawka</v>
      </c>
      <c r="I111">
        <f t="shared" si="10"/>
        <v>576</v>
      </c>
      <c r="J111">
        <f t="shared" si="11"/>
        <v>802</v>
      </c>
      <c r="K111">
        <f t="shared" si="12"/>
        <v>377</v>
      </c>
      <c r="L111">
        <f>MEDIAN(owoce[[#This Row],[liczba malin]:[liczba porzeczek]])</f>
        <v>576</v>
      </c>
      <c r="M111">
        <f>IF(AND(owoce[[#This Row],[liczba malin]]&gt;=owoce[[#This Row],[mediana]],owoce[[#This Row],[liczba porzeczek]]&gt;=owoce[[#This Row],[mediana]]),1,)</f>
        <v>0</v>
      </c>
      <c r="N111">
        <f>IF(AND(owoce[[#This Row],[liczba truskawek]]&gt;=owoce[[#This Row],[mediana]],owoce[[#This Row],[liczba malin]]&gt;=owoce[[#This Row],[mediana]]),1,0)</f>
        <v>1</v>
      </c>
      <c r="O111">
        <f>IF(AND(owoce[[#This Row],[liczba truskawek]]&gt;=owoce[[#This Row],[mediana]],owoce[[#This Row],[liczba porzeczek]]&gt;=owoce[[#This Row],[mediana]]),1,0)</f>
        <v>0</v>
      </c>
      <c r="P111">
        <f>$L111*owoce[[#This Row],[malinowo-porzeczkowe]]</f>
        <v>0</v>
      </c>
      <c r="Q111">
        <f>$L111*owoce[[#This Row],[malinowo-truskawkowe]]</f>
        <v>576</v>
      </c>
      <c r="R111">
        <f>$L111*owoce[[#This Row],[truskawkowo-porzeczkowe]]</f>
        <v>0</v>
      </c>
    </row>
    <row r="112" spans="1:18" x14ac:dyDescent="0.25">
      <c r="A112" s="1">
        <v>44062</v>
      </c>
      <c r="B112">
        <v>307</v>
      </c>
      <c r="C112">
        <v>417</v>
      </c>
      <c r="D112">
        <v>405</v>
      </c>
      <c r="E112" t="str">
        <f t="shared" si="13"/>
        <v>sierpień</v>
      </c>
      <c r="F112">
        <f t="shared" si="14"/>
        <v>0</v>
      </c>
      <c r="G112" t="str">
        <f>INDEX(owoce[[#Headers],[malina]:[porzeczka]],1,MATCH(MAX(owoce[[#This Row],[malina]:[porzeczka]]),owoce[[#This Row],[malina]:[porzeczka]],0))</f>
        <v>truskawka</v>
      </c>
      <c r="H112" t="str">
        <f>INDEX(owoce[[#Headers],[malina]:[porzeczka]],1,MATCH(LARGE(owoce[[#This Row],[malina]:[porzeczka]],2),owoce[[#This Row],[malina]:[porzeczka]],0))</f>
        <v>porzeczka</v>
      </c>
      <c r="I112">
        <f t="shared" si="10"/>
        <v>307</v>
      </c>
      <c r="J112">
        <f t="shared" si="11"/>
        <v>643</v>
      </c>
      <c r="K112">
        <f t="shared" si="12"/>
        <v>782</v>
      </c>
      <c r="L112">
        <f>MEDIAN(owoce[[#This Row],[liczba malin]:[liczba porzeczek]])</f>
        <v>643</v>
      </c>
      <c r="M112">
        <f>IF(AND(owoce[[#This Row],[liczba malin]]&gt;=owoce[[#This Row],[mediana]],owoce[[#This Row],[liczba porzeczek]]&gt;=owoce[[#This Row],[mediana]]),1,)</f>
        <v>0</v>
      </c>
      <c r="N112">
        <f>IF(AND(owoce[[#This Row],[liczba truskawek]]&gt;=owoce[[#This Row],[mediana]],owoce[[#This Row],[liczba malin]]&gt;=owoce[[#This Row],[mediana]]),1,0)</f>
        <v>0</v>
      </c>
      <c r="O112">
        <f>IF(AND(owoce[[#This Row],[liczba truskawek]]&gt;=owoce[[#This Row],[mediana]],owoce[[#This Row],[liczba porzeczek]]&gt;=owoce[[#This Row],[mediana]]),1,0)</f>
        <v>1</v>
      </c>
      <c r="P112">
        <f>$L112*owoce[[#This Row],[malinowo-porzeczkowe]]</f>
        <v>0</v>
      </c>
      <c r="Q112">
        <f>$L112*owoce[[#This Row],[malinowo-truskawkowe]]</f>
        <v>0</v>
      </c>
      <c r="R112">
        <f>$L112*owoce[[#This Row],[truskawkowo-porzeczkowe]]</f>
        <v>643</v>
      </c>
    </row>
    <row r="113" spans="1:18" x14ac:dyDescent="0.25">
      <c r="A113" s="1">
        <v>44063</v>
      </c>
      <c r="B113">
        <v>314</v>
      </c>
      <c r="C113">
        <v>340</v>
      </c>
      <c r="D113">
        <v>345</v>
      </c>
      <c r="E113" t="str">
        <f t="shared" si="13"/>
        <v>sierpień</v>
      </c>
      <c r="F113">
        <f t="shared" si="14"/>
        <v>1</v>
      </c>
      <c r="G113" t="str">
        <f>INDEX(owoce[[#Headers],[malina]:[porzeczka]],1,MATCH(MAX(owoce[[#This Row],[malina]:[porzeczka]]),owoce[[#This Row],[malina]:[porzeczka]],0))</f>
        <v>porzeczka</v>
      </c>
      <c r="H113" t="str">
        <f>INDEX(owoce[[#Headers],[malina]:[porzeczka]],1,MATCH(LARGE(owoce[[#This Row],[malina]:[porzeczka]],2),owoce[[#This Row],[malina]:[porzeczka]],0))</f>
        <v>truskawka</v>
      </c>
      <c r="I113">
        <f t="shared" si="10"/>
        <v>621</v>
      </c>
      <c r="J113">
        <f t="shared" si="11"/>
        <v>340</v>
      </c>
      <c r="K113">
        <f t="shared" si="12"/>
        <v>484</v>
      </c>
      <c r="L113">
        <f>MEDIAN(owoce[[#This Row],[liczba malin]:[liczba porzeczek]])</f>
        <v>484</v>
      </c>
      <c r="M113">
        <f>IF(AND(owoce[[#This Row],[liczba malin]]&gt;=owoce[[#This Row],[mediana]],owoce[[#This Row],[liczba porzeczek]]&gt;=owoce[[#This Row],[mediana]]),1,)</f>
        <v>1</v>
      </c>
      <c r="N113">
        <f>IF(AND(owoce[[#This Row],[liczba truskawek]]&gt;=owoce[[#This Row],[mediana]],owoce[[#This Row],[liczba malin]]&gt;=owoce[[#This Row],[mediana]]),1,0)</f>
        <v>0</v>
      </c>
      <c r="O113">
        <f>IF(AND(owoce[[#This Row],[liczba truskawek]]&gt;=owoce[[#This Row],[mediana]],owoce[[#This Row],[liczba porzeczek]]&gt;=owoce[[#This Row],[mediana]]),1,0)</f>
        <v>0</v>
      </c>
      <c r="P113">
        <f>$L113*owoce[[#This Row],[malinowo-porzeczkowe]]</f>
        <v>484</v>
      </c>
      <c r="Q113">
        <f>$L113*owoce[[#This Row],[malinowo-truskawkowe]]</f>
        <v>0</v>
      </c>
      <c r="R113">
        <f>$L113*owoce[[#This Row],[truskawkowo-porzeczkowe]]</f>
        <v>0</v>
      </c>
    </row>
    <row r="114" spans="1:18" x14ac:dyDescent="0.25">
      <c r="A114" s="1">
        <v>44064</v>
      </c>
      <c r="B114">
        <v>379</v>
      </c>
      <c r="C114">
        <v>288</v>
      </c>
      <c r="D114">
        <v>353</v>
      </c>
      <c r="E114" t="str">
        <f t="shared" si="13"/>
        <v>sierpień</v>
      </c>
      <c r="F114">
        <f t="shared" si="14"/>
        <v>0</v>
      </c>
      <c r="G114" t="str">
        <f>INDEX(owoce[[#Headers],[malina]:[porzeczka]],1,MATCH(MAX(owoce[[#This Row],[malina]:[porzeczka]]),owoce[[#This Row],[malina]:[porzeczka]],0))</f>
        <v>malina</v>
      </c>
      <c r="H114" t="str">
        <f>INDEX(owoce[[#Headers],[malina]:[porzeczka]],1,MATCH(LARGE(owoce[[#This Row],[malina]:[porzeczka]],2),owoce[[#This Row],[malina]:[porzeczka]],0))</f>
        <v>porzeczka</v>
      </c>
      <c r="I114">
        <f t="shared" si="10"/>
        <v>516</v>
      </c>
      <c r="J114">
        <f t="shared" si="11"/>
        <v>628</v>
      </c>
      <c r="K114">
        <f t="shared" si="12"/>
        <v>353</v>
      </c>
      <c r="L114">
        <f>MEDIAN(owoce[[#This Row],[liczba malin]:[liczba porzeczek]])</f>
        <v>516</v>
      </c>
      <c r="M114">
        <f>IF(AND(owoce[[#This Row],[liczba malin]]&gt;=owoce[[#This Row],[mediana]],owoce[[#This Row],[liczba porzeczek]]&gt;=owoce[[#This Row],[mediana]]),1,)</f>
        <v>0</v>
      </c>
      <c r="N114">
        <f>IF(AND(owoce[[#This Row],[liczba truskawek]]&gt;=owoce[[#This Row],[mediana]],owoce[[#This Row],[liczba malin]]&gt;=owoce[[#This Row],[mediana]]),1,0)</f>
        <v>1</v>
      </c>
      <c r="O114">
        <f>IF(AND(owoce[[#This Row],[liczba truskawek]]&gt;=owoce[[#This Row],[mediana]],owoce[[#This Row],[liczba porzeczek]]&gt;=owoce[[#This Row],[mediana]]),1,0)</f>
        <v>0</v>
      </c>
      <c r="P114">
        <f>$L114*owoce[[#This Row],[malinowo-porzeczkowe]]</f>
        <v>0</v>
      </c>
      <c r="Q114">
        <f>$L114*owoce[[#This Row],[malinowo-truskawkowe]]</f>
        <v>516</v>
      </c>
      <c r="R114">
        <f>$L114*owoce[[#This Row],[truskawkowo-porzeczkowe]]</f>
        <v>0</v>
      </c>
    </row>
    <row r="115" spans="1:18" x14ac:dyDescent="0.25">
      <c r="A115" s="1">
        <v>44065</v>
      </c>
      <c r="B115">
        <v>405</v>
      </c>
      <c r="C115">
        <v>454</v>
      </c>
      <c r="D115">
        <v>342</v>
      </c>
      <c r="E115" t="str">
        <f t="shared" si="13"/>
        <v>sierpień</v>
      </c>
      <c r="F115">
        <f t="shared" si="14"/>
        <v>0</v>
      </c>
      <c r="G115" t="str">
        <f>INDEX(owoce[[#Headers],[malina]:[porzeczka]],1,MATCH(MAX(owoce[[#This Row],[malina]:[porzeczka]]),owoce[[#This Row],[malina]:[porzeczka]],0))</f>
        <v>truskawka</v>
      </c>
      <c r="H115" t="str">
        <f>INDEX(owoce[[#Headers],[malina]:[porzeczka]],1,MATCH(LARGE(owoce[[#This Row],[malina]:[porzeczka]],2),owoce[[#This Row],[malina]:[porzeczka]],0))</f>
        <v>malina</v>
      </c>
      <c r="I115">
        <f t="shared" si="10"/>
        <v>405</v>
      </c>
      <c r="J115">
        <f t="shared" si="11"/>
        <v>566</v>
      </c>
      <c r="K115">
        <f t="shared" si="12"/>
        <v>695</v>
      </c>
      <c r="L115">
        <f>MEDIAN(owoce[[#This Row],[liczba malin]:[liczba porzeczek]])</f>
        <v>566</v>
      </c>
      <c r="M115">
        <f>IF(AND(owoce[[#This Row],[liczba malin]]&gt;=owoce[[#This Row],[mediana]],owoce[[#This Row],[liczba porzeczek]]&gt;=owoce[[#This Row],[mediana]]),1,)</f>
        <v>0</v>
      </c>
      <c r="N115">
        <f>IF(AND(owoce[[#This Row],[liczba truskawek]]&gt;=owoce[[#This Row],[mediana]],owoce[[#This Row],[liczba malin]]&gt;=owoce[[#This Row],[mediana]]),1,0)</f>
        <v>0</v>
      </c>
      <c r="O115">
        <f>IF(AND(owoce[[#This Row],[liczba truskawek]]&gt;=owoce[[#This Row],[mediana]],owoce[[#This Row],[liczba porzeczek]]&gt;=owoce[[#This Row],[mediana]]),1,0)</f>
        <v>1</v>
      </c>
      <c r="P115">
        <f>$L115*owoce[[#This Row],[malinowo-porzeczkowe]]</f>
        <v>0</v>
      </c>
      <c r="Q115">
        <f>$L115*owoce[[#This Row],[malinowo-truskawkowe]]</f>
        <v>0</v>
      </c>
      <c r="R115">
        <f>$L115*owoce[[#This Row],[truskawkowo-porzeczkowe]]</f>
        <v>566</v>
      </c>
    </row>
    <row r="116" spans="1:18" x14ac:dyDescent="0.25">
      <c r="A116" s="1">
        <v>44066</v>
      </c>
      <c r="B116">
        <v>407</v>
      </c>
      <c r="C116">
        <v>300</v>
      </c>
      <c r="D116">
        <v>365</v>
      </c>
      <c r="E116" t="str">
        <f t="shared" si="13"/>
        <v>sierpień</v>
      </c>
      <c r="F116">
        <f t="shared" si="14"/>
        <v>0</v>
      </c>
      <c r="G116" t="str">
        <f>INDEX(owoce[[#Headers],[malina]:[porzeczka]],1,MATCH(MAX(owoce[[#This Row],[malina]:[porzeczka]]),owoce[[#This Row],[malina]:[porzeczka]],0))</f>
        <v>malina</v>
      </c>
      <c r="H116" t="str">
        <f>INDEX(owoce[[#Headers],[malina]:[porzeczka]],1,MATCH(LARGE(owoce[[#This Row],[malina]:[porzeczka]],2),owoce[[#This Row],[malina]:[porzeczka]],0))</f>
        <v>porzeczka</v>
      </c>
      <c r="I116">
        <f t="shared" si="10"/>
        <v>812</v>
      </c>
      <c r="J116">
        <f t="shared" si="11"/>
        <v>300</v>
      </c>
      <c r="K116">
        <f t="shared" si="12"/>
        <v>494</v>
      </c>
      <c r="L116">
        <f>MEDIAN(owoce[[#This Row],[liczba malin]:[liczba porzeczek]])</f>
        <v>494</v>
      </c>
      <c r="M116">
        <f>IF(AND(owoce[[#This Row],[liczba malin]]&gt;=owoce[[#This Row],[mediana]],owoce[[#This Row],[liczba porzeczek]]&gt;=owoce[[#This Row],[mediana]]),1,)</f>
        <v>1</v>
      </c>
      <c r="N116">
        <f>IF(AND(owoce[[#This Row],[liczba truskawek]]&gt;=owoce[[#This Row],[mediana]],owoce[[#This Row],[liczba malin]]&gt;=owoce[[#This Row],[mediana]]),1,0)</f>
        <v>0</v>
      </c>
      <c r="O116">
        <f>IF(AND(owoce[[#This Row],[liczba truskawek]]&gt;=owoce[[#This Row],[mediana]],owoce[[#This Row],[liczba porzeczek]]&gt;=owoce[[#This Row],[mediana]]),1,0)</f>
        <v>0</v>
      </c>
      <c r="P116">
        <f>$L116*owoce[[#This Row],[malinowo-porzeczkowe]]</f>
        <v>494</v>
      </c>
      <c r="Q116">
        <f>$L116*owoce[[#This Row],[malinowo-truskawkowe]]</f>
        <v>0</v>
      </c>
      <c r="R116">
        <f>$L116*owoce[[#This Row],[truskawkowo-porzeczkowe]]</f>
        <v>0</v>
      </c>
    </row>
    <row r="117" spans="1:18" x14ac:dyDescent="0.25">
      <c r="A117" s="1">
        <v>44067</v>
      </c>
      <c r="B117">
        <v>432</v>
      </c>
      <c r="C117">
        <v>423</v>
      </c>
      <c r="D117">
        <v>221</v>
      </c>
      <c r="E117" t="str">
        <f t="shared" si="13"/>
        <v>sierpień</v>
      </c>
      <c r="F117">
        <f t="shared" si="14"/>
        <v>0</v>
      </c>
      <c r="G117" t="str">
        <f>INDEX(owoce[[#Headers],[malina]:[porzeczka]],1,MATCH(MAX(owoce[[#This Row],[malina]:[porzeczka]]),owoce[[#This Row],[malina]:[porzeczka]],0))</f>
        <v>malina</v>
      </c>
      <c r="H117" t="str">
        <f>INDEX(owoce[[#Headers],[malina]:[porzeczka]],1,MATCH(LARGE(owoce[[#This Row],[malina]:[porzeczka]],2),owoce[[#This Row],[malina]:[porzeczka]],0))</f>
        <v>truskawka</v>
      </c>
      <c r="I117">
        <f t="shared" si="10"/>
        <v>750</v>
      </c>
      <c r="J117">
        <f t="shared" si="11"/>
        <v>723</v>
      </c>
      <c r="K117">
        <f t="shared" si="12"/>
        <v>221</v>
      </c>
      <c r="L117">
        <f>MEDIAN(owoce[[#This Row],[liczba malin]:[liczba porzeczek]])</f>
        <v>723</v>
      </c>
      <c r="M117">
        <f>IF(AND(owoce[[#This Row],[liczba malin]]&gt;=owoce[[#This Row],[mediana]],owoce[[#This Row],[liczba porzeczek]]&gt;=owoce[[#This Row],[mediana]]),1,)</f>
        <v>0</v>
      </c>
      <c r="N117">
        <f>IF(AND(owoce[[#This Row],[liczba truskawek]]&gt;=owoce[[#This Row],[mediana]],owoce[[#This Row],[liczba malin]]&gt;=owoce[[#This Row],[mediana]]),1,0)</f>
        <v>1</v>
      </c>
      <c r="O117">
        <f>IF(AND(owoce[[#This Row],[liczba truskawek]]&gt;=owoce[[#This Row],[mediana]],owoce[[#This Row],[liczba porzeczek]]&gt;=owoce[[#This Row],[mediana]]),1,0)</f>
        <v>0</v>
      </c>
      <c r="P117">
        <f>$L117*owoce[[#This Row],[malinowo-porzeczkowe]]</f>
        <v>0</v>
      </c>
      <c r="Q117">
        <f>$L117*owoce[[#This Row],[malinowo-truskawkowe]]</f>
        <v>723</v>
      </c>
      <c r="R117">
        <f>$L117*owoce[[#This Row],[truskawkowo-porzeczkowe]]</f>
        <v>0</v>
      </c>
    </row>
    <row r="118" spans="1:18" x14ac:dyDescent="0.25">
      <c r="A118" s="1">
        <v>44068</v>
      </c>
      <c r="B118">
        <v>405</v>
      </c>
      <c r="C118">
        <v>449</v>
      </c>
      <c r="D118">
        <v>231</v>
      </c>
      <c r="E118" t="str">
        <f t="shared" si="13"/>
        <v>sierpień</v>
      </c>
      <c r="F118">
        <f t="shared" si="14"/>
        <v>0</v>
      </c>
      <c r="G118" t="str">
        <f>INDEX(owoce[[#Headers],[malina]:[porzeczka]],1,MATCH(MAX(owoce[[#This Row],[malina]:[porzeczka]]),owoce[[#This Row],[malina]:[porzeczka]],0))</f>
        <v>truskawka</v>
      </c>
      <c r="H118" t="str">
        <f>INDEX(owoce[[#Headers],[malina]:[porzeczka]],1,MATCH(LARGE(owoce[[#This Row],[malina]:[porzeczka]],2),owoce[[#This Row],[malina]:[porzeczka]],0))</f>
        <v>malina</v>
      </c>
      <c r="I118">
        <f t="shared" si="10"/>
        <v>432</v>
      </c>
      <c r="J118">
        <f t="shared" si="11"/>
        <v>449</v>
      </c>
      <c r="K118">
        <f t="shared" si="12"/>
        <v>452</v>
      </c>
      <c r="L118">
        <f>MEDIAN(owoce[[#This Row],[liczba malin]:[liczba porzeczek]])</f>
        <v>449</v>
      </c>
      <c r="M118">
        <f>IF(AND(owoce[[#This Row],[liczba malin]]&gt;=owoce[[#This Row],[mediana]],owoce[[#This Row],[liczba porzeczek]]&gt;=owoce[[#This Row],[mediana]]),1,)</f>
        <v>0</v>
      </c>
      <c r="N118">
        <f>IF(AND(owoce[[#This Row],[liczba truskawek]]&gt;=owoce[[#This Row],[mediana]],owoce[[#This Row],[liczba malin]]&gt;=owoce[[#This Row],[mediana]]),1,0)</f>
        <v>0</v>
      </c>
      <c r="O118">
        <f>IF(AND(owoce[[#This Row],[liczba truskawek]]&gt;=owoce[[#This Row],[mediana]],owoce[[#This Row],[liczba porzeczek]]&gt;=owoce[[#This Row],[mediana]]),1,0)</f>
        <v>1</v>
      </c>
      <c r="P118">
        <f>$L118*owoce[[#This Row],[malinowo-porzeczkowe]]</f>
        <v>0</v>
      </c>
      <c r="Q118">
        <f>$L118*owoce[[#This Row],[malinowo-truskawkowe]]</f>
        <v>0</v>
      </c>
      <c r="R118">
        <f>$L118*owoce[[#This Row],[truskawkowo-porzeczkowe]]</f>
        <v>449</v>
      </c>
    </row>
    <row r="119" spans="1:18" x14ac:dyDescent="0.25">
      <c r="A119" s="1">
        <v>44069</v>
      </c>
      <c r="B119">
        <v>162</v>
      </c>
      <c r="C119">
        <v>294</v>
      </c>
      <c r="D119">
        <v>255</v>
      </c>
      <c r="E119" t="str">
        <f t="shared" si="13"/>
        <v>sierpień</v>
      </c>
      <c r="F119">
        <f t="shared" si="14"/>
        <v>0</v>
      </c>
      <c r="G119" t="str">
        <f>INDEX(owoce[[#Headers],[malina]:[porzeczka]],1,MATCH(MAX(owoce[[#This Row],[malina]:[porzeczka]]),owoce[[#This Row],[malina]:[porzeczka]],0))</f>
        <v>truskawka</v>
      </c>
      <c r="H119" t="str">
        <f>INDEX(owoce[[#Headers],[malina]:[porzeczka]],1,MATCH(LARGE(owoce[[#This Row],[malina]:[porzeczka]],2),owoce[[#This Row],[malina]:[porzeczka]],0))</f>
        <v>porzeczka</v>
      </c>
      <c r="I119">
        <f t="shared" si="10"/>
        <v>594</v>
      </c>
      <c r="J119">
        <f t="shared" si="11"/>
        <v>294</v>
      </c>
      <c r="K119">
        <f t="shared" si="12"/>
        <v>258</v>
      </c>
      <c r="L119">
        <f>MEDIAN(owoce[[#This Row],[liczba malin]:[liczba porzeczek]])</f>
        <v>294</v>
      </c>
      <c r="M119">
        <f>IF(AND(owoce[[#This Row],[liczba malin]]&gt;=owoce[[#This Row],[mediana]],owoce[[#This Row],[liczba porzeczek]]&gt;=owoce[[#This Row],[mediana]]),1,)</f>
        <v>0</v>
      </c>
      <c r="N119">
        <f>IF(AND(owoce[[#This Row],[liczba truskawek]]&gt;=owoce[[#This Row],[mediana]],owoce[[#This Row],[liczba malin]]&gt;=owoce[[#This Row],[mediana]]),1,0)</f>
        <v>1</v>
      </c>
      <c r="O119">
        <f>IF(AND(owoce[[#This Row],[liczba truskawek]]&gt;=owoce[[#This Row],[mediana]],owoce[[#This Row],[liczba porzeczek]]&gt;=owoce[[#This Row],[mediana]]),1,0)</f>
        <v>0</v>
      </c>
      <c r="P119">
        <f>$L119*owoce[[#This Row],[malinowo-porzeczkowe]]</f>
        <v>0</v>
      </c>
      <c r="Q119">
        <f>$L119*owoce[[#This Row],[malinowo-truskawkowe]]</f>
        <v>294</v>
      </c>
      <c r="R119">
        <f>$L119*owoce[[#This Row],[truskawkowo-porzeczkowe]]</f>
        <v>0</v>
      </c>
    </row>
    <row r="120" spans="1:18" x14ac:dyDescent="0.25">
      <c r="A120" s="1">
        <v>44070</v>
      </c>
      <c r="B120">
        <v>297</v>
      </c>
      <c r="C120">
        <v>341</v>
      </c>
      <c r="D120">
        <v>223</v>
      </c>
      <c r="E120" t="str">
        <f t="shared" si="13"/>
        <v>sierpień</v>
      </c>
      <c r="F120">
        <f t="shared" si="14"/>
        <v>0</v>
      </c>
      <c r="G120" t="str">
        <f>INDEX(owoce[[#Headers],[malina]:[porzeczka]],1,MATCH(MAX(owoce[[#This Row],[malina]:[porzeczka]]),owoce[[#This Row],[malina]:[porzeczka]],0))</f>
        <v>truskawka</v>
      </c>
      <c r="H120" t="str">
        <f>INDEX(owoce[[#Headers],[malina]:[porzeczka]],1,MATCH(LARGE(owoce[[#This Row],[malina]:[porzeczka]],2),owoce[[#This Row],[malina]:[porzeczka]],0))</f>
        <v>malina</v>
      </c>
      <c r="I120">
        <f t="shared" si="10"/>
        <v>597</v>
      </c>
      <c r="J120">
        <f t="shared" si="11"/>
        <v>341</v>
      </c>
      <c r="K120">
        <f t="shared" si="12"/>
        <v>481</v>
      </c>
      <c r="L120">
        <f>MEDIAN(owoce[[#This Row],[liczba malin]:[liczba porzeczek]])</f>
        <v>481</v>
      </c>
      <c r="M120">
        <f>IF(AND(owoce[[#This Row],[liczba malin]]&gt;=owoce[[#This Row],[mediana]],owoce[[#This Row],[liczba porzeczek]]&gt;=owoce[[#This Row],[mediana]]),1,)</f>
        <v>1</v>
      </c>
      <c r="N120">
        <f>IF(AND(owoce[[#This Row],[liczba truskawek]]&gt;=owoce[[#This Row],[mediana]],owoce[[#This Row],[liczba malin]]&gt;=owoce[[#This Row],[mediana]]),1,0)</f>
        <v>0</v>
      </c>
      <c r="O120">
        <f>IF(AND(owoce[[#This Row],[liczba truskawek]]&gt;=owoce[[#This Row],[mediana]],owoce[[#This Row],[liczba porzeczek]]&gt;=owoce[[#This Row],[mediana]]),1,0)</f>
        <v>0</v>
      </c>
      <c r="P120">
        <f>$L120*owoce[[#This Row],[malinowo-porzeczkowe]]</f>
        <v>481</v>
      </c>
      <c r="Q120">
        <f>$L120*owoce[[#This Row],[malinowo-truskawkowe]]</f>
        <v>0</v>
      </c>
      <c r="R120">
        <f>$L120*owoce[[#This Row],[truskawkowo-porzeczkowe]]</f>
        <v>0</v>
      </c>
    </row>
    <row r="121" spans="1:18" x14ac:dyDescent="0.25">
      <c r="A121" s="1">
        <v>44071</v>
      </c>
      <c r="B121">
        <v>226</v>
      </c>
      <c r="C121">
        <v>329</v>
      </c>
      <c r="D121">
        <v>261</v>
      </c>
      <c r="E121" t="str">
        <f t="shared" si="13"/>
        <v>sierpień</v>
      </c>
      <c r="F121">
        <f t="shared" si="14"/>
        <v>0</v>
      </c>
      <c r="G121" t="str">
        <f>INDEX(owoce[[#Headers],[malina]:[porzeczka]],1,MATCH(MAX(owoce[[#This Row],[malina]:[porzeczka]]),owoce[[#This Row],[malina]:[porzeczka]],0))</f>
        <v>truskawka</v>
      </c>
      <c r="H121" t="str">
        <f>INDEX(owoce[[#Headers],[malina]:[porzeczka]],1,MATCH(LARGE(owoce[[#This Row],[malina]:[porzeczka]],2),owoce[[#This Row],[malina]:[porzeczka]],0))</f>
        <v>porzeczka</v>
      </c>
      <c r="I121">
        <f t="shared" si="10"/>
        <v>342</v>
      </c>
      <c r="J121">
        <f t="shared" si="11"/>
        <v>670</v>
      </c>
      <c r="K121">
        <f t="shared" si="12"/>
        <v>261</v>
      </c>
      <c r="L121">
        <f>MEDIAN(owoce[[#This Row],[liczba malin]:[liczba porzeczek]])</f>
        <v>342</v>
      </c>
      <c r="M121">
        <f>IF(AND(owoce[[#This Row],[liczba malin]]&gt;=owoce[[#This Row],[mediana]],owoce[[#This Row],[liczba porzeczek]]&gt;=owoce[[#This Row],[mediana]]),1,)</f>
        <v>0</v>
      </c>
      <c r="N121">
        <f>IF(AND(owoce[[#This Row],[liczba truskawek]]&gt;=owoce[[#This Row],[mediana]],owoce[[#This Row],[liczba malin]]&gt;=owoce[[#This Row],[mediana]]),1,0)</f>
        <v>1</v>
      </c>
      <c r="O121">
        <f>IF(AND(owoce[[#This Row],[liczba truskawek]]&gt;=owoce[[#This Row],[mediana]],owoce[[#This Row],[liczba porzeczek]]&gt;=owoce[[#This Row],[mediana]]),1,0)</f>
        <v>0</v>
      </c>
      <c r="P121">
        <f>$L121*owoce[[#This Row],[malinowo-porzeczkowe]]</f>
        <v>0</v>
      </c>
      <c r="Q121">
        <f>$L121*owoce[[#This Row],[malinowo-truskawkowe]]</f>
        <v>342</v>
      </c>
      <c r="R121">
        <f>$L121*owoce[[#This Row],[truskawkowo-porzeczkowe]]</f>
        <v>0</v>
      </c>
    </row>
    <row r="122" spans="1:18" x14ac:dyDescent="0.25">
      <c r="A122" s="1">
        <v>44072</v>
      </c>
      <c r="B122">
        <v>226</v>
      </c>
      <c r="C122">
        <v>256</v>
      </c>
      <c r="D122">
        <v>239</v>
      </c>
      <c r="E122" t="str">
        <f t="shared" si="13"/>
        <v>sierpień</v>
      </c>
      <c r="F122">
        <f t="shared" si="14"/>
        <v>0</v>
      </c>
      <c r="G122" t="str">
        <f>INDEX(owoce[[#Headers],[malina]:[porzeczka]],1,MATCH(MAX(owoce[[#This Row],[malina]:[porzeczka]]),owoce[[#This Row],[malina]:[porzeczka]],0))</f>
        <v>truskawka</v>
      </c>
      <c r="H122" t="str">
        <f>INDEX(owoce[[#Headers],[malina]:[porzeczka]],1,MATCH(LARGE(owoce[[#This Row],[malina]:[porzeczka]],2),owoce[[#This Row],[malina]:[porzeczka]],0))</f>
        <v>porzeczka</v>
      </c>
      <c r="I122">
        <f t="shared" si="10"/>
        <v>226</v>
      </c>
      <c r="J122">
        <f t="shared" si="11"/>
        <v>584</v>
      </c>
      <c r="K122">
        <f t="shared" si="12"/>
        <v>500</v>
      </c>
      <c r="L122">
        <f>MEDIAN(owoce[[#This Row],[liczba malin]:[liczba porzeczek]])</f>
        <v>500</v>
      </c>
      <c r="M122">
        <f>IF(AND(owoce[[#This Row],[liczba malin]]&gt;=owoce[[#This Row],[mediana]],owoce[[#This Row],[liczba porzeczek]]&gt;=owoce[[#This Row],[mediana]]),1,)</f>
        <v>0</v>
      </c>
      <c r="N122">
        <f>IF(AND(owoce[[#This Row],[liczba truskawek]]&gt;=owoce[[#This Row],[mediana]],owoce[[#This Row],[liczba malin]]&gt;=owoce[[#This Row],[mediana]]),1,0)</f>
        <v>0</v>
      </c>
      <c r="O122">
        <f>IF(AND(owoce[[#This Row],[liczba truskawek]]&gt;=owoce[[#This Row],[mediana]],owoce[[#This Row],[liczba porzeczek]]&gt;=owoce[[#This Row],[mediana]]),1,0)</f>
        <v>1</v>
      </c>
      <c r="P122">
        <f>$L122*owoce[[#This Row],[malinowo-porzeczkowe]]</f>
        <v>0</v>
      </c>
      <c r="Q122">
        <f>$L122*owoce[[#This Row],[malinowo-truskawkowe]]</f>
        <v>0</v>
      </c>
      <c r="R122">
        <f>$L122*owoce[[#This Row],[truskawkowo-porzeczkowe]]</f>
        <v>500</v>
      </c>
    </row>
    <row r="123" spans="1:18" x14ac:dyDescent="0.25">
      <c r="A123" s="1">
        <v>44073</v>
      </c>
      <c r="B123">
        <v>287</v>
      </c>
      <c r="C123">
        <v>217</v>
      </c>
      <c r="D123">
        <v>262</v>
      </c>
      <c r="E123" t="str">
        <f t="shared" si="13"/>
        <v>sierpień</v>
      </c>
      <c r="F123">
        <f t="shared" si="14"/>
        <v>0</v>
      </c>
      <c r="G123" t="str">
        <f>INDEX(owoce[[#Headers],[malina]:[porzeczka]],1,MATCH(MAX(owoce[[#This Row],[malina]:[porzeczka]]),owoce[[#This Row],[malina]:[porzeczka]],0))</f>
        <v>malina</v>
      </c>
      <c r="H123" t="str">
        <f>INDEX(owoce[[#Headers],[malina]:[porzeczka]],1,MATCH(LARGE(owoce[[#This Row],[malina]:[porzeczka]],2),owoce[[#This Row],[malina]:[porzeczka]],0))</f>
        <v>porzeczka</v>
      </c>
      <c r="I123">
        <f t="shared" si="10"/>
        <v>513</v>
      </c>
      <c r="J123">
        <f t="shared" si="11"/>
        <v>301</v>
      </c>
      <c r="K123">
        <f t="shared" si="12"/>
        <v>262</v>
      </c>
      <c r="L123">
        <f>MEDIAN(owoce[[#This Row],[liczba malin]:[liczba porzeczek]])</f>
        <v>301</v>
      </c>
      <c r="M123">
        <f>IF(AND(owoce[[#This Row],[liczba malin]]&gt;=owoce[[#This Row],[mediana]],owoce[[#This Row],[liczba porzeczek]]&gt;=owoce[[#This Row],[mediana]]),1,)</f>
        <v>0</v>
      </c>
      <c r="N123">
        <f>IF(AND(owoce[[#This Row],[liczba truskawek]]&gt;=owoce[[#This Row],[mediana]],owoce[[#This Row],[liczba malin]]&gt;=owoce[[#This Row],[mediana]]),1,0)</f>
        <v>1</v>
      </c>
      <c r="O123">
        <f>IF(AND(owoce[[#This Row],[liczba truskawek]]&gt;=owoce[[#This Row],[mediana]],owoce[[#This Row],[liczba porzeczek]]&gt;=owoce[[#This Row],[mediana]]),1,0)</f>
        <v>0</v>
      </c>
      <c r="P123">
        <f>$L123*owoce[[#This Row],[malinowo-porzeczkowe]]</f>
        <v>0</v>
      </c>
      <c r="Q123">
        <f>$L123*owoce[[#This Row],[malinowo-truskawkowe]]</f>
        <v>301</v>
      </c>
      <c r="R123">
        <f>$L123*owoce[[#This Row],[truskawkowo-porzeczkowe]]</f>
        <v>0</v>
      </c>
    </row>
    <row r="124" spans="1:18" x14ac:dyDescent="0.25">
      <c r="A124" s="1">
        <v>44074</v>
      </c>
      <c r="B124">
        <v>351</v>
      </c>
      <c r="C124">
        <v>266</v>
      </c>
      <c r="D124">
        <v>226</v>
      </c>
      <c r="E124" t="str">
        <f t="shared" si="13"/>
        <v>sierpień</v>
      </c>
      <c r="F124">
        <f t="shared" si="14"/>
        <v>0</v>
      </c>
      <c r="G124" t="str">
        <f>INDEX(owoce[[#Headers],[malina]:[porzeczka]],1,MATCH(MAX(owoce[[#This Row],[malina]:[porzeczka]]),owoce[[#This Row],[malina]:[porzeczka]],0))</f>
        <v>malina</v>
      </c>
      <c r="H124" t="str">
        <f>INDEX(owoce[[#Headers],[malina]:[porzeczka]],1,MATCH(LARGE(owoce[[#This Row],[malina]:[porzeczka]],2),owoce[[#This Row],[malina]:[porzeczka]],0))</f>
        <v>truskawka</v>
      </c>
      <c r="I124">
        <f t="shared" si="10"/>
        <v>563</v>
      </c>
      <c r="J124">
        <f t="shared" si="11"/>
        <v>266</v>
      </c>
      <c r="K124">
        <f t="shared" si="12"/>
        <v>488</v>
      </c>
      <c r="L124">
        <f>MEDIAN(owoce[[#This Row],[liczba malin]:[liczba porzeczek]])</f>
        <v>488</v>
      </c>
      <c r="M124">
        <f>IF(AND(owoce[[#This Row],[liczba malin]]&gt;=owoce[[#This Row],[mediana]],owoce[[#This Row],[liczba porzeczek]]&gt;=owoce[[#This Row],[mediana]]),1,)</f>
        <v>1</v>
      </c>
      <c r="N124">
        <f>IF(AND(owoce[[#This Row],[liczba truskawek]]&gt;=owoce[[#This Row],[mediana]],owoce[[#This Row],[liczba malin]]&gt;=owoce[[#This Row],[mediana]]),1,0)</f>
        <v>0</v>
      </c>
      <c r="O124">
        <f>IF(AND(owoce[[#This Row],[liczba truskawek]]&gt;=owoce[[#This Row],[mediana]],owoce[[#This Row],[liczba porzeczek]]&gt;=owoce[[#This Row],[mediana]]),1,0)</f>
        <v>0</v>
      </c>
      <c r="P124">
        <f>$L124*owoce[[#This Row],[malinowo-porzeczkowe]]</f>
        <v>488</v>
      </c>
      <c r="Q124">
        <f>$L124*owoce[[#This Row],[malinowo-truskawkowe]]</f>
        <v>0</v>
      </c>
      <c r="R124">
        <f>$L124*owoce[[#This Row],[truskawkowo-porzeczkowe]]</f>
        <v>0</v>
      </c>
    </row>
    <row r="125" spans="1:18" x14ac:dyDescent="0.25">
      <c r="A125" s="1">
        <v>44075</v>
      </c>
      <c r="B125">
        <v>214</v>
      </c>
      <c r="C125">
        <v>260</v>
      </c>
      <c r="D125">
        <v>241</v>
      </c>
      <c r="E125" t="str">
        <f t="shared" si="13"/>
        <v>wrzesień</v>
      </c>
      <c r="F125">
        <f t="shared" si="14"/>
        <v>0</v>
      </c>
      <c r="G125" t="str">
        <f>INDEX(owoce[[#Headers],[malina]:[porzeczka]],1,MATCH(MAX(owoce[[#This Row],[malina]:[porzeczka]]),owoce[[#This Row],[malina]:[porzeczka]],0))</f>
        <v>truskawka</v>
      </c>
      <c r="H125" t="str">
        <f>INDEX(owoce[[#Headers],[malina]:[porzeczka]],1,MATCH(LARGE(owoce[[#This Row],[malina]:[porzeczka]],2),owoce[[#This Row],[malina]:[porzeczka]],0))</f>
        <v>porzeczka</v>
      </c>
      <c r="I125">
        <f t="shared" si="10"/>
        <v>289</v>
      </c>
      <c r="J125">
        <f t="shared" si="11"/>
        <v>526</v>
      </c>
      <c r="K125">
        <f t="shared" si="12"/>
        <v>241</v>
      </c>
      <c r="L125">
        <f>MEDIAN(owoce[[#This Row],[liczba malin]:[liczba porzeczek]])</f>
        <v>289</v>
      </c>
      <c r="M125">
        <f>IF(AND(owoce[[#This Row],[liczba malin]]&gt;=owoce[[#This Row],[mediana]],owoce[[#This Row],[liczba porzeczek]]&gt;=owoce[[#This Row],[mediana]]),1,)</f>
        <v>0</v>
      </c>
      <c r="N125">
        <f>IF(AND(owoce[[#This Row],[liczba truskawek]]&gt;=owoce[[#This Row],[mediana]],owoce[[#This Row],[liczba malin]]&gt;=owoce[[#This Row],[mediana]]),1,0)</f>
        <v>1</v>
      </c>
      <c r="O125">
        <f>IF(AND(owoce[[#This Row],[liczba truskawek]]&gt;=owoce[[#This Row],[mediana]],owoce[[#This Row],[liczba porzeczek]]&gt;=owoce[[#This Row],[mediana]]),1,0)</f>
        <v>0</v>
      </c>
      <c r="P125">
        <f>$L125*owoce[[#This Row],[malinowo-porzeczkowe]]</f>
        <v>0</v>
      </c>
      <c r="Q125">
        <f>$L125*owoce[[#This Row],[malinowo-truskawkowe]]</f>
        <v>289</v>
      </c>
      <c r="R125">
        <f>$L125*owoce[[#This Row],[truskawkowo-porzeczkowe]]</f>
        <v>0</v>
      </c>
    </row>
    <row r="126" spans="1:18" x14ac:dyDescent="0.25">
      <c r="A126" s="1">
        <v>44076</v>
      </c>
      <c r="B126">
        <v>282</v>
      </c>
      <c r="C126">
        <v>227</v>
      </c>
      <c r="D126">
        <v>258</v>
      </c>
      <c r="E126" t="str">
        <f t="shared" si="13"/>
        <v>wrzesień</v>
      </c>
      <c r="F126">
        <f t="shared" si="14"/>
        <v>0</v>
      </c>
      <c r="G126" t="str">
        <f>INDEX(owoce[[#Headers],[malina]:[porzeczka]],1,MATCH(MAX(owoce[[#This Row],[malina]:[porzeczka]]),owoce[[#This Row],[malina]:[porzeczka]],0))</f>
        <v>malina</v>
      </c>
      <c r="H126" t="str">
        <f>INDEX(owoce[[#Headers],[malina]:[porzeczka]],1,MATCH(LARGE(owoce[[#This Row],[malina]:[porzeczka]],2),owoce[[#This Row],[malina]:[porzeczka]],0))</f>
        <v>porzeczka</v>
      </c>
      <c r="I126">
        <f t="shared" si="10"/>
        <v>282</v>
      </c>
      <c r="J126">
        <f t="shared" si="11"/>
        <v>464</v>
      </c>
      <c r="K126">
        <f t="shared" si="12"/>
        <v>499</v>
      </c>
      <c r="L126">
        <f>MEDIAN(owoce[[#This Row],[liczba malin]:[liczba porzeczek]])</f>
        <v>464</v>
      </c>
      <c r="M126">
        <f>IF(AND(owoce[[#This Row],[liczba malin]]&gt;=owoce[[#This Row],[mediana]],owoce[[#This Row],[liczba porzeczek]]&gt;=owoce[[#This Row],[mediana]]),1,)</f>
        <v>0</v>
      </c>
      <c r="N126">
        <f>IF(AND(owoce[[#This Row],[liczba truskawek]]&gt;=owoce[[#This Row],[mediana]],owoce[[#This Row],[liczba malin]]&gt;=owoce[[#This Row],[mediana]]),1,0)</f>
        <v>0</v>
      </c>
      <c r="O126">
        <f>IF(AND(owoce[[#This Row],[liczba truskawek]]&gt;=owoce[[#This Row],[mediana]],owoce[[#This Row],[liczba porzeczek]]&gt;=owoce[[#This Row],[mediana]]),1,0)</f>
        <v>1</v>
      </c>
      <c r="P126">
        <f>$L126*owoce[[#This Row],[malinowo-porzeczkowe]]</f>
        <v>0</v>
      </c>
      <c r="Q126">
        <f>$L126*owoce[[#This Row],[malinowo-truskawkowe]]</f>
        <v>0</v>
      </c>
      <c r="R126">
        <f>$L126*owoce[[#This Row],[truskawkowo-porzeczkowe]]</f>
        <v>464</v>
      </c>
    </row>
    <row r="127" spans="1:18" x14ac:dyDescent="0.25">
      <c r="A127" s="1">
        <v>44077</v>
      </c>
      <c r="B127">
        <v>257</v>
      </c>
      <c r="C127">
        <v>251</v>
      </c>
      <c r="D127">
        <v>252</v>
      </c>
      <c r="E127" t="str">
        <f t="shared" si="13"/>
        <v>wrzesień</v>
      </c>
      <c r="F127">
        <f t="shared" si="14"/>
        <v>0</v>
      </c>
      <c r="G127" t="str">
        <f>INDEX(owoce[[#Headers],[malina]:[porzeczka]],1,MATCH(MAX(owoce[[#This Row],[malina]:[porzeczka]]),owoce[[#This Row],[malina]:[porzeczka]],0))</f>
        <v>malina</v>
      </c>
      <c r="H127" t="str">
        <f>INDEX(owoce[[#Headers],[malina]:[porzeczka]],1,MATCH(LARGE(owoce[[#This Row],[malina]:[porzeczka]],2),owoce[[#This Row],[malina]:[porzeczka]],0))</f>
        <v>porzeczka</v>
      </c>
      <c r="I127">
        <f t="shared" si="10"/>
        <v>539</v>
      </c>
      <c r="J127">
        <f t="shared" si="11"/>
        <v>251</v>
      </c>
      <c r="K127">
        <f t="shared" si="12"/>
        <v>287</v>
      </c>
      <c r="L127">
        <f>MEDIAN(owoce[[#This Row],[liczba malin]:[liczba porzeczek]])</f>
        <v>287</v>
      </c>
      <c r="M127">
        <f>IF(AND(owoce[[#This Row],[liczba malin]]&gt;=owoce[[#This Row],[mediana]],owoce[[#This Row],[liczba porzeczek]]&gt;=owoce[[#This Row],[mediana]]),1,)</f>
        <v>1</v>
      </c>
      <c r="N127">
        <f>IF(AND(owoce[[#This Row],[liczba truskawek]]&gt;=owoce[[#This Row],[mediana]],owoce[[#This Row],[liczba malin]]&gt;=owoce[[#This Row],[mediana]]),1,0)</f>
        <v>0</v>
      </c>
      <c r="O127">
        <f>IF(AND(owoce[[#This Row],[liczba truskawek]]&gt;=owoce[[#This Row],[mediana]],owoce[[#This Row],[liczba porzeczek]]&gt;=owoce[[#This Row],[mediana]]),1,0)</f>
        <v>0</v>
      </c>
      <c r="P127">
        <f>$L127*owoce[[#This Row],[malinowo-porzeczkowe]]</f>
        <v>287</v>
      </c>
      <c r="Q127">
        <f>$L127*owoce[[#This Row],[malinowo-truskawkowe]]</f>
        <v>0</v>
      </c>
      <c r="R127">
        <f>$L127*owoce[[#This Row],[truskawkowo-porzeczkowe]]</f>
        <v>0</v>
      </c>
    </row>
    <row r="128" spans="1:18" x14ac:dyDescent="0.25">
      <c r="A128" s="1">
        <v>44078</v>
      </c>
      <c r="B128">
        <v>172</v>
      </c>
      <c r="C128">
        <v>171</v>
      </c>
      <c r="D128">
        <v>268</v>
      </c>
      <c r="E128" t="str">
        <f t="shared" si="13"/>
        <v>wrzesień</v>
      </c>
      <c r="F128">
        <f t="shared" si="14"/>
        <v>1</v>
      </c>
      <c r="G128" t="str">
        <f>INDEX(owoce[[#Headers],[malina]:[porzeczka]],1,MATCH(MAX(owoce[[#This Row],[malina]:[porzeczka]]),owoce[[#This Row],[malina]:[porzeczka]],0))</f>
        <v>porzeczka</v>
      </c>
      <c r="H128" t="str">
        <f>INDEX(owoce[[#Headers],[malina]:[porzeczka]],1,MATCH(LARGE(owoce[[#This Row],[malina]:[porzeczka]],2),owoce[[#This Row],[malina]:[porzeczka]],0))</f>
        <v>malina</v>
      </c>
      <c r="I128">
        <f t="shared" si="10"/>
        <v>424</v>
      </c>
      <c r="J128">
        <f t="shared" si="11"/>
        <v>422</v>
      </c>
      <c r="K128">
        <f t="shared" si="12"/>
        <v>268</v>
      </c>
      <c r="L128">
        <f>MEDIAN(owoce[[#This Row],[liczba malin]:[liczba porzeczek]])</f>
        <v>422</v>
      </c>
      <c r="M128">
        <f>IF(AND(owoce[[#This Row],[liczba malin]]&gt;=owoce[[#This Row],[mediana]],owoce[[#This Row],[liczba porzeczek]]&gt;=owoce[[#This Row],[mediana]]),1,)</f>
        <v>0</v>
      </c>
      <c r="N128">
        <f>IF(AND(owoce[[#This Row],[liczba truskawek]]&gt;=owoce[[#This Row],[mediana]],owoce[[#This Row],[liczba malin]]&gt;=owoce[[#This Row],[mediana]]),1,0)</f>
        <v>1</v>
      </c>
      <c r="O128">
        <f>IF(AND(owoce[[#This Row],[liczba truskawek]]&gt;=owoce[[#This Row],[mediana]],owoce[[#This Row],[liczba porzeczek]]&gt;=owoce[[#This Row],[mediana]]),1,0)</f>
        <v>0</v>
      </c>
      <c r="P128">
        <f>$L128*owoce[[#This Row],[malinowo-porzeczkowe]]</f>
        <v>0</v>
      </c>
      <c r="Q128">
        <f>$L128*owoce[[#This Row],[malinowo-truskawkowe]]</f>
        <v>422</v>
      </c>
      <c r="R128">
        <f>$L128*owoce[[#This Row],[truskawkowo-porzeczkowe]]</f>
        <v>0</v>
      </c>
    </row>
    <row r="129" spans="1:18" x14ac:dyDescent="0.25">
      <c r="A129" s="1">
        <v>44079</v>
      </c>
      <c r="B129">
        <v>197</v>
      </c>
      <c r="C129">
        <v>326</v>
      </c>
      <c r="D129">
        <v>224</v>
      </c>
      <c r="E129" t="str">
        <f t="shared" si="13"/>
        <v>wrzesień</v>
      </c>
      <c r="F129">
        <f t="shared" si="14"/>
        <v>0</v>
      </c>
      <c r="G129" t="str">
        <f>INDEX(owoce[[#Headers],[malina]:[porzeczka]],1,MATCH(MAX(owoce[[#This Row],[malina]:[porzeczka]]),owoce[[#This Row],[malina]:[porzeczka]],0))</f>
        <v>truskawka</v>
      </c>
      <c r="H129" t="str">
        <f>INDEX(owoce[[#Headers],[malina]:[porzeczka]],1,MATCH(LARGE(owoce[[#This Row],[malina]:[porzeczka]],2),owoce[[#This Row],[malina]:[porzeczka]],0))</f>
        <v>porzeczka</v>
      </c>
      <c r="I129">
        <f t="shared" si="10"/>
        <v>199</v>
      </c>
      <c r="J129">
        <f t="shared" si="11"/>
        <v>326</v>
      </c>
      <c r="K129">
        <f t="shared" si="12"/>
        <v>492</v>
      </c>
      <c r="L129">
        <f>MEDIAN(owoce[[#This Row],[liczba malin]:[liczba porzeczek]])</f>
        <v>326</v>
      </c>
      <c r="M129">
        <f>IF(AND(owoce[[#This Row],[liczba malin]]&gt;=owoce[[#This Row],[mediana]],owoce[[#This Row],[liczba porzeczek]]&gt;=owoce[[#This Row],[mediana]]),1,)</f>
        <v>0</v>
      </c>
      <c r="N129">
        <f>IF(AND(owoce[[#This Row],[liczba truskawek]]&gt;=owoce[[#This Row],[mediana]],owoce[[#This Row],[liczba malin]]&gt;=owoce[[#This Row],[mediana]]),1,0)</f>
        <v>0</v>
      </c>
      <c r="O129">
        <f>IF(AND(owoce[[#This Row],[liczba truskawek]]&gt;=owoce[[#This Row],[mediana]],owoce[[#This Row],[liczba porzeczek]]&gt;=owoce[[#This Row],[mediana]]),1,0)</f>
        <v>1</v>
      </c>
      <c r="P129">
        <f>$L129*owoce[[#This Row],[malinowo-porzeczkowe]]</f>
        <v>0</v>
      </c>
      <c r="Q129">
        <f>$L129*owoce[[#This Row],[malinowo-truskawkowe]]</f>
        <v>0</v>
      </c>
      <c r="R129">
        <f>$L129*owoce[[#This Row],[truskawkowo-porzeczkowe]]</f>
        <v>326</v>
      </c>
    </row>
    <row r="130" spans="1:18" x14ac:dyDescent="0.25">
      <c r="A130" s="1">
        <v>44080</v>
      </c>
      <c r="B130">
        <v>292</v>
      </c>
      <c r="C130">
        <v>329</v>
      </c>
      <c r="D130">
        <v>255</v>
      </c>
      <c r="E130" t="str">
        <f t="shared" ref="E130:E154" si="15">TEXT(A130, "mmmm")</f>
        <v>wrzesień</v>
      </c>
      <c r="F130">
        <f t="shared" ref="F130:F154" si="16">IF(MAX(B130:D130)=D130, 1, 0)</f>
        <v>0</v>
      </c>
      <c r="G130" t="str">
        <f>INDEX(owoce[[#Headers],[malina]:[porzeczka]],1,MATCH(MAX(owoce[[#This Row],[malina]:[porzeczka]]),owoce[[#This Row],[malina]:[porzeczka]],0))</f>
        <v>truskawka</v>
      </c>
      <c r="H130" t="str">
        <f>INDEX(owoce[[#Headers],[malina]:[porzeczka]],1,MATCH(LARGE(owoce[[#This Row],[malina]:[porzeczka]],2),owoce[[#This Row],[malina]:[porzeczka]],0))</f>
        <v>malina</v>
      </c>
      <c r="I130">
        <f t="shared" si="10"/>
        <v>491</v>
      </c>
      <c r="J130">
        <f t="shared" si="11"/>
        <v>329</v>
      </c>
      <c r="K130">
        <f t="shared" si="12"/>
        <v>421</v>
      </c>
      <c r="L130">
        <f>MEDIAN(owoce[[#This Row],[liczba malin]:[liczba porzeczek]])</f>
        <v>421</v>
      </c>
      <c r="M130">
        <f>IF(AND(owoce[[#This Row],[liczba malin]]&gt;=owoce[[#This Row],[mediana]],owoce[[#This Row],[liczba porzeczek]]&gt;=owoce[[#This Row],[mediana]]),1,)</f>
        <v>1</v>
      </c>
      <c r="N130">
        <f>IF(AND(owoce[[#This Row],[liczba truskawek]]&gt;=owoce[[#This Row],[mediana]],owoce[[#This Row],[liczba malin]]&gt;=owoce[[#This Row],[mediana]]),1,0)</f>
        <v>0</v>
      </c>
      <c r="O130">
        <f>IF(AND(owoce[[#This Row],[liczba truskawek]]&gt;=owoce[[#This Row],[mediana]],owoce[[#This Row],[liczba porzeczek]]&gt;=owoce[[#This Row],[mediana]]),1,0)</f>
        <v>0</v>
      </c>
      <c r="P130">
        <f>$L130*owoce[[#This Row],[malinowo-porzeczkowe]]</f>
        <v>421</v>
      </c>
      <c r="Q130">
        <f>$L130*owoce[[#This Row],[malinowo-truskawkowe]]</f>
        <v>0</v>
      </c>
      <c r="R130">
        <f>$L130*owoce[[#This Row],[truskawkowo-porzeczkowe]]</f>
        <v>0</v>
      </c>
    </row>
    <row r="131" spans="1:18" x14ac:dyDescent="0.25">
      <c r="A131" s="1">
        <v>44081</v>
      </c>
      <c r="B131">
        <v>172</v>
      </c>
      <c r="C131">
        <v>216</v>
      </c>
      <c r="D131">
        <v>199</v>
      </c>
      <c r="E131" t="str">
        <f t="shared" si="15"/>
        <v>wrzesień</v>
      </c>
      <c r="F131">
        <f t="shared" si="16"/>
        <v>0</v>
      </c>
      <c r="G131" t="str">
        <f>INDEX(owoce[[#Headers],[malina]:[porzeczka]],1,MATCH(MAX(owoce[[#This Row],[malina]:[porzeczka]]),owoce[[#This Row],[malina]:[porzeczka]],0))</f>
        <v>truskawka</v>
      </c>
      <c r="H131" t="str">
        <f>INDEX(owoce[[#Headers],[malina]:[porzeczka]],1,MATCH(LARGE(owoce[[#This Row],[malina]:[porzeczka]],2),owoce[[#This Row],[malina]:[porzeczka]],0))</f>
        <v>porzeczka</v>
      </c>
      <c r="I131">
        <f t="shared" si="10"/>
        <v>242</v>
      </c>
      <c r="J131">
        <f t="shared" si="11"/>
        <v>545</v>
      </c>
      <c r="K131">
        <f t="shared" si="12"/>
        <v>199</v>
      </c>
      <c r="L131">
        <f>MEDIAN(owoce[[#This Row],[liczba malin]:[liczba porzeczek]])</f>
        <v>242</v>
      </c>
      <c r="M131">
        <f>IF(AND(owoce[[#This Row],[liczba malin]]&gt;=owoce[[#This Row],[mediana]],owoce[[#This Row],[liczba porzeczek]]&gt;=owoce[[#This Row],[mediana]]),1,)</f>
        <v>0</v>
      </c>
      <c r="N131">
        <f>IF(AND(owoce[[#This Row],[liczba truskawek]]&gt;=owoce[[#This Row],[mediana]],owoce[[#This Row],[liczba malin]]&gt;=owoce[[#This Row],[mediana]]),1,0)</f>
        <v>1</v>
      </c>
      <c r="O131">
        <f>IF(AND(owoce[[#This Row],[liczba truskawek]]&gt;=owoce[[#This Row],[mediana]],owoce[[#This Row],[liczba porzeczek]]&gt;=owoce[[#This Row],[mediana]]),1,0)</f>
        <v>0</v>
      </c>
      <c r="P131">
        <f>$L131*owoce[[#This Row],[malinowo-porzeczkowe]]</f>
        <v>0</v>
      </c>
      <c r="Q131">
        <f>$L131*owoce[[#This Row],[malinowo-truskawkowe]]</f>
        <v>242</v>
      </c>
      <c r="R131">
        <f>$L131*owoce[[#This Row],[truskawkowo-porzeczkowe]]</f>
        <v>0</v>
      </c>
    </row>
    <row r="132" spans="1:18" x14ac:dyDescent="0.25">
      <c r="A132" s="1">
        <v>44082</v>
      </c>
      <c r="B132">
        <v>258</v>
      </c>
      <c r="C132">
        <v>291</v>
      </c>
      <c r="D132">
        <v>220</v>
      </c>
      <c r="E132" t="str">
        <f t="shared" si="15"/>
        <v>wrzesień</v>
      </c>
      <c r="F132">
        <f t="shared" si="16"/>
        <v>0</v>
      </c>
      <c r="G132" t="str">
        <f>INDEX(owoce[[#Headers],[malina]:[porzeczka]],1,MATCH(MAX(owoce[[#This Row],[malina]:[porzeczka]]),owoce[[#This Row],[malina]:[porzeczka]],0))</f>
        <v>truskawka</v>
      </c>
      <c r="H132" t="str">
        <f>INDEX(owoce[[#Headers],[malina]:[porzeczka]],1,MATCH(LARGE(owoce[[#This Row],[malina]:[porzeczka]],2),owoce[[#This Row],[malina]:[porzeczka]],0))</f>
        <v>malina</v>
      </c>
      <c r="I132">
        <f t="shared" ref="I132:I154" si="17">IF(I131&gt;=$L131,I131-$L131+B132,I131+B132)</f>
        <v>258</v>
      </c>
      <c r="J132">
        <f t="shared" ref="J132:J154" si="18">IF(J131&gt;=$L131,J131-$L131+C132,J131+C132)</f>
        <v>594</v>
      </c>
      <c r="K132">
        <f t="shared" ref="K132:K154" si="19">IF(K131&gt;=$L131,K131-$L131+D132,K131+D132)</f>
        <v>419</v>
      </c>
      <c r="L132">
        <f>MEDIAN(owoce[[#This Row],[liczba malin]:[liczba porzeczek]])</f>
        <v>419</v>
      </c>
      <c r="M132">
        <f>IF(AND(owoce[[#This Row],[liczba malin]]&gt;=owoce[[#This Row],[mediana]],owoce[[#This Row],[liczba porzeczek]]&gt;=owoce[[#This Row],[mediana]]),1,)</f>
        <v>0</v>
      </c>
      <c r="N132">
        <f>IF(AND(owoce[[#This Row],[liczba truskawek]]&gt;=owoce[[#This Row],[mediana]],owoce[[#This Row],[liczba malin]]&gt;=owoce[[#This Row],[mediana]]),1,0)</f>
        <v>0</v>
      </c>
      <c r="O132">
        <f>IF(AND(owoce[[#This Row],[liczba truskawek]]&gt;=owoce[[#This Row],[mediana]],owoce[[#This Row],[liczba porzeczek]]&gt;=owoce[[#This Row],[mediana]]),1,0)</f>
        <v>1</v>
      </c>
      <c r="P132">
        <f>$L132*owoce[[#This Row],[malinowo-porzeczkowe]]</f>
        <v>0</v>
      </c>
      <c r="Q132">
        <f>$L132*owoce[[#This Row],[malinowo-truskawkowe]]</f>
        <v>0</v>
      </c>
      <c r="R132">
        <f>$L132*owoce[[#This Row],[truskawkowo-porzeczkowe]]</f>
        <v>419</v>
      </c>
    </row>
    <row r="133" spans="1:18" x14ac:dyDescent="0.25">
      <c r="A133" s="1">
        <v>44083</v>
      </c>
      <c r="B133">
        <v>276</v>
      </c>
      <c r="C133">
        <v>347</v>
      </c>
      <c r="D133">
        <v>197</v>
      </c>
      <c r="E133" t="str">
        <f t="shared" si="15"/>
        <v>wrzesień</v>
      </c>
      <c r="F133">
        <f t="shared" si="16"/>
        <v>0</v>
      </c>
      <c r="G133" t="str">
        <f>INDEX(owoce[[#Headers],[malina]:[porzeczka]],1,MATCH(MAX(owoce[[#This Row],[malina]:[porzeczka]]),owoce[[#This Row],[malina]:[porzeczka]],0))</f>
        <v>truskawka</v>
      </c>
      <c r="H133" t="str">
        <f>INDEX(owoce[[#Headers],[malina]:[porzeczka]],1,MATCH(LARGE(owoce[[#This Row],[malina]:[porzeczka]],2),owoce[[#This Row],[malina]:[porzeczka]],0))</f>
        <v>malina</v>
      </c>
      <c r="I133">
        <f t="shared" si="17"/>
        <v>534</v>
      </c>
      <c r="J133">
        <f t="shared" si="18"/>
        <v>522</v>
      </c>
      <c r="K133">
        <f t="shared" si="19"/>
        <v>197</v>
      </c>
      <c r="L133">
        <f>MEDIAN(owoce[[#This Row],[liczba malin]:[liczba porzeczek]])</f>
        <v>522</v>
      </c>
      <c r="M133">
        <f>IF(AND(owoce[[#This Row],[liczba malin]]&gt;=owoce[[#This Row],[mediana]],owoce[[#This Row],[liczba porzeczek]]&gt;=owoce[[#This Row],[mediana]]),1,)</f>
        <v>0</v>
      </c>
      <c r="N133">
        <f>IF(AND(owoce[[#This Row],[liczba truskawek]]&gt;=owoce[[#This Row],[mediana]],owoce[[#This Row],[liczba malin]]&gt;=owoce[[#This Row],[mediana]]),1,0)</f>
        <v>1</v>
      </c>
      <c r="O133">
        <f>IF(AND(owoce[[#This Row],[liczba truskawek]]&gt;=owoce[[#This Row],[mediana]],owoce[[#This Row],[liczba porzeczek]]&gt;=owoce[[#This Row],[mediana]]),1,0)</f>
        <v>0</v>
      </c>
      <c r="P133">
        <f>$L133*owoce[[#This Row],[malinowo-porzeczkowe]]</f>
        <v>0</v>
      </c>
      <c r="Q133">
        <f>$L133*owoce[[#This Row],[malinowo-truskawkowe]]</f>
        <v>522</v>
      </c>
      <c r="R133">
        <f>$L133*owoce[[#This Row],[truskawkowo-porzeczkowe]]</f>
        <v>0</v>
      </c>
    </row>
    <row r="134" spans="1:18" x14ac:dyDescent="0.25">
      <c r="A134" s="1">
        <v>44084</v>
      </c>
      <c r="B134">
        <v>210</v>
      </c>
      <c r="C134">
        <v>333</v>
      </c>
      <c r="D134">
        <v>218</v>
      </c>
      <c r="E134" t="str">
        <f t="shared" si="15"/>
        <v>wrzesień</v>
      </c>
      <c r="F134">
        <f t="shared" si="16"/>
        <v>0</v>
      </c>
      <c r="G134" t="str">
        <f>INDEX(owoce[[#Headers],[malina]:[porzeczka]],1,MATCH(MAX(owoce[[#This Row],[malina]:[porzeczka]]),owoce[[#This Row],[malina]:[porzeczka]],0))</f>
        <v>truskawka</v>
      </c>
      <c r="H134" t="str">
        <f>INDEX(owoce[[#Headers],[malina]:[porzeczka]],1,MATCH(LARGE(owoce[[#This Row],[malina]:[porzeczka]],2),owoce[[#This Row],[malina]:[porzeczka]],0))</f>
        <v>porzeczka</v>
      </c>
      <c r="I134">
        <f t="shared" si="17"/>
        <v>222</v>
      </c>
      <c r="J134">
        <f t="shared" si="18"/>
        <v>333</v>
      </c>
      <c r="K134">
        <f t="shared" si="19"/>
        <v>415</v>
      </c>
      <c r="L134">
        <f>MEDIAN(owoce[[#This Row],[liczba malin]:[liczba porzeczek]])</f>
        <v>333</v>
      </c>
      <c r="M134">
        <f>IF(AND(owoce[[#This Row],[liczba malin]]&gt;=owoce[[#This Row],[mediana]],owoce[[#This Row],[liczba porzeczek]]&gt;=owoce[[#This Row],[mediana]]),1,)</f>
        <v>0</v>
      </c>
      <c r="N134">
        <f>IF(AND(owoce[[#This Row],[liczba truskawek]]&gt;=owoce[[#This Row],[mediana]],owoce[[#This Row],[liczba malin]]&gt;=owoce[[#This Row],[mediana]]),1,0)</f>
        <v>0</v>
      </c>
      <c r="O134">
        <f>IF(AND(owoce[[#This Row],[liczba truskawek]]&gt;=owoce[[#This Row],[mediana]],owoce[[#This Row],[liczba porzeczek]]&gt;=owoce[[#This Row],[mediana]]),1,0)</f>
        <v>1</v>
      </c>
      <c r="P134">
        <f>$L134*owoce[[#This Row],[malinowo-porzeczkowe]]</f>
        <v>0</v>
      </c>
      <c r="Q134">
        <f>$L134*owoce[[#This Row],[malinowo-truskawkowe]]</f>
        <v>0</v>
      </c>
      <c r="R134">
        <f>$L134*owoce[[#This Row],[truskawkowo-porzeczkowe]]</f>
        <v>333</v>
      </c>
    </row>
    <row r="135" spans="1:18" x14ac:dyDescent="0.25">
      <c r="A135" s="1">
        <v>44085</v>
      </c>
      <c r="B135">
        <v>168</v>
      </c>
      <c r="C135">
        <v>211</v>
      </c>
      <c r="D135">
        <v>180</v>
      </c>
      <c r="E135" t="str">
        <f t="shared" si="15"/>
        <v>wrzesień</v>
      </c>
      <c r="F135">
        <f t="shared" si="16"/>
        <v>0</v>
      </c>
      <c r="G135" t="str">
        <f>INDEX(owoce[[#Headers],[malina]:[porzeczka]],1,MATCH(MAX(owoce[[#This Row],[malina]:[porzeczka]]),owoce[[#This Row],[malina]:[porzeczka]],0))</f>
        <v>truskawka</v>
      </c>
      <c r="H135" t="str">
        <f>INDEX(owoce[[#Headers],[malina]:[porzeczka]],1,MATCH(LARGE(owoce[[#This Row],[malina]:[porzeczka]],2),owoce[[#This Row],[malina]:[porzeczka]],0))</f>
        <v>porzeczka</v>
      </c>
      <c r="I135">
        <f t="shared" si="17"/>
        <v>390</v>
      </c>
      <c r="J135">
        <f t="shared" si="18"/>
        <v>211</v>
      </c>
      <c r="K135">
        <f t="shared" si="19"/>
        <v>262</v>
      </c>
      <c r="L135">
        <f>MEDIAN(owoce[[#This Row],[liczba malin]:[liczba porzeczek]])</f>
        <v>262</v>
      </c>
      <c r="M135">
        <f>IF(AND(owoce[[#This Row],[liczba malin]]&gt;=owoce[[#This Row],[mediana]],owoce[[#This Row],[liczba porzeczek]]&gt;=owoce[[#This Row],[mediana]]),1,)</f>
        <v>1</v>
      </c>
      <c r="N135">
        <f>IF(AND(owoce[[#This Row],[liczba truskawek]]&gt;=owoce[[#This Row],[mediana]],owoce[[#This Row],[liczba malin]]&gt;=owoce[[#This Row],[mediana]]),1,0)</f>
        <v>0</v>
      </c>
      <c r="O135">
        <f>IF(AND(owoce[[#This Row],[liczba truskawek]]&gt;=owoce[[#This Row],[mediana]],owoce[[#This Row],[liczba porzeczek]]&gt;=owoce[[#This Row],[mediana]]),1,0)</f>
        <v>0</v>
      </c>
      <c r="P135">
        <f>$L135*owoce[[#This Row],[malinowo-porzeczkowe]]</f>
        <v>262</v>
      </c>
      <c r="Q135">
        <f>$L135*owoce[[#This Row],[malinowo-truskawkowe]]</f>
        <v>0</v>
      </c>
      <c r="R135">
        <f>$L135*owoce[[#This Row],[truskawkowo-porzeczkowe]]</f>
        <v>0</v>
      </c>
    </row>
    <row r="136" spans="1:18" x14ac:dyDescent="0.25">
      <c r="A136" s="1">
        <v>44086</v>
      </c>
      <c r="B136">
        <v>196</v>
      </c>
      <c r="C136">
        <v>348</v>
      </c>
      <c r="D136">
        <v>225</v>
      </c>
      <c r="E136" t="str">
        <f t="shared" si="15"/>
        <v>wrzesień</v>
      </c>
      <c r="F136">
        <f t="shared" si="16"/>
        <v>0</v>
      </c>
      <c r="G136" t="str">
        <f>INDEX(owoce[[#Headers],[malina]:[porzeczka]],1,MATCH(MAX(owoce[[#This Row],[malina]:[porzeczka]]),owoce[[#This Row],[malina]:[porzeczka]],0))</f>
        <v>truskawka</v>
      </c>
      <c r="H136" t="str">
        <f>INDEX(owoce[[#Headers],[malina]:[porzeczka]],1,MATCH(LARGE(owoce[[#This Row],[malina]:[porzeczka]],2),owoce[[#This Row],[malina]:[porzeczka]],0))</f>
        <v>porzeczka</v>
      </c>
      <c r="I136">
        <f t="shared" si="17"/>
        <v>324</v>
      </c>
      <c r="J136">
        <f t="shared" si="18"/>
        <v>559</v>
      </c>
      <c r="K136">
        <f t="shared" si="19"/>
        <v>225</v>
      </c>
      <c r="L136">
        <f>MEDIAN(owoce[[#This Row],[liczba malin]:[liczba porzeczek]])</f>
        <v>324</v>
      </c>
      <c r="M136">
        <f>IF(AND(owoce[[#This Row],[liczba malin]]&gt;=owoce[[#This Row],[mediana]],owoce[[#This Row],[liczba porzeczek]]&gt;=owoce[[#This Row],[mediana]]),1,)</f>
        <v>0</v>
      </c>
      <c r="N136">
        <f>IF(AND(owoce[[#This Row],[liczba truskawek]]&gt;=owoce[[#This Row],[mediana]],owoce[[#This Row],[liczba malin]]&gt;=owoce[[#This Row],[mediana]]),1,0)</f>
        <v>1</v>
      </c>
      <c r="O136">
        <f>IF(AND(owoce[[#This Row],[liczba truskawek]]&gt;=owoce[[#This Row],[mediana]],owoce[[#This Row],[liczba porzeczek]]&gt;=owoce[[#This Row],[mediana]]),1,0)</f>
        <v>0</v>
      </c>
      <c r="P136">
        <f>$L136*owoce[[#This Row],[malinowo-porzeczkowe]]</f>
        <v>0</v>
      </c>
      <c r="Q136">
        <f>$L136*owoce[[#This Row],[malinowo-truskawkowe]]</f>
        <v>324</v>
      </c>
      <c r="R136">
        <f>$L136*owoce[[#This Row],[truskawkowo-porzeczkowe]]</f>
        <v>0</v>
      </c>
    </row>
    <row r="137" spans="1:18" x14ac:dyDescent="0.25">
      <c r="A137" s="1">
        <v>44087</v>
      </c>
      <c r="B137">
        <v>284</v>
      </c>
      <c r="C137">
        <v>226</v>
      </c>
      <c r="D137">
        <v>197</v>
      </c>
      <c r="E137" t="str">
        <f t="shared" si="15"/>
        <v>wrzesień</v>
      </c>
      <c r="F137">
        <f t="shared" si="16"/>
        <v>0</v>
      </c>
      <c r="G137" t="str">
        <f>INDEX(owoce[[#Headers],[malina]:[porzeczka]],1,MATCH(MAX(owoce[[#This Row],[malina]:[porzeczka]]),owoce[[#This Row],[malina]:[porzeczka]],0))</f>
        <v>malina</v>
      </c>
      <c r="H137" t="str">
        <f>INDEX(owoce[[#Headers],[malina]:[porzeczka]],1,MATCH(LARGE(owoce[[#This Row],[malina]:[porzeczka]],2),owoce[[#This Row],[malina]:[porzeczka]],0))</f>
        <v>truskawka</v>
      </c>
      <c r="I137">
        <f t="shared" si="17"/>
        <v>284</v>
      </c>
      <c r="J137">
        <f t="shared" si="18"/>
        <v>461</v>
      </c>
      <c r="K137">
        <f t="shared" si="19"/>
        <v>422</v>
      </c>
      <c r="L137">
        <f>MEDIAN(owoce[[#This Row],[liczba malin]:[liczba porzeczek]])</f>
        <v>422</v>
      </c>
      <c r="M137">
        <f>IF(AND(owoce[[#This Row],[liczba malin]]&gt;=owoce[[#This Row],[mediana]],owoce[[#This Row],[liczba porzeczek]]&gt;=owoce[[#This Row],[mediana]]),1,)</f>
        <v>0</v>
      </c>
      <c r="N137">
        <f>IF(AND(owoce[[#This Row],[liczba truskawek]]&gt;=owoce[[#This Row],[mediana]],owoce[[#This Row],[liczba malin]]&gt;=owoce[[#This Row],[mediana]]),1,0)</f>
        <v>0</v>
      </c>
      <c r="O137">
        <f>IF(AND(owoce[[#This Row],[liczba truskawek]]&gt;=owoce[[#This Row],[mediana]],owoce[[#This Row],[liczba porzeczek]]&gt;=owoce[[#This Row],[mediana]]),1,0)</f>
        <v>1</v>
      </c>
      <c r="P137">
        <f>$L137*owoce[[#This Row],[malinowo-porzeczkowe]]</f>
        <v>0</v>
      </c>
      <c r="Q137">
        <f>$L137*owoce[[#This Row],[malinowo-truskawkowe]]</f>
        <v>0</v>
      </c>
      <c r="R137">
        <f>$L137*owoce[[#This Row],[truskawkowo-porzeczkowe]]</f>
        <v>422</v>
      </c>
    </row>
    <row r="138" spans="1:18" x14ac:dyDescent="0.25">
      <c r="A138" s="1">
        <v>44088</v>
      </c>
      <c r="B138">
        <v>162</v>
      </c>
      <c r="C138">
        <v>345</v>
      </c>
      <c r="D138">
        <v>194</v>
      </c>
      <c r="E138" t="str">
        <f t="shared" si="15"/>
        <v>wrzesień</v>
      </c>
      <c r="F138">
        <f t="shared" si="16"/>
        <v>0</v>
      </c>
      <c r="G138" t="str">
        <f>INDEX(owoce[[#Headers],[malina]:[porzeczka]],1,MATCH(MAX(owoce[[#This Row],[malina]:[porzeczka]]),owoce[[#This Row],[malina]:[porzeczka]],0))</f>
        <v>truskawka</v>
      </c>
      <c r="H138" t="str">
        <f>INDEX(owoce[[#Headers],[malina]:[porzeczka]],1,MATCH(LARGE(owoce[[#This Row],[malina]:[porzeczka]],2),owoce[[#This Row],[malina]:[porzeczka]],0))</f>
        <v>porzeczka</v>
      </c>
      <c r="I138">
        <f t="shared" si="17"/>
        <v>446</v>
      </c>
      <c r="J138">
        <f t="shared" si="18"/>
        <v>384</v>
      </c>
      <c r="K138">
        <f t="shared" si="19"/>
        <v>194</v>
      </c>
      <c r="L138">
        <f>MEDIAN(owoce[[#This Row],[liczba malin]:[liczba porzeczek]])</f>
        <v>384</v>
      </c>
      <c r="M138">
        <f>IF(AND(owoce[[#This Row],[liczba malin]]&gt;=owoce[[#This Row],[mediana]],owoce[[#This Row],[liczba porzeczek]]&gt;=owoce[[#This Row],[mediana]]),1,)</f>
        <v>0</v>
      </c>
      <c r="N138">
        <f>IF(AND(owoce[[#This Row],[liczba truskawek]]&gt;=owoce[[#This Row],[mediana]],owoce[[#This Row],[liczba malin]]&gt;=owoce[[#This Row],[mediana]]),1,0)</f>
        <v>1</v>
      </c>
      <c r="O138">
        <f>IF(AND(owoce[[#This Row],[liczba truskawek]]&gt;=owoce[[#This Row],[mediana]],owoce[[#This Row],[liczba porzeczek]]&gt;=owoce[[#This Row],[mediana]]),1,0)</f>
        <v>0</v>
      </c>
      <c r="P138">
        <f>$L138*owoce[[#This Row],[malinowo-porzeczkowe]]</f>
        <v>0</v>
      </c>
      <c r="Q138">
        <f>$L138*owoce[[#This Row],[malinowo-truskawkowe]]</f>
        <v>384</v>
      </c>
      <c r="R138">
        <f>$L138*owoce[[#This Row],[truskawkowo-porzeczkowe]]</f>
        <v>0</v>
      </c>
    </row>
    <row r="139" spans="1:18" x14ac:dyDescent="0.25">
      <c r="A139" s="1">
        <v>44089</v>
      </c>
      <c r="B139">
        <v>212</v>
      </c>
      <c r="C139">
        <v>184</v>
      </c>
      <c r="D139">
        <v>183</v>
      </c>
      <c r="E139" t="str">
        <f t="shared" si="15"/>
        <v>wrzesień</v>
      </c>
      <c r="F139">
        <f t="shared" si="16"/>
        <v>0</v>
      </c>
      <c r="G139" t="str">
        <f>INDEX(owoce[[#Headers],[malina]:[porzeczka]],1,MATCH(MAX(owoce[[#This Row],[malina]:[porzeczka]]),owoce[[#This Row],[malina]:[porzeczka]],0))</f>
        <v>malina</v>
      </c>
      <c r="H139" t="str">
        <f>INDEX(owoce[[#Headers],[malina]:[porzeczka]],1,MATCH(LARGE(owoce[[#This Row],[malina]:[porzeczka]],2),owoce[[#This Row],[malina]:[porzeczka]],0))</f>
        <v>truskawka</v>
      </c>
      <c r="I139">
        <f t="shared" si="17"/>
        <v>274</v>
      </c>
      <c r="J139">
        <f t="shared" si="18"/>
        <v>184</v>
      </c>
      <c r="K139">
        <f t="shared" si="19"/>
        <v>377</v>
      </c>
      <c r="L139">
        <f>MEDIAN(owoce[[#This Row],[liczba malin]:[liczba porzeczek]])</f>
        <v>274</v>
      </c>
      <c r="M139">
        <f>IF(AND(owoce[[#This Row],[liczba malin]]&gt;=owoce[[#This Row],[mediana]],owoce[[#This Row],[liczba porzeczek]]&gt;=owoce[[#This Row],[mediana]]),1,)</f>
        <v>1</v>
      </c>
      <c r="N139">
        <f>IF(AND(owoce[[#This Row],[liczba truskawek]]&gt;=owoce[[#This Row],[mediana]],owoce[[#This Row],[liczba malin]]&gt;=owoce[[#This Row],[mediana]]),1,0)</f>
        <v>0</v>
      </c>
      <c r="O139">
        <f>IF(AND(owoce[[#This Row],[liczba truskawek]]&gt;=owoce[[#This Row],[mediana]],owoce[[#This Row],[liczba porzeczek]]&gt;=owoce[[#This Row],[mediana]]),1,0)</f>
        <v>0</v>
      </c>
      <c r="P139">
        <f>$L139*owoce[[#This Row],[malinowo-porzeczkowe]]</f>
        <v>274</v>
      </c>
      <c r="Q139">
        <f>$L139*owoce[[#This Row],[malinowo-truskawkowe]]</f>
        <v>0</v>
      </c>
      <c r="R139">
        <f>$L139*owoce[[#This Row],[truskawkowo-porzeczkowe]]</f>
        <v>0</v>
      </c>
    </row>
    <row r="140" spans="1:18" x14ac:dyDescent="0.25">
      <c r="A140" s="1">
        <v>44090</v>
      </c>
      <c r="B140">
        <v>165</v>
      </c>
      <c r="C140">
        <v>232</v>
      </c>
      <c r="D140">
        <v>202</v>
      </c>
      <c r="E140" t="str">
        <f t="shared" si="15"/>
        <v>wrzesień</v>
      </c>
      <c r="F140">
        <f t="shared" si="16"/>
        <v>0</v>
      </c>
      <c r="G140" t="str">
        <f>INDEX(owoce[[#Headers],[malina]:[porzeczka]],1,MATCH(MAX(owoce[[#This Row],[malina]:[porzeczka]]),owoce[[#This Row],[malina]:[porzeczka]],0))</f>
        <v>truskawka</v>
      </c>
      <c r="H140" t="str">
        <f>INDEX(owoce[[#Headers],[malina]:[porzeczka]],1,MATCH(LARGE(owoce[[#This Row],[malina]:[porzeczka]],2),owoce[[#This Row],[malina]:[porzeczka]],0))</f>
        <v>porzeczka</v>
      </c>
      <c r="I140">
        <f t="shared" si="17"/>
        <v>165</v>
      </c>
      <c r="J140">
        <f t="shared" si="18"/>
        <v>416</v>
      </c>
      <c r="K140">
        <f t="shared" si="19"/>
        <v>305</v>
      </c>
      <c r="L140">
        <f>MEDIAN(owoce[[#This Row],[liczba malin]:[liczba porzeczek]])</f>
        <v>305</v>
      </c>
      <c r="M140">
        <f>IF(AND(owoce[[#This Row],[liczba malin]]&gt;=owoce[[#This Row],[mediana]],owoce[[#This Row],[liczba porzeczek]]&gt;=owoce[[#This Row],[mediana]]),1,)</f>
        <v>0</v>
      </c>
      <c r="N140">
        <f>IF(AND(owoce[[#This Row],[liczba truskawek]]&gt;=owoce[[#This Row],[mediana]],owoce[[#This Row],[liczba malin]]&gt;=owoce[[#This Row],[mediana]]),1,0)</f>
        <v>0</v>
      </c>
      <c r="O140">
        <f>IF(AND(owoce[[#This Row],[liczba truskawek]]&gt;=owoce[[#This Row],[mediana]],owoce[[#This Row],[liczba porzeczek]]&gt;=owoce[[#This Row],[mediana]]),1,0)</f>
        <v>1</v>
      </c>
      <c r="P140">
        <f>$L140*owoce[[#This Row],[malinowo-porzeczkowe]]</f>
        <v>0</v>
      </c>
      <c r="Q140">
        <f>$L140*owoce[[#This Row],[malinowo-truskawkowe]]</f>
        <v>0</v>
      </c>
      <c r="R140">
        <f>$L140*owoce[[#This Row],[truskawkowo-porzeczkowe]]</f>
        <v>305</v>
      </c>
    </row>
    <row r="141" spans="1:18" x14ac:dyDescent="0.25">
      <c r="A141" s="1">
        <v>44091</v>
      </c>
      <c r="B141">
        <v>163</v>
      </c>
      <c r="C141">
        <v>314</v>
      </c>
      <c r="D141">
        <v>213</v>
      </c>
      <c r="E141" t="str">
        <f t="shared" si="15"/>
        <v>wrzesień</v>
      </c>
      <c r="F141">
        <f t="shared" si="16"/>
        <v>0</v>
      </c>
      <c r="G141" t="str">
        <f>INDEX(owoce[[#Headers],[malina]:[porzeczka]],1,MATCH(MAX(owoce[[#This Row],[malina]:[porzeczka]]),owoce[[#This Row],[malina]:[porzeczka]],0))</f>
        <v>truskawka</v>
      </c>
      <c r="H141" t="str">
        <f>INDEX(owoce[[#Headers],[malina]:[porzeczka]],1,MATCH(LARGE(owoce[[#This Row],[malina]:[porzeczka]],2),owoce[[#This Row],[malina]:[porzeczka]],0))</f>
        <v>porzeczka</v>
      </c>
      <c r="I141">
        <f t="shared" si="17"/>
        <v>328</v>
      </c>
      <c r="J141">
        <f t="shared" si="18"/>
        <v>425</v>
      </c>
      <c r="K141">
        <f t="shared" si="19"/>
        <v>213</v>
      </c>
      <c r="L141">
        <f>MEDIAN(owoce[[#This Row],[liczba malin]:[liczba porzeczek]])</f>
        <v>328</v>
      </c>
      <c r="M141">
        <f>IF(AND(owoce[[#This Row],[liczba malin]]&gt;=owoce[[#This Row],[mediana]],owoce[[#This Row],[liczba porzeczek]]&gt;=owoce[[#This Row],[mediana]]),1,)</f>
        <v>0</v>
      </c>
      <c r="N141">
        <f>IF(AND(owoce[[#This Row],[liczba truskawek]]&gt;=owoce[[#This Row],[mediana]],owoce[[#This Row],[liczba malin]]&gt;=owoce[[#This Row],[mediana]]),1,0)</f>
        <v>1</v>
      </c>
      <c r="O141">
        <f>IF(AND(owoce[[#This Row],[liczba truskawek]]&gt;=owoce[[#This Row],[mediana]],owoce[[#This Row],[liczba porzeczek]]&gt;=owoce[[#This Row],[mediana]]),1,0)</f>
        <v>0</v>
      </c>
      <c r="P141">
        <f>$L141*owoce[[#This Row],[malinowo-porzeczkowe]]</f>
        <v>0</v>
      </c>
      <c r="Q141">
        <f>$L141*owoce[[#This Row],[malinowo-truskawkowe]]</f>
        <v>328</v>
      </c>
      <c r="R141">
        <f>$L141*owoce[[#This Row],[truskawkowo-porzeczkowe]]</f>
        <v>0</v>
      </c>
    </row>
    <row r="142" spans="1:18" x14ac:dyDescent="0.25">
      <c r="A142" s="1">
        <v>44092</v>
      </c>
      <c r="B142">
        <v>200</v>
      </c>
      <c r="C142">
        <v>307</v>
      </c>
      <c r="D142">
        <v>206</v>
      </c>
      <c r="E142" t="str">
        <f t="shared" si="15"/>
        <v>wrzesień</v>
      </c>
      <c r="F142">
        <f t="shared" si="16"/>
        <v>0</v>
      </c>
      <c r="G142" t="str">
        <f>INDEX(owoce[[#Headers],[malina]:[porzeczka]],1,MATCH(MAX(owoce[[#This Row],[malina]:[porzeczka]]),owoce[[#This Row],[malina]:[porzeczka]],0))</f>
        <v>truskawka</v>
      </c>
      <c r="H142" t="str">
        <f>INDEX(owoce[[#Headers],[malina]:[porzeczka]],1,MATCH(LARGE(owoce[[#This Row],[malina]:[porzeczka]],2),owoce[[#This Row],[malina]:[porzeczka]],0))</f>
        <v>porzeczka</v>
      </c>
      <c r="I142">
        <f t="shared" si="17"/>
        <v>200</v>
      </c>
      <c r="J142">
        <f t="shared" si="18"/>
        <v>404</v>
      </c>
      <c r="K142">
        <f t="shared" si="19"/>
        <v>419</v>
      </c>
      <c r="L142">
        <f>MEDIAN(owoce[[#This Row],[liczba malin]:[liczba porzeczek]])</f>
        <v>404</v>
      </c>
      <c r="M142">
        <f>IF(AND(owoce[[#This Row],[liczba malin]]&gt;=owoce[[#This Row],[mediana]],owoce[[#This Row],[liczba porzeczek]]&gt;=owoce[[#This Row],[mediana]]),1,)</f>
        <v>0</v>
      </c>
      <c r="N142">
        <f>IF(AND(owoce[[#This Row],[liczba truskawek]]&gt;=owoce[[#This Row],[mediana]],owoce[[#This Row],[liczba malin]]&gt;=owoce[[#This Row],[mediana]]),1,0)</f>
        <v>0</v>
      </c>
      <c r="O142">
        <f>IF(AND(owoce[[#This Row],[liczba truskawek]]&gt;=owoce[[#This Row],[mediana]],owoce[[#This Row],[liczba porzeczek]]&gt;=owoce[[#This Row],[mediana]]),1,0)</f>
        <v>1</v>
      </c>
      <c r="P142">
        <f>$L142*owoce[[#This Row],[malinowo-porzeczkowe]]</f>
        <v>0</v>
      </c>
      <c r="Q142">
        <f>$L142*owoce[[#This Row],[malinowo-truskawkowe]]</f>
        <v>0</v>
      </c>
      <c r="R142">
        <f>$L142*owoce[[#This Row],[truskawkowo-porzeczkowe]]</f>
        <v>404</v>
      </c>
    </row>
    <row r="143" spans="1:18" x14ac:dyDescent="0.25">
      <c r="A143" s="1">
        <v>44093</v>
      </c>
      <c r="B143">
        <v>201</v>
      </c>
      <c r="C143">
        <v>274</v>
      </c>
      <c r="D143">
        <v>210</v>
      </c>
      <c r="E143" t="str">
        <f t="shared" si="15"/>
        <v>wrzesień</v>
      </c>
      <c r="F143">
        <f t="shared" si="16"/>
        <v>0</v>
      </c>
      <c r="G143" t="str">
        <f>INDEX(owoce[[#Headers],[malina]:[porzeczka]],1,MATCH(MAX(owoce[[#This Row],[malina]:[porzeczka]]),owoce[[#This Row],[malina]:[porzeczka]],0))</f>
        <v>truskawka</v>
      </c>
      <c r="H143" t="str">
        <f>INDEX(owoce[[#Headers],[malina]:[porzeczka]],1,MATCH(LARGE(owoce[[#This Row],[malina]:[porzeczka]],2),owoce[[#This Row],[malina]:[porzeczka]],0))</f>
        <v>porzeczka</v>
      </c>
      <c r="I143">
        <f t="shared" si="17"/>
        <v>401</v>
      </c>
      <c r="J143">
        <f t="shared" si="18"/>
        <v>274</v>
      </c>
      <c r="K143">
        <f t="shared" si="19"/>
        <v>225</v>
      </c>
      <c r="L143">
        <f>MEDIAN(owoce[[#This Row],[liczba malin]:[liczba porzeczek]])</f>
        <v>274</v>
      </c>
      <c r="M143">
        <f>IF(AND(owoce[[#This Row],[liczba malin]]&gt;=owoce[[#This Row],[mediana]],owoce[[#This Row],[liczba porzeczek]]&gt;=owoce[[#This Row],[mediana]]),1,)</f>
        <v>0</v>
      </c>
      <c r="N143">
        <f>IF(AND(owoce[[#This Row],[liczba truskawek]]&gt;=owoce[[#This Row],[mediana]],owoce[[#This Row],[liczba malin]]&gt;=owoce[[#This Row],[mediana]]),1,0)</f>
        <v>1</v>
      </c>
      <c r="O143">
        <f>IF(AND(owoce[[#This Row],[liczba truskawek]]&gt;=owoce[[#This Row],[mediana]],owoce[[#This Row],[liczba porzeczek]]&gt;=owoce[[#This Row],[mediana]]),1,0)</f>
        <v>0</v>
      </c>
      <c r="P143">
        <f>$L143*owoce[[#This Row],[malinowo-porzeczkowe]]</f>
        <v>0</v>
      </c>
      <c r="Q143">
        <f>$L143*owoce[[#This Row],[malinowo-truskawkowe]]</f>
        <v>274</v>
      </c>
      <c r="R143">
        <f>$L143*owoce[[#This Row],[truskawkowo-porzeczkowe]]</f>
        <v>0</v>
      </c>
    </row>
    <row r="144" spans="1:18" x14ac:dyDescent="0.25">
      <c r="A144" s="1">
        <v>44094</v>
      </c>
      <c r="B144">
        <v>269</v>
      </c>
      <c r="C144">
        <v>278</v>
      </c>
      <c r="D144">
        <v>228</v>
      </c>
      <c r="E144" t="str">
        <f t="shared" si="15"/>
        <v>wrzesień</v>
      </c>
      <c r="F144">
        <f t="shared" si="16"/>
        <v>0</v>
      </c>
      <c r="G144" t="str">
        <f>INDEX(owoce[[#Headers],[malina]:[porzeczka]],1,MATCH(MAX(owoce[[#This Row],[malina]:[porzeczka]]),owoce[[#This Row],[malina]:[porzeczka]],0))</f>
        <v>truskawka</v>
      </c>
      <c r="H144" t="str">
        <f>INDEX(owoce[[#Headers],[malina]:[porzeczka]],1,MATCH(LARGE(owoce[[#This Row],[malina]:[porzeczka]],2),owoce[[#This Row],[malina]:[porzeczka]],0))</f>
        <v>malina</v>
      </c>
      <c r="I144">
        <f t="shared" si="17"/>
        <v>396</v>
      </c>
      <c r="J144">
        <f t="shared" si="18"/>
        <v>278</v>
      </c>
      <c r="K144">
        <f t="shared" si="19"/>
        <v>453</v>
      </c>
      <c r="L144">
        <f>MEDIAN(owoce[[#This Row],[liczba malin]:[liczba porzeczek]])</f>
        <v>396</v>
      </c>
      <c r="M144">
        <f>IF(AND(owoce[[#This Row],[liczba malin]]&gt;=owoce[[#This Row],[mediana]],owoce[[#This Row],[liczba porzeczek]]&gt;=owoce[[#This Row],[mediana]]),1,)</f>
        <v>1</v>
      </c>
      <c r="N144">
        <f>IF(AND(owoce[[#This Row],[liczba truskawek]]&gt;=owoce[[#This Row],[mediana]],owoce[[#This Row],[liczba malin]]&gt;=owoce[[#This Row],[mediana]]),1,0)</f>
        <v>0</v>
      </c>
      <c r="O144">
        <f>IF(AND(owoce[[#This Row],[liczba truskawek]]&gt;=owoce[[#This Row],[mediana]],owoce[[#This Row],[liczba porzeczek]]&gt;=owoce[[#This Row],[mediana]]),1,0)</f>
        <v>0</v>
      </c>
      <c r="P144">
        <f>$L144*owoce[[#This Row],[malinowo-porzeczkowe]]</f>
        <v>396</v>
      </c>
      <c r="Q144">
        <f>$L144*owoce[[#This Row],[malinowo-truskawkowe]]</f>
        <v>0</v>
      </c>
      <c r="R144">
        <f>$L144*owoce[[#This Row],[truskawkowo-porzeczkowe]]</f>
        <v>0</v>
      </c>
    </row>
    <row r="145" spans="1:18" x14ac:dyDescent="0.25">
      <c r="A145" s="1">
        <v>44095</v>
      </c>
      <c r="B145">
        <v>188</v>
      </c>
      <c r="C145">
        <v>195</v>
      </c>
      <c r="D145">
        <v>207</v>
      </c>
      <c r="E145" t="str">
        <f t="shared" si="15"/>
        <v>wrzesień</v>
      </c>
      <c r="F145">
        <f t="shared" si="16"/>
        <v>1</v>
      </c>
      <c r="G145" t="str">
        <f>INDEX(owoce[[#Headers],[malina]:[porzeczka]],1,MATCH(MAX(owoce[[#This Row],[malina]:[porzeczka]]),owoce[[#This Row],[malina]:[porzeczka]],0))</f>
        <v>porzeczka</v>
      </c>
      <c r="H145" t="str">
        <f>INDEX(owoce[[#Headers],[malina]:[porzeczka]],1,MATCH(LARGE(owoce[[#This Row],[malina]:[porzeczka]],2),owoce[[#This Row],[malina]:[porzeczka]],0))</f>
        <v>truskawka</v>
      </c>
      <c r="I145">
        <f t="shared" si="17"/>
        <v>188</v>
      </c>
      <c r="J145">
        <f t="shared" si="18"/>
        <v>473</v>
      </c>
      <c r="K145">
        <f t="shared" si="19"/>
        <v>264</v>
      </c>
      <c r="L145">
        <f>MEDIAN(owoce[[#This Row],[liczba malin]:[liczba porzeczek]])</f>
        <v>264</v>
      </c>
      <c r="M145">
        <f>IF(AND(owoce[[#This Row],[liczba malin]]&gt;=owoce[[#This Row],[mediana]],owoce[[#This Row],[liczba porzeczek]]&gt;=owoce[[#This Row],[mediana]]),1,)</f>
        <v>0</v>
      </c>
      <c r="N145">
        <f>IF(AND(owoce[[#This Row],[liczba truskawek]]&gt;=owoce[[#This Row],[mediana]],owoce[[#This Row],[liczba malin]]&gt;=owoce[[#This Row],[mediana]]),1,0)</f>
        <v>0</v>
      </c>
      <c r="O145">
        <f>IF(AND(owoce[[#This Row],[liczba truskawek]]&gt;=owoce[[#This Row],[mediana]],owoce[[#This Row],[liczba porzeczek]]&gt;=owoce[[#This Row],[mediana]]),1,0)</f>
        <v>1</v>
      </c>
      <c r="P145">
        <f>$L145*owoce[[#This Row],[malinowo-porzeczkowe]]</f>
        <v>0</v>
      </c>
      <c r="Q145">
        <f>$L145*owoce[[#This Row],[malinowo-truskawkowe]]</f>
        <v>0</v>
      </c>
      <c r="R145">
        <f>$L145*owoce[[#This Row],[truskawkowo-porzeczkowe]]</f>
        <v>264</v>
      </c>
    </row>
    <row r="146" spans="1:18" x14ac:dyDescent="0.25">
      <c r="A146" s="1">
        <v>44096</v>
      </c>
      <c r="B146">
        <v>142</v>
      </c>
      <c r="C146">
        <v>249</v>
      </c>
      <c r="D146">
        <v>202</v>
      </c>
      <c r="E146" t="str">
        <f t="shared" si="15"/>
        <v>wrzesień</v>
      </c>
      <c r="F146">
        <f t="shared" si="16"/>
        <v>0</v>
      </c>
      <c r="G146" t="str">
        <f>INDEX(owoce[[#Headers],[malina]:[porzeczka]],1,MATCH(MAX(owoce[[#This Row],[malina]:[porzeczka]]),owoce[[#This Row],[malina]:[porzeczka]],0))</f>
        <v>truskawka</v>
      </c>
      <c r="H146" t="str">
        <f>INDEX(owoce[[#Headers],[malina]:[porzeczka]],1,MATCH(LARGE(owoce[[#This Row],[malina]:[porzeczka]],2),owoce[[#This Row],[malina]:[porzeczka]],0))</f>
        <v>porzeczka</v>
      </c>
      <c r="I146">
        <f t="shared" si="17"/>
        <v>330</v>
      </c>
      <c r="J146">
        <f t="shared" si="18"/>
        <v>458</v>
      </c>
      <c r="K146">
        <f t="shared" si="19"/>
        <v>202</v>
      </c>
      <c r="L146">
        <f>MEDIAN(owoce[[#This Row],[liczba malin]:[liczba porzeczek]])</f>
        <v>330</v>
      </c>
      <c r="M146">
        <f>IF(AND(owoce[[#This Row],[liczba malin]]&gt;=owoce[[#This Row],[mediana]],owoce[[#This Row],[liczba porzeczek]]&gt;=owoce[[#This Row],[mediana]]),1,)</f>
        <v>0</v>
      </c>
      <c r="N146">
        <f>IF(AND(owoce[[#This Row],[liczba truskawek]]&gt;=owoce[[#This Row],[mediana]],owoce[[#This Row],[liczba malin]]&gt;=owoce[[#This Row],[mediana]]),1,0)</f>
        <v>1</v>
      </c>
      <c r="O146">
        <f>IF(AND(owoce[[#This Row],[liczba truskawek]]&gt;=owoce[[#This Row],[mediana]],owoce[[#This Row],[liczba porzeczek]]&gt;=owoce[[#This Row],[mediana]]),1,0)</f>
        <v>0</v>
      </c>
      <c r="P146">
        <f>$L146*owoce[[#This Row],[malinowo-porzeczkowe]]</f>
        <v>0</v>
      </c>
      <c r="Q146">
        <f>$L146*owoce[[#This Row],[malinowo-truskawkowe]]</f>
        <v>330</v>
      </c>
      <c r="R146">
        <f>$L146*owoce[[#This Row],[truskawkowo-porzeczkowe]]</f>
        <v>0</v>
      </c>
    </row>
    <row r="147" spans="1:18" x14ac:dyDescent="0.25">
      <c r="A147" s="1">
        <v>44097</v>
      </c>
      <c r="B147">
        <v>232</v>
      </c>
      <c r="C147">
        <v>116</v>
      </c>
      <c r="D147">
        <v>195</v>
      </c>
      <c r="E147" t="str">
        <f t="shared" si="15"/>
        <v>wrzesień</v>
      </c>
      <c r="F147">
        <f t="shared" si="16"/>
        <v>0</v>
      </c>
      <c r="G147" t="str">
        <f>INDEX(owoce[[#Headers],[malina]:[porzeczka]],1,MATCH(MAX(owoce[[#This Row],[malina]:[porzeczka]]),owoce[[#This Row],[malina]:[porzeczka]],0))</f>
        <v>malina</v>
      </c>
      <c r="H147" t="str">
        <f>INDEX(owoce[[#Headers],[malina]:[porzeczka]],1,MATCH(LARGE(owoce[[#This Row],[malina]:[porzeczka]],2),owoce[[#This Row],[malina]:[porzeczka]],0))</f>
        <v>porzeczka</v>
      </c>
      <c r="I147">
        <f t="shared" si="17"/>
        <v>232</v>
      </c>
      <c r="J147">
        <f t="shared" si="18"/>
        <v>244</v>
      </c>
      <c r="K147">
        <f t="shared" si="19"/>
        <v>397</v>
      </c>
      <c r="L147">
        <f>MEDIAN(owoce[[#This Row],[liczba malin]:[liczba porzeczek]])</f>
        <v>244</v>
      </c>
      <c r="M147">
        <f>IF(AND(owoce[[#This Row],[liczba malin]]&gt;=owoce[[#This Row],[mediana]],owoce[[#This Row],[liczba porzeczek]]&gt;=owoce[[#This Row],[mediana]]),1,)</f>
        <v>0</v>
      </c>
      <c r="N147">
        <f>IF(AND(owoce[[#This Row],[liczba truskawek]]&gt;=owoce[[#This Row],[mediana]],owoce[[#This Row],[liczba malin]]&gt;=owoce[[#This Row],[mediana]]),1,0)</f>
        <v>0</v>
      </c>
      <c r="O147">
        <f>IF(AND(owoce[[#This Row],[liczba truskawek]]&gt;=owoce[[#This Row],[mediana]],owoce[[#This Row],[liczba porzeczek]]&gt;=owoce[[#This Row],[mediana]]),1,0)</f>
        <v>1</v>
      </c>
      <c r="P147">
        <f>$L147*owoce[[#This Row],[malinowo-porzeczkowe]]</f>
        <v>0</v>
      </c>
      <c r="Q147">
        <f>$L147*owoce[[#This Row],[malinowo-truskawkowe]]</f>
        <v>0</v>
      </c>
      <c r="R147">
        <f>$L147*owoce[[#This Row],[truskawkowo-porzeczkowe]]</f>
        <v>244</v>
      </c>
    </row>
    <row r="148" spans="1:18" x14ac:dyDescent="0.25">
      <c r="A148" s="1">
        <v>44098</v>
      </c>
      <c r="B148">
        <v>296</v>
      </c>
      <c r="C148">
        <v>102</v>
      </c>
      <c r="D148">
        <v>192</v>
      </c>
      <c r="E148" t="str">
        <f t="shared" si="15"/>
        <v>wrzesień</v>
      </c>
      <c r="F148">
        <f t="shared" si="16"/>
        <v>0</v>
      </c>
      <c r="G148" t="str">
        <f>INDEX(owoce[[#Headers],[malina]:[porzeczka]],1,MATCH(MAX(owoce[[#This Row],[malina]:[porzeczka]]),owoce[[#This Row],[malina]:[porzeczka]],0))</f>
        <v>malina</v>
      </c>
      <c r="H148" t="str">
        <f>INDEX(owoce[[#Headers],[malina]:[porzeczka]],1,MATCH(LARGE(owoce[[#This Row],[malina]:[porzeczka]],2),owoce[[#This Row],[malina]:[porzeczka]],0))</f>
        <v>porzeczka</v>
      </c>
      <c r="I148">
        <f t="shared" si="17"/>
        <v>528</v>
      </c>
      <c r="J148">
        <f t="shared" si="18"/>
        <v>102</v>
      </c>
      <c r="K148">
        <f t="shared" si="19"/>
        <v>345</v>
      </c>
      <c r="L148">
        <f>MEDIAN(owoce[[#This Row],[liczba malin]:[liczba porzeczek]])</f>
        <v>345</v>
      </c>
      <c r="M148">
        <f>IF(AND(owoce[[#This Row],[liczba malin]]&gt;=owoce[[#This Row],[mediana]],owoce[[#This Row],[liczba porzeczek]]&gt;=owoce[[#This Row],[mediana]]),1,)</f>
        <v>1</v>
      </c>
      <c r="N148">
        <f>IF(AND(owoce[[#This Row],[liczba truskawek]]&gt;=owoce[[#This Row],[mediana]],owoce[[#This Row],[liczba malin]]&gt;=owoce[[#This Row],[mediana]]),1,0)</f>
        <v>0</v>
      </c>
      <c r="O148">
        <f>IF(AND(owoce[[#This Row],[liczba truskawek]]&gt;=owoce[[#This Row],[mediana]],owoce[[#This Row],[liczba porzeczek]]&gt;=owoce[[#This Row],[mediana]]),1,0)</f>
        <v>0</v>
      </c>
      <c r="P148">
        <f>$L148*owoce[[#This Row],[malinowo-porzeczkowe]]</f>
        <v>345</v>
      </c>
      <c r="Q148">
        <f>$L148*owoce[[#This Row],[malinowo-truskawkowe]]</f>
        <v>0</v>
      </c>
      <c r="R148">
        <f>$L148*owoce[[#This Row],[truskawkowo-porzeczkowe]]</f>
        <v>0</v>
      </c>
    </row>
    <row r="149" spans="1:18" x14ac:dyDescent="0.25">
      <c r="A149" s="1">
        <v>44099</v>
      </c>
      <c r="B149">
        <v>161</v>
      </c>
      <c r="C149">
        <v>151</v>
      </c>
      <c r="D149">
        <v>216</v>
      </c>
      <c r="E149" t="str">
        <f t="shared" si="15"/>
        <v>wrzesień</v>
      </c>
      <c r="F149">
        <f t="shared" si="16"/>
        <v>1</v>
      </c>
      <c r="G149" t="str">
        <f>INDEX(owoce[[#Headers],[malina]:[porzeczka]],1,MATCH(MAX(owoce[[#This Row],[malina]:[porzeczka]]),owoce[[#This Row],[malina]:[porzeczka]],0))</f>
        <v>porzeczka</v>
      </c>
      <c r="H149" t="str">
        <f>INDEX(owoce[[#Headers],[malina]:[porzeczka]],1,MATCH(LARGE(owoce[[#This Row],[malina]:[porzeczka]],2),owoce[[#This Row],[malina]:[porzeczka]],0))</f>
        <v>malina</v>
      </c>
      <c r="I149">
        <f t="shared" si="17"/>
        <v>344</v>
      </c>
      <c r="J149">
        <f t="shared" si="18"/>
        <v>253</v>
      </c>
      <c r="K149">
        <f t="shared" si="19"/>
        <v>216</v>
      </c>
      <c r="L149">
        <f>MEDIAN(owoce[[#This Row],[liczba malin]:[liczba porzeczek]])</f>
        <v>253</v>
      </c>
      <c r="M149">
        <f>IF(AND(owoce[[#This Row],[liczba malin]]&gt;=owoce[[#This Row],[mediana]],owoce[[#This Row],[liczba porzeczek]]&gt;=owoce[[#This Row],[mediana]]),1,)</f>
        <v>0</v>
      </c>
      <c r="N149">
        <f>IF(AND(owoce[[#This Row],[liczba truskawek]]&gt;=owoce[[#This Row],[mediana]],owoce[[#This Row],[liczba malin]]&gt;=owoce[[#This Row],[mediana]]),1,0)</f>
        <v>1</v>
      </c>
      <c r="O149">
        <f>IF(AND(owoce[[#This Row],[liczba truskawek]]&gt;=owoce[[#This Row],[mediana]],owoce[[#This Row],[liczba porzeczek]]&gt;=owoce[[#This Row],[mediana]]),1,0)</f>
        <v>0</v>
      </c>
      <c r="P149">
        <f>$L149*owoce[[#This Row],[malinowo-porzeczkowe]]</f>
        <v>0</v>
      </c>
      <c r="Q149">
        <f>$L149*owoce[[#This Row],[malinowo-truskawkowe]]</f>
        <v>253</v>
      </c>
      <c r="R149">
        <f>$L149*owoce[[#This Row],[truskawkowo-porzeczkowe]]</f>
        <v>0</v>
      </c>
    </row>
    <row r="150" spans="1:18" x14ac:dyDescent="0.25">
      <c r="A150" s="1">
        <v>44100</v>
      </c>
      <c r="B150">
        <v>162</v>
      </c>
      <c r="C150">
        <v>261</v>
      </c>
      <c r="D150">
        <v>184</v>
      </c>
      <c r="E150" t="str">
        <f t="shared" si="15"/>
        <v>wrzesień</v>
      </c>
      <c r="F150">
        <f t="shared" si="16"/>
        <v>0</v>
      </c>
      <c r="G150" t="str">
        <f>INDEX(owoce[[#Headers],[malina]:[porzeczka]],1,MATCH(MAX(owoce[[#This Row],[malina]:[porzeczka]]),owoce[[#This Row],[malina]:[porzeczka]],0))</f>
        <v>truskawka</v>
      </c>
      <c r="H150" t="str">
        <f>INDEX(owoce[[#Headers],[malina]:[porzeczka]],1,MATCH(LARGE(owoce[[#This Row],[malina]:[porzeczka]],2),owoce[[#This Row],[malina]:[porzeczka]],0))</f>
        <v>porzeczka</v>
      </c>
      <c r="I150">
        <f t="shared" si="17"/>
        <v>253</v>
      </c>
      <c r="J150">
        <f t="shared" si="18"/>
        <v>261</v>
      </c>
      <c r="K150">
        <f t="shared" si="19"/>
        <v>400</v>
      </c>
      <c r="L150">
        <f>MEDIAN(owoce[[#This Row],[liczba malin]:[liczba porzeczek]])</f>
        <v>261</v>
      </c>
      <c r="M150">
        <f>IF(AND(owoce[[#This Row],[liczba malin]]&gt;=owoce[[#This Row],[mediana]],owoce[[#This Row],[liczba porzeczek]]&gt;=owoce[[#This Row],[mediana]]),1,)</f>
        <v>0</v>
      </c>
      <c r="N150">
        <f>IF(AND(owoce[[#This Row],[liczba truskawek]]&gt;=owoce[[#This Row],[mediana]],owoce[[#This Row],[liczba malin]]&gt;=owoce[[#This Row],[mediana]]),1,0)</f>
        <v>0</v>
      </c>
      <c r="O150">
        <f>IF(AND(owoce[[#This Row],[liczba truskawek]]&gt;=owoce[[#This Row],[mediana]],owoce[[#This Row],[liczba porzeczek]]&gt;=owoce[[#This Row],[mediana]]),1,0)</f>
        <v>1</v>
      </c>
      <c r="P150">
        <f>$L150*owoce[[#This Row],[malinowo-porzeczkowe]]</f>
        <v>0</v>
      </c>
      <c r="Q150">
        <f>$L150*owoce[[#This Row],[malinowo-truskawkowe]]</f>
        <v>0</v>
      </c>
      <c r="R150">
        <f>$L150*owoce[[#This Row],[truskawkowo-porzeczkowe]]</f>
        <v>261</v>
      </c>
    </row>
    <row r="151" spans="1:18" x14ac:dyDescent="0.25">
      <c r="A151" s="1">
        <v>44101</v>
      </c>
      <c r="B151">
        <v>216</v>
      </c>
      <c r="C151">
        <v>147</v>
      </c>
      <c r="D151">
        <v>204</v>
      </c>
      <c r="E151" t="str">
        <f t="shared" si="15"/>
        <v>wrzesień</v>
      </c>
      <c r="F151">
        <f t="shared" si="16"/>
        <v>0</v>
      </c>
      <c r="G151" t="str">
        <f>INDEX(owoce[[#Headers],[malina]:[porzeczka]],1,MATCH(MAX(owoce[[#This Row],[malina]:[porzeczka]]),owoce[[#This Row],[malina]:[porzeczka]],0))</f>
        <v>malina</v>
      </c>
      <c r="H151" t="str">
        <f>INDEX(owoce[[#Headers],[malina]:[porzeczka]],1,MATCH(LARGE(owoce[[#This Row],[malina]:[porzeczka]],2),owoce[[#This Row],[malina]:[porzeczka]],0))</f>
        <v>porzeczka</v>
      </c>
      <c r="I151">
        <f t="shared" si="17"/>
        <v>469</v>
      </c>
      <c r="J151">
        <f t="shared" si="18"/>
        <v>147</v>
      </c>
      <c r="K151">
        <f t="shared" si="19"/>
        <v>343</v>
      </c>
      <c r="L151">
        <f>MEDIAN(owoce[[#This Row],[liczba malin]:[liczba porzeczek]])</f>
        <v>343</v>
      </c>
      <c r="M151">
        <f>IF(AND(owoce[[#This Row],[liczba malin]]&gt;=owoce[[#This Row],[mediana]],owoce[[#This Row],[liczba porzeczek]]&gt;=owoce[[#This Row],[mediana]]),1,)</f>
        <v>1</v>
      </c>
      <c r="N151">
        <f>IF(AND(owoce[[#This Row],[liczba truskawek]]&gt;=owoce[[#This Row],[mediana]],owoce[[#This Row],[liczba malin]]&gt;=owoce[[#This Row],[mediana]]),1,0)</f>
        <v>0</v>
      </c>
      <c r="O151">
        <f>IF(AND(owoce[[#This Row],[liczba truskawek]]&gt;=owoce[[#This Row],[mediana]],owoce[[#This Row],[liczba porzeczek]]&gt;=owoce[[#This Row],[mediana]]),1,0)</f>
        <v>0</v>
      </c>
      <c r="P151">
        <f>$L151*owoce[[#This Row],[malinowo-porzeczkowe]]</f>
        <v>343</v>
      </c>
      <c r="Q151">
        <f>$L151*owoce[[#This Row],[malinowo-truskawkowe]]</f>
        <v>0</v>
      </c>
      <c r="R151">
        <f>$L151*owoce[[#This Row],[truskawkowo-porzeczkowe]]</f>
        <v>0</v>
      </c>
    </row>
    <row r="152" spans="1:18" x14ac:dyDescent="0.25">
      <c r="A152" s="1">
        <v>44102</v>
      </c>
      <c r="B152">
        <v>282</v>
      </c>
      <c r="C152">
        <v>297</v>
      </c>
      <c r="D152">
        <v>195</v>
      </c>
      <c r="E152" t="str">
        <f t="shared" si="15"/>
        <v>wrzesień</v>
      </c>
      <c r="F152">
        <f t="shared" si="16"/>
        <v>0</v>
      </c>
      <c r="G152" t="str">
        <f>INDEX(owoce[[#Headers],[malina]:[porzeczka]],1,MATCH(MAX(owoce[[#This Row],[malina]:[porzeczka]]),owoce[[#This Row],[malina]:[porzeczka]],0))</f>
        <v>truskawka</v>
      </c>
      <c r="H152" t="str">
        <f>INDEX(owoce[[#Headers],[malina]:[porzeczka]],1,MATCH(LARGE(owoce[[#This Row],[malina]:[porzeczka]],2),owoce[[#This Row],[malina]:[porzeczka]],0))</f>
        <v>malina</v>
      </c>
      <c r="I152">
        <f t="shared" si="17"/>
        <v>408</v>
      </c>
      <c r="J152">
        <f t="shared" si="18"/>
        <v>444</v>
      </c>
      <c r="K152">
        <f t="shared" si="19"/>
        <v>195</v>
      </c>
      <c r="L152">
        <f>MEDIAN(owoce[[#This Row],[liczba malin]:[liczba porzeczek]])</f>
        <v>408</v>
      </c>
      <c r="M152">
        <f>IF(AND(owoce[[#This Row],[liczba malin]]&gt;=owoce[[#This Row],[mediana]],owoce[[#This Row],[liczba porzeczek]]&gt;=owoce[[#This Row],[mediana]]),1,)</f>
        <v>0</v>
      </c>
      <c r="N152">
        <f>IF(AND(owoce[[#This Row],[liczba truskawek]]&gt;=owoce[[#This Row],[mediana]],owoce[[#This Row],[liczba malin]]&gt;=owoce[[#This Row],[mediana]]),1,0)</f>
        <v>1</v>
      </c>
      <c r="O152">
        <f>IF(AND(owoce[[#This Row],[liczba truskawek]]&gt;=owoce[[#This Row],[mediana]],owoce[[#This Row],[liczba porzeczek]]&gt;=owoce[[#This Row],[mediana]]),1,0)</f>
        <v>0</v>
      </c>
      <c r="P152">
        <f>$L152*owoce[[#This Row],[malinowo-porzeczkowe]]</f>
        <v>0</v>
      </c>
      <c r="Q152">
        <f>$L152*owoce[[#This Row],[malinowo-truskawkowe]]</f>
        <v>408</v>
      </c>
      <c r="R152">
        <f>$L152*owoce[[#This Row],[truskawkowo-porzeczkowe]]</f>
        <v>0</v>
      </c>
    </row>
    <row r="153" spans="1:18" x14ac:dyDescent="0.25">
      <c r="A153" s="1">
        <v>44103</v>
      </c>
      <c r="B153">
        <v>214</v>
      </c>
      <c r="C153">
        <v>198</v>
      </c>
      <c r="D153">
        <v>200</v>
      </c>
      <c r="E153" t="str">
        <f t="shared" si="15"/>
        <v>wrzesień</v>
      </c>
      <c r="F153">
        <f t="shared" si="16"/>
        <v>0</v>
      </c>
      <c r="G153" t="str">
        <f>INDEX(owoce[[#Headers],[malina]:[porzeczka]],1,MATCH(MAX(owoce[[#This Row],[malina]:[porzeczka]]),owoce[[#This Row],[malina]:[porzeczka]],0))</f>
        <v>malina</v>
      </c>
      <c r="H153" t="str">
        <f>INDEX(owoce[[#Headers],[malina]:[porzeczka]],1,MATCH(LARGE(owoce[[#This Row],[malina]:[porzeczka]],2),owoce[[#This Row],[malina]:[porzeczka]],0))</f>
        <v>porzeczka</v>
      </c>
      <c r="I153">
        <f t="shared" si="17"/>
        <v>214</v>
      </c>
      <c r="J153">
        <f t="shared" si="18"/>
        <v>234</v>
      </c>
      <c r="K153">
        <f t="shared" si="19"/>
        <v>395</v>
      </c>
      <c r="L153">
        <f>MEDIAN(owoce[[#This Row],[liczba malin]:[liczba porzeczek]])</f>
        <v>234</v>
      </c>
      <c r="M153">
        <f>IF(AND(owoce[[#This Row],[liczba malin]]&gt;=owoce[[#This Row],[mediana]],owoce[[#This Row],[liczba porzeczek]]&gt;=owoce[[#This Row],[mediana]]),1,)</f>
        <v>0</v>
      </c>
      <c r="N153">
        <f>IF(AND(owoce[[#This Row],[liczba truskawek]]&gt;=owoce[[#This Row],[mediana]],owoce[[#This Row],[liczba malin]]&gt;=owoce[[#This Row],[mediana]]),1,0)</f>
        <v>0</v>
      </c>
      <c r="O153">
        <f>IF(AND(owoce[[#This Row],[liczba truskawek]]&gt;=owoce[[#This Row],[mediana]],owoce[[#This Row],[liczba porzeczek]]&gt;=owoce[[#This Row],[mediana]]),1,0)</f>
        <v>1</v>
      </c>
      <c r="P153">
        <f>$L153*owoce[[#This Row],[malinowo-porzeczkowe]]</f>
        <v>0</v>
      </c>
      <c r="Q153">
        <f>$L153*owoce[[#This Row],[malinowo-truskawkowe]]</f>
        <v>0</v>
      </c>
      <c r="R153">
        <f>$L153*owoce[[#This Row],[truskawkowo-porzeczkowe]]</f>
        <v>234</v>
      </c>
    </row>
    <row r="154" spans="1:18" x14ac:dyDescent="0.25">
      <c r="A154" s="1">
        <v>44104</v>
      </c>
      <c r="B154">
        <v>289</v>
      </c>
      <c r="C154">
        <v>290</v>
      </c>
      <c r="D154">
        <v>190</v>
      </c>
      <c r="E154" t="str">
        <f t="shared" si="15"/>
        <v>wrzesień</v>
      </c>
      <c r="F154">
        <f t="shared" si="16"/>
        <v>0</v>
      </c>
      <c r="G154" t="str">
        <f>INDEX(owoce[[#Headers],[malina]:[porzeczka]],1,MATCH(MAX(owoce[[#This Row],[malina]:[porzeczka]]),owoce[[#This Row],[malina]:[porzeczka]],0))</f>
        <v>truskawka</v>
      </c>
      <c r="H154" t="str">
        <f>INDEX(owoce[[#Headers],[malina]:[porzeczka]],1,MATCH(LARGE(owoce[[#This Row],[malina]:[porzeczka]],2),owoce[[#This Row],[malina]:[porzeczka]],0))</f>
        <v>malina</v>
      </c>
      <c r="I154">
        <f t="shared" si="17"/>
        <v>503</v>
      </c>
      <c r="J154">
        <f t="shared" si="18"/>
        <v>290</v>
      </c>
      <c r="K154">
        <f t="shared" si="19"/>
        <v>351</v>
      </c>
      <c r="L154">
        <f>MEDIAN(owoce[[#This Row],[liczba malin]:[liczba porzeczek]])</f>
        <v>351</v>
      </c>
      <c r="M154">
        <f>IF(AND(owoce[[#This Row],[liczba malin]]&gt;=owoce[[#This Row],[mediana]],owoce[[#This Row],[liczba porzeczek]]&gt;=owoce[[#This Row],[mediana]]),1,)</f>
        <v>1</v>
      </c>
      <c r="N154">
        <f>IF(AND(owoce[[#This Row],[liczba truskawek]]&gt;=owoce[[#This Row],[mediana]],owoce[[#This Row],[liczba malin]]&gt;=owoce[[#This Row],[mediana]]),1,0)</f>
        <v>0</v>
      </c>
      <c r="O154">
        <f>IF(AND(owoce[[#This Row],[liczba truskawek]]&gt;=owoce[[#This Row],[mediana]],owoce[[#This Row],[liczba porzeczek]]&gt;=owoce[[#This Row],[mediana]]),1,0)</f>
        <v>0</v>
      </c>
      <c r="P154">
        <f>$L154*owoce[[#This Row],[malinowo-porzeczkowe]]</f>
        <v>351</v>
      </c>
      <c r="Q154">
        <f>$L154*owoce[[#This Row],[malinowo-truskawkowe]]</f>
        <v>0</v>
      </c>
      <c r="R154">
        <f>$L154*owoce[[#This Row],[truskawkowo-porzeczkowe]]</f>
        <v>0</v>
      </c>
    </row>
  </sheetData>
  <phoneticPr fontId="1" type="noConversion"/>
  <pageMargins left="0.7" right="0.7" top="0.75" bottom="0.75" header="0.3" footer="0.3"/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E A A B Q S w M E F A A C A A g A Q o t 1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Q o t 1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K L d V m E H A p z f Q E A A F s C A A A T A B w A R m 9 y b X V s Y X M v U 2 V j d G l v b j E u b S C i G A A o o B Q A A A A A A A A A A A A A A A A A A A A A A A A A A A C N U F 1 L G 0 E U f T a Q / z B s X x L Y L D F R k c o + S G K x L 6 I k v p g V u d 2 9 2 u n O 3 B t m Z l 1 3 x R f / k k + F v o X 8 L 6 9 N q V Z a 6 M A w 9 / P M O c d j H j S T m m 3 e 7 Y N u p 9 v x X 8 F h o b j m H F W q D I Z u R 8 l Z f 3 e r p 2 L 9 y F K c + N t k y n l l k U L v k z a Y T J i C J L 4 X T T 5 m 5 x 6 d z 0 q w k J f j / W z K N R m G w m e a r t l Z C E 0 J g 9 F w N B 5 Y + C Y 3 V A 4 G j l v f o m u Z Y N C C g b w l X e p s C o R X o / F w N / v J K A l 3 I e r H i y k a b X V A l 0 Z b U a w m b C p L P t 2 J 1 R H l X G i 6 S b d H u 8 N Y n V U c c B Y a g + l r m J w w 4 W U / 3 i j 7 E J 3 A z f p x 9 V S X W r F a c l E 3 6 x 9 e m D R W s l a z 1 R i J 7 D l 8 k d 1 T x 1 a A j h E K k d n 7 7 U u s F r 9 a h 8 b M c p H g f B p c 9 f a j C 0 E i s Z p V a J a v k H M H 5 F + s 2 e i Y N 0 v 0 v f + j F d / f R w U E E B M E E p X E + B A r K b I P U M O V B a N J u p 8 p 7 O 0 k L 9 B / t I W g L 6 H G 8 t 8 j S 3 Y t 5 u 3 7 k Y d + t 6 P p 7 8 o O n g F Q S w E C L Q A U A A I A C A B C i 3 V Z E A / K 4 K Q A A A D 2 A A A A E g A A A A A A A A A A A A A A A A A A A A A A Q 2 9 u Z m l n L 1 B h Y 2 t h Z 2 U u e G 1 s U E s B A i 0 A F A A C A A g A Q o t 1 W Q / K 6 a u k A A A A 6 Q A A A B M A A A A A A A A A A A A A A A A A 8 A A A A F t D b 2 5 0 Z W 5 0 X 1 R 5 c G V z X S 5 4 b W x Q S w E C L Q A U A A I A C A B C i 3 V Z h B w K c 3 0 B A A B b A g A A E w A A A A A A A A A A A A A A A A D h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C g A A A A A A A H U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v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z Z l Y 2 M y O C 1 k N D I 4 L T R j M z c t O D l m Z S 0 w N z E 4 Y T A 2 M m J j Y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d v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x V D E 2 O j I 2 O j A 1 L j M 1 N j g y M j F a I i A v P j x F b n R y e S B U e X B l P S J G a W x s Q 2 9 s d W 1 u V H l w Z X M i I F Z h b H V l P S J z Q 1 F N R E F 3 P T 0 i I C 8 + P E V u d H J 5 I F R 5 c G U 9 I k Z p b G x D b 2 x 1 b W 5 O Y W 1 l c y I g V m F s d W U 9 I n N b J n F 1 b 3 Q 7 Z G F 0 Y S Z x d W 9 0 O y w m c X V v d D t k b 3 N 0 Y X d h X 2 1 h b G l u J n F 1 b 3 Q 7 L C Z x d W 9 0 O 2 R v c 3 R h d 2 F f d H J 1 c 2 t h d 2 V r J n F 1 b 3 Q 7 L C Z x d W 9 0 O 2 R v c 3 R h d 2 F f c G 9 y e m V j e m V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d v Y 2 U v Q X V 0 b 1 J l b W 9 2 Z W R D b 2 x 1 b W 5 z M S 5 7 Z G F 0 Y S w w f S Z x d W 9 0 O y w m c X V v d D t T Z W N 0 a W 9 u M S 9 v d 2 9 j Z S 9 B d X R v U m V t b 3 Z l Z E N v b H V t b n M x L n t k b 3 N 0 Y X d h X 2 1 h b G l u L D F 9 J n F 1 b 3 Q 7 L C Z x d W 9 0 O 1 N l Y 3 R p b 2 4 x L 2 9 3 b 2 N l L 0 F 1 d G 9 S Z W 1 v d m V k Q 2 9 s d W 1 u c z E u e 2 R v c 3 R h d 2 F f d H J 1 c 2 t h d 2 V r L D J 9 J n F 1 b 3 Q 7 L C Z x d W 9 0 O 1 N l Y 3 R p b 2 4 x L 2 9 3 b 2 N l L 0 F 1 d G 9 S Z W 1 v d m V k Q 2 9 s d W 1 u c z E u e 2 R v c 3 R h d 2 F f c G 9 y e m V j e m V r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3 b 2 N l L 0 F 1 d G 9 S Z W 1 v d m V k Q 2 9 s d W 1 u c z E u e 2 R h d G E s M H 0 m c X V v d D s s J n F 1 b 3 Q 7 U 2 V j d G l v b j E v b 3 d v Y 2 U v Q X V 0 b 1 J l b W 9 2 Z W R D b 2 x 1 b W 5 z M S 5 7 Z G 9 z d G F 3 Y V 9 t Y W x p b i w x f S Z x d W 9 0 O y w m c X V v d D t T Z W N 0 a W 9 u M S 9 v d 2 9 j Z S 9 B d X R v U m V t b 3 Z l Z E N v b H V t b n M x L n t k b 3 N 0 Y X d h X 3 R y d X N r Y X d l a y w y f S Z x d W 9 0 O y w m c X V v d D t T Z W N 0 a W 9 u M S 9 v d 2 9 j Z S 9 B d X R v U m V t b 3 Z l Z E N v b H V t b n M x L n t k b 3 N 0 Y X d h X 3 B v c n p l Y 3 p l a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d v Y 2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v Y 2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9 j Z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P F G 7 f o J u E C 8 + q z 6 6 g c r k w A A A A A C A A A A A A A Q Z g A A A A E A A C A A A A C p Q n t K J N S A K h W U A G M J 0 O 5 P t E r u U R n 0 q X 9 S C s i J T l N T B A A A A A A O g A A A A A I A A C A A A A D z U Y A S z w c N v U y u a d Q q r 8 E O 4 p k f X J v b c 8 Y 7 b Y o x X + 3 u 6 l A A A A B f w K x 7 k I 6 1 / / 0 m K 2 A d 9 C z Y q l + + K m r V U 6 j D u 9 j K R o Y y 0 g / 4 + U u z Y 6 5 8 3 i 2 8 u + S 8 4 r + 9 H K M Y O Y H p T U l I N G A m 6 J p j Z J t p n S E 2 d I f V G 7 V 4 R j t z x U A A A A B G R R w L 8 K H X k X z y 4 z L h i 6 w b 3 K a X 5 F u 9 j t K i B p e q F K s a A / 2 b y Q y 6 q C 7 l A m G I n P b I N Z S U R Z T g S W 4 s h 9 u R p X c 1 S g D J < / D a t a M a s h u p > 
</file>

<file path=customXml/itemProps1.xml><?xml version="1.0" encoding="utf-8"?>
<ds:datastoreItem xmlns:ds="http://schemas.openxmlformats.org/officeDocument/2006/customXml" ds:itemID="{4626D0C4-BD87-49C3-BB6B-05D2E8909B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owoce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Mackiewicz Uczeń</dc:creator>
  <cp:lastModifiedBy>Krzysztof Mackiewicz Uczeń</cp:lastModifiedBy>
  <dcterms:created xsi:type="dcterms:W3CDTF">2024-11-21T16:25:26Z</dcterms:created>
  <dcterms:modified xsi:type="dcterms:W3CDTF">2024-11-23T14:53:15Z</dcterms:modified>
</cp:coreProperties>
</file>