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115" windowHeight="903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5" i="1" l="1"/>
  <c r="G5" i="1" s="1"/>
  <c r="F23" i="1"/>
  <c r="G23" i="1" s="1"/>
  <c r="I22" i="1" s="1"/>
  <c r="F18" i="1"/>
  <c r="G18" i="1" s="1"/>
  <c r="I18" i="1" s="1"/>
  <c r="F20" i="1"/>
  <c r="G20" i="1" s="1"/>
  <c r="I19" i="1" s="1"/>
  <c r="F19" i="1"/>
  <c r="G19" i="1"/>
  <c r="F15" i="1"/>
  <c r="F11" i="1"/>
  <c r="F13" i="1" s="1"/>
  <c r="G13" i="1" s="1"/>
  <c r="F6" i="1"/>
  <c r="G6" i="1" s="1"/>
  <c r="F9" i="1"/>
  <c r="F8" i="1"/>
  <c r="G8" i="1" s="1"/>
  <c r="G4" i="1"/>
  <c r="G3" i="1"/>
  <c r="F7" i="1" l="1"/>
  <c r="G7" i="1" s="1"/>
  <c r="I6" i="1" s="1"/>
  <c r="F10" i="1"/>
  <c r="G10" i="1" s="1"/>
  <c r="I3" i="1"/>
  <c r="G9" i="1"/>
  <c r="G11" i="1"/>
  <c r="I11" i="1" s="1"/>
  <c r="G15" i="1"/>
  <c r="I14" i="1" s="1"/>
  <c r="I26" i="1" l="1"/>
  <c r="I8" i="1"/>
</calcChain>
</file>

<file path=xl/sharedStrings.xml><?xml version="1.0" encoding="utf-8"?>
<sst xmlns="http://schemas.openxmlformats.org/spreadsheetml/2006/main" count="78" uniqueCount="35">
  <si>
    <t>0000</t>
  </si>
  <si>
    <t>CPU WS</t>
  </si>
  <si>
    <t>ZP vars</t>
  </si>
  <si>
    <t>kB</t>
  </si>
  <si>
    <t>Stack</t>
  </si>
  <si>
    <t>Free</t>
  </si>
  <si>
    <t>0400</t>
  </si>
  <si>
    <t>RAM</t>
  </si>
  <si>
    <t>MAP</t>
  </si>
  <si>
    <t>TBL</t>
  </si>
  <si>
    <t>22 x 2</t>
  </si>
  <si>
    <t>32 x 22</t>
  </si>
  <si>
    <t>1000</t>
  </si>
  <si>
    <t>SCREEN</t>
  </si>
  <si>
    <t>22 x 11</t>
  </si>
  <si>
    <t>BASIC</t>
  </si>
  <si>
    <t>2000</t>
  </si>
  <si>
    <t>1200</t>
  </si>
  <si>
    <t>0200</t>
  </si>
  <si>
    <t>CHAR RAM</t>
  </si>
  <si>
    <t>22 x 11 x 16</t>
  </si>
  <si>
    <t>8000</t>
  </si>
  <si>
    <t>CHAR ROM</t>
  </si>
  <si>
    <t>9000</t>
  </si>
  <si>
    <t>VIC VIA's</t>
  </si>
  <si>
    <t>9400</t>
  </si>
  <si>
    <t>9600</t>
  </si>
  <si>
    <t>9800</t>
  </si>
  <si>
    <t>COLOUR RAM</t>
  </si>
  <si>
    <t>I/O</t>
  </si>
  <si>
    <t>A000</t>
  </si>
  <si>
    <t>C000</t>
  </si>
  <si>
    <t>BASIC ROM</t>
  </si>
  <si>
    <t>KERNAL ROM</t>
  </si>
  <si>
    <t>MPAGD Memory Map VIC20 Bitmap 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</si>
</sst>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right"/>
    </xf>
    <xf numFmtId="2" fontId="0" fillId="0" borderId="3" xfId="0" applyNumberFormat="1" applyBorder="1"/>
    <xf numFmtId="0" fontId="0" fillId="0" borderId="4" xfId="0" applyBorder="1"/>
    <xf numFmtId="2" fontId="0" fillId="0" borderId="0" xfId="0" applyNumberFormat="1" applyBorder="1"/>
    <xf numFmtId="0" fontId="0" fillId="0" borderId="6" xfId="0" applyBorder="1"/>
    <xf numFmtId="2" fontId="0" fillId="0" borderId="8" xfId="0" applyNumberFormat="1" applyBorder="1"/>
    <xf numFmtId="0" fontId="0" fillId="0" borderId="9" xfId="0" applyBorder="1"/>
    <xf numFmtId="0" fontId="0" fillId="0" borderId="0" xfId="0" applyNumberFormat="1"/>
    <xf numFmtId="2" fontId="0" fillId="0" borderId="11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12" xfId="0" applyFill="1" applyBorder="1"/>
    <xf numFmtId="0" fontId="0" fillId="0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0" xfId="0" applyFill="1" applyBorder="1"/>
    <xf numFmtId="0" fontId="0" fillId="2" borderId="0" xfId="0" applyNumberFormat="1" applyFill="1" applyBorder="1"/>
    <xf numFmtId="0" fontId="0" fillId="2" borderId="6" xfId="0" applyNumberFormat="1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2" borderId="8" xfId="0" applyNumberFormat="1" applyFill="1" applyBorder="1"/>
    <xf numFmtId="49" fontId="0" fillId="2" borderId="9" xfId="0" applyNumberForma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0" fillId="3" borderId="8" xfId="0" applyNumberFormat="1" applyFill="1" applyBorder="1"/>
    <xf numFmtId="0" fontId="0" fillId="3" borderId="9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3" xfId="0" applyFill="1" applyBorder="1"/>
    <xf numFmtId="0" fontId="0" fillId="4" borderId="3" xfId="0" applyNumberFormat="1" applyFill="1" applyBorder="1"/>
    <xf numFmtId="0" fontId="0" fillId="4" borderId="4" xfId="0" applyNumberFormat="1" applyFill="1" applyBorder="1" applyAlignment="1">
      <alignment horizontal="right"/>
    </xf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NumberFormat="1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3" xfId="0" applyNumberFormat="1" applyFill="1" applyBorder="1"/>
    <xf numFmtId="0" fontId="0" fillId="5" borderId="4" xfId="0" applyNumberFormat="1" applyFill="1" applyBorder="1" applyAlignment="1">
      <alignment horizontal="right"/>
    </xf>
    <xf numFmtId="0" fontId="0" fillId="5" borderId="1" xfId="0" applyFill="1" applyBorder="1"/>
    <xf numFmtId="0" fontId="0" fillId="5" borderId="0" xfId="0" applyFill="1" applyBorder="1"/>
    <xf numFmtId="0" fontId="0" fillId="5" borderId="0" xfId="0" applyNumberFormat="1" applyFill="1" applyBorder="1"/>
    <xf numFmtId="0" fontId="0" fillId="5" borderId="6" xfId="0" applyNumberFormat="1" applyFill="1" applyBorder="1" applyAlignment="1">
      <alignment horizontal="right"/>
    </xf>
    <xf numFmtId="0" fontId="0" fillId="5" borderId="7" xfId="0" applyFill="1" applyBorder="1"/>
    <xf numFmtId="0" fontId="0" fillId="5" borderId="8" xfId="0" applyFill="1" applyBorder="1"/>
    <xf numFmtId="0" fontId="0" fillId="5" borderId="8" xfId="0" applyNumberFormat="1" applyFill="1" applyBorder="1"/>
    <xf numFmtId="0" fontId="0" fillId="5" borderId="9" xfId="0" applyNumberFormat="1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/>
    <xf numFmtId="0" fontId="0" fillId="5" borderId="11" xfId="0" applyNumberFormat="1" applyFill="1" applyBorder="1"/>
    <xf numFmtId="0" fontId="0" fillId="5" borderId="12" xfId="0" applyNumberFormat="1" applyFill="1" applyBorder="1" applyAlignment="1">
      <alignment horizontal="right"/>
    </xf>
    <xf numFmtId="49" fontId="0" fillId="4" borderId="9" xfId="0" applyNumberFormat="1" applyFill="1" applyBorder="1" applyAlignment="1">
      <alignment horizontal="right"/>
    </xf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3" borderId="6" xfId="0" applyNumberFormat="1" applyFill="1" applyBorder="1" applyAlignment="1">
      <alignment horizontal="right"/>
    </xf>
    <xf numFmtId="0" fontId="0" fillId="6" borderId="10" xfId="0" applyFill="1" applyBorder="1"/>
    <xf numFmtId="0" fontId="0" fillId="6" borderId="11" xfId="0" applyFill="1" applyBorder="1"/>
    <xf numFmtId="0" fontId="0" fillId="6" borderId="11" xfId="0" applyNumberFormat="1" applyFill="1" applyBorder="1"/>
    <xf numFmtId="0" fontId="0" fillId="6" borderId="12" xfId="0" applyNumberFormat="1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1" xfId="0" applyNumberFormat="1" applyFill="1" applyBorder="1"/>
    <xf numFmtId="49" fontId="0" fillId="3" borderId="12" xfId="0" applyNumberFormat="1" applyFill="1" applyBorder="1" applyAlignment="1">
      <alignment horizontal="right"/>
    </xf>
    <xf numFmtId="49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FF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" sqref="A2:XFD2"/>
    </sheetView>
  </sheetViews>
  <sheetFormatPr defaultRowHeight="15" x14ac:dyDescent="0.25"/>
  <cols>
    <col min="1" max="1" width="6.7109375" style="1" customWidth="1"/>
    <col min="2" max="2" width="2.140625" customWidth="1"/>
    <col min="3" max="3" width="12.85546875" bestFit="1" customWidth="1"/>
    <col min="5" max="5" width="10.7109375" style="10" bestFit="1" customWidth="1"/>
    <col min="6" max="6" width="9.140625" style="3"/>
    <col min="7" max="7" width="9.140625" style="2"/>
    <col min="9" max="9" width="9.140625" style="2"/>
  </cols>
  <sheetData>
    <row r="1" spans="1:10" ht="21" x14ac:dyDescent="0.35">
      <c r="A1" s="76" t="s">
        <v>34</v>
      </c>
    </row>
    <row r="3" spans="1:10" x14ac:dyDescent="0.25">
      <c r="A3" s="1" t="s">
        <v>0</v>
      </c>
      <c r="C3" s="19" t="s">
        <v>1</v>
      </c>
      <c r="D3" s="20" t="s">
        <v>2</v>
      </c>
      <c r="E3" s="21"/>
      <c r="F3" s="22">
        <v>256</v>
      </c>
      <c r="G3" s="13">
        <f>F3/1024</f>
        <v>0.25</v>
      </c>
      <c r="H3" s="5" t="s">
        <v>3</v>
      </c>
      <c r="I3" s="4">
        <f>SUM(G3:G5)</f>
        <v>0.5</v>
      </c>
      <c r="J3" s="5" t="s">
        <v>3</v>
      </c>
    </row>
    <row r="4" spans="1:10" x14ac:dyDescent="0.25">
      <c r="C4" s="23"/>
      <c r="D4" s="24" t="s">
        <v>4</v>
      </c>
      <c r="E4" s="25"/>
      <c r="F4" s="26">
        <v>256</v>
      </c>
      <c r="G4" s="14">
        <f>F4/1024</f>
        <v>0.25</v>
      </c>
      <c r="H4" s="7" t="s">
        <v>3</v>
      </c>
      <c r="I4" s="6"/>
      <c r="J4" s="7"/>
    </row>
    <row r="5" spans="1:10" x14ac:dyDescent="0.25">
      <c r="C5" s="27"/>
      <c r="D5" s="28" t="s">
        <v>5</v>
      </c>
      <c r="E5" s="29"/>
      <c r="F5" s="30">
        <f>HEX2DEC(A6)-F4-F3</f>
        <v>0</v>
      </c>
      <c r="G5" s="15">
        <f>F5/1024</f>
        <v>0</v>
      </c>
      <c r="H5" s="9" t="s">
        <v>3</v>
      </c>
      <c r="I5" s="8"/>
      <c r="J5" s="9"/>
    </row>
    <row r="6" spans="1:10" x14ac:dyDescent="0.25">
      <c r="A6" s="1" t="s">
        <v>18</v>
      </c>
      <c r="C6" s="39" t="s">
        <v>13</v>
      </c>
      <c r="D6" s="40"/>
      <c r="E6" s="41" t="s">
        <v>14</v>
      </c>
      <c r="F6" s="42">
        <f>22*11</f>
        <v>242</v>
      </c>
      <c r="G6" s="13">
        <f>F6/1024</f>
        <v>0.236328125</v>
      </c>
      <c r="H6" s="5" t="s">
        <v>3</v>
      </c>
      <c r="I6" s="4">
        <f>SUM(G6:G7)</f>
        <v>0.5</v>
      </c>
      <c r="J6" s="5" t="s">
        <v>3</v>
      </c>
    </row>
    <row r="7" spans="1:10" x14ac:dyDescent="0.25">
      <c r="C7" s="43"/>
      <c r="D7" s="44" t="s">
        <v>5</v>
      </c>
      <c r="E7" s="45"/>
      <c r="F7" s="46">
        <f>HEX2DEC(A8)-HEX2DEC(A6)-F6</f>
        <v>270</v>
      </c>
      <c r="G7" s="15">
        <f>F7/1024</f>
        <v>0.263671875</v>
      </c>
      <c r="H7" s="9" t="s">
        <v>3</v>
      </c>
      <c r="I7" s="8"/>
      <c r="J7" s="9"/>
    </row>
    <row r="8" spans="1:10" x14ac:dyDescent="0.25">
      <c r="A8" s="1" t="s">
        <v>6</v>
      </c>
      <c r="C8" s="31" t="s">
        <v>7</v>
      </c>
      <c r="D8" s="32" t="s">
        <v>8</v>
      </c>
      <c r="E8" s="33" t="s">
        <v>11</v>
      </c>
      <c r="F8" s="34">
        <f>32*22</f>
        <v>704</v>
      </c>
      <c r="G8" s="13">
        <f t="shared" ref="G8:G9" si="0">F8/1024</f>
        <v>0.6875</v>
      </c>
      <c r="H8" s="5" t="s">
        <v>3</v>
      </c>
      <c r="I8" s="4">
        <f>SUM(G8:G10)</f>
        <v>3</v>
      </c>
      <c r="J8" s="5" t="s">
        <v>3</v>
      </c>
    </row>
    <row r="9" spans="1:10" x14ac:dyDescent="0.25">
      <c r="C9" s="64"/>
      <c r="D9" s="65" t="s">
        <v>9</v>
      </c>
      <c r="E9" s="66" t="s">
        <v>10</v>
      </c>
      <c r="F9" s="67">
        <f>22*2</f>
        <v>44</v>
      </c>
      <c r="G9" s="14">
        <f t="shared" si="0"/>
        <v>4.296875E-2</v>
      </c>
      <c r="H9" s="7" t="s">
        <v>3</v>
      </c>
      <c r="I9" s="6"/>
      <c r="J9" s="7"/>
    </row>
    <row r="10" spans="1:10" x14ac:dyDescent="0.25">
      <c r="C10" s="35"/>
      <c r="D10" s="36" t="s">
        <v>5</v>
      </c>
      <c r="E10" s="37"/>
      <c r="F10" s="38">
        <f>HEX2DEC(A11)-HEX2DEC(A8)-F9-F8</f>
        <v>2324</v>
      </c>
      <c r="G10" s="15">
        <f>F10/1024</f>
        <v>2.26953125</v>
      </c>
      <c r="H10" s="9" t="s">
        <v>3</v>
      </c>
      <c r="I10" s="8"/>
      <c r="J10" s="9"/>
    </row>
    <row r="11" spans="1:10" x14ac:dyDescent="0.25">
      <c r="A11" s="1" t="s">
        <v>12</v>
      </c>
      <c r="C11" s="47" t="s">
        <v>19</v>
      </c>
      <c r="D11" s="48"/>
      <c r="E11" s="49" t="s">
        <v>20</v>
      </c>
      <c r="F11" s="50">
        <f>22*11*16</f>
        <v>3872</v>
      </c>
      <c r="G11" s="13">
        <f>F11/1024</f>
        <v>3.78125</v>
      </c>
      <c r="H11" s="5" t="s">
        <v>3</v>
      </c>
      <c r="I11" s="4">
        <f>SUM(G11:G13)</f>
        <v>4</v>
      </c>
      <c r="J11" s="5" t="s">
        <v>3</v>
      </c>
    </row>
    <row r="12" spans="1:10" x14ac:dyDescent="0.25">
      <c r="A12" s="1" t="s">
        <v>17</v>
      </c>
      <c r="C12" s="51" t="s">
        <v>15</v>
      </c>
      <c r="D12" s="52"/>
      <c r="E12" s="53"/>
      <c r="F12" s="54"/>
      <c r="G12" s="14"/>
      <c r="H12" s="7"/>
      <c r="I12" s="6"/>
      <c r="J12" s="7"/>
    </row>
    <row r="13" spans="1:10" x14ac:dyDescent="0.25">
      <c r="C13" s="55"/>
      <c r="D13" s="56" t="s">
        <v>5</v>
      </c>
      <c r="E13" s="57"/>
      <c r="F13" s="58">
        <f>HEX2DEC(A14)-HEX2DEC(A11)-F12-F11</f>
        <v>224</v>
      </c>
      <c r="G13" s="15">
        <f>F13/1024</f>
        <v>0.21875</v>
      </c>
      <c r="H13" s="9" t="s">
        <v>3</v>
      </c>
      <c r="I13" s="8"/>
      <c r="J13" s="9"/>
    </row>
    <row r="14" spans="1:10" x14ac:dyDescent="0.25">
      <c r="A14" s="1" t="s">
        <v>16</v>
      </c>
      <c r="C14" s="31" t="s">
        <v>7</v>
      </c>
      <c r="D14" s="32"/>
      <c r="E14" s="33"/>
      <c r="F14" s="34"/>
      <c r="G14" s="13"/>
      <c r="H14" s="5"/>
      <c r="I14" s="4">
        <f>SUM(G14:G15)</f>
        <v>24</v>
      </c>
      <c r="J14" s="5" t="s">
        <v>3</v>
      </c>
    </row>
    <row r="15" spans="1:10" x14ac:dyDescent="0.25">
      <c r="C15" s="35"/>
      <c r="D15" s="36" t="s">
        <v>5</v>
      </c>
      <c r="E15" s="37"/>
      <c r="F15" s="38">
        <f>HEX2DEC(A16)-HEX2DEC(A14)</f>
        <v>24576</v>
      </c>
      <c r="G15" s="15">
        <f>F15/1024</f>
        <v>24</v>
      </c>
      <c r="H15" s="9" t="s">
        <v>3</v>
      </c>
      <c r="I15" s="8"/>
      <c r="J15" s="9"/>
    </row>
    <row r="16" spans="1:10" x14ac:dyDescent="0.25">
      <c r="A16" s="1" t="s">
        <v>21</v>
      </c>
      <c r="C16" s="59" t="s">
        <v>22</v>
      </c>
      <c r="D16" s="60"/>
      <c r="E16" s="61"/>
      <c r="F16" s="62"/>
      <c r="G16" s="16">
        <v>4</v>
      </c>
      <c r="H16" s="17" t="s">
        <v>3</v>
      </c>
      <c r="I16" s="11">
        <v>4</v>
      </c>
      <c r="J16" s="12" t="s">
        <v>3</v>
      </c>
    </row>
    <row r="17" spans="1:10" x14ac:dyDescent="0.25">
      <c r="A17" s="1" t="s">
        <v>23</v>
      </c>
      <c r="C17" s="68" t="s">
        <v>24</v>
      </c>
      <c r="D17" s="69"/>
      <c r="E17" s="70"/>
      <c r="F17" s="71"/>
      <c r="G17" s="16">
        <v>1</v>
      </c>
      <c r="H17" s="17" t="s">
        <v>3</v>
      </c>
      <c r="I17" s="11">
        <v>1</v>
      </c>
      <c r="J17" s="12" t="s">
        <v>3</v>
      </c>
    </row>
    <row r="18" spans="1:10" x14ac:dyDescent="0.25">
      <c r="A18" s="1" t="s">
        <v>25</v>
      </c>
      <c r="C18" s="72"/>
      <c r="D18" s="73" t="s">
        <v>5</v>
      </c>
      <c r="E18" s="74"/>
      <c r="F18" s="75">
        <f>HEX2DEC(A19)-HEX2DEC(A18)</f>
        <v>512</v>
      </c>
      <c r="G18" s="16">
        <f>F18/1024</f>
        <v>0.5</v>
      </c>
      <c r="H18" s="12" t="s">
        <v>3</v>
      </c>
      <c r="I18" s="11">
        <f>SUM(G18)</f>
        <v>0.5</v>
      </c>
      <c r="J18" s="12" t="s">
        <v>3</v>
      </c>
    </row>
    <row r="19" spans="1:10" x14ac:dyDescent="0.25">
      <c r="A19" s="1" t="s">
        <v>26</v>
      </c>
      <c r="C19" s="39" t="s">
        <v>28</v>
      </c>
      <c r="D19" s="40"/>
      <c r="E19" s="41" t="s">
        <v>14</v>
      </c>
      <c r="F19" s="42">
        <f>22*11</f>
        <v>242</v>
      </c>
      <c r="G19" s="13">
        <f>F19/1024</f>
        <v>0.236328125</v>
      </c>
      <c r="H19" s="5" t="s">
        <v>3</v>
      </c>
      <c r="I19" s="4">
        <f>SUM(G19:G20)</f>
        <v>0.5</v>
      </c>
      <c r="J19" s="5" t="s">
        <v>3</v>
      </c>
    </row>
    <row r="20" spans="1:10" x14ac:dyDescent="0.25">
      <c r="C20" s="43"/>
      <c r="D20" s="44" t="s">
        <v>5</v>
      </c>
      <c r="E20" s="45"/>
      <c r="F20" s="63">
        <f>HEX2DEC(A21)-HEX2DEC(A19)-F19</f>
        <v>270</v>
      </c>
      <c r="G20" s="15">
        <f>F20/1024</f>
        <v>0.263671875</v>
      </c>
      <c r="H20" s="9" t="s">
        <v>3</v>
      </c>
      <c r="I20" s="8"/>
      <c r="J20" s="9"/>
    </row>
    <row r="21" spans="1:10" x14ac:dyDescent="0.25">
      <c r="A21" s="1" t="s">
        <v>27</v>
      </c>
      <c r="C21" s="68" t="s">
        <v>29</v>
      </c>
      <c r="D21" s="69"/>
      <c r="E21" s="70"/>
      <c r="F21" s="71"/>
      <c r="G21" s="16">
        <v>2</v>
      </c>
      <c r="H21" s="17" t="s">
        <v>3</v>
      </c>
      <c r="I21" s="11">
        <v>2</v>
      </c>
      <c r="J21" s="12" t="s">
        <v>3</v>
      </c>
    </row>
    <row r="22" spans="1:10" x14ac:dyDescent="0.25">
      <c r="A22" s="1" t="s">
        <v>30</v>
      </c>
      <c r="C22" s="31" t="s">
        <v>7</v>
      </c>
      <c r="D22" s="32"/>
      <c r="E22" s="33"/>
      <c r="F22" s="34"/>
      <c r="G22" s="13"/>
      <c r="H22" s="5"/>
      <c r="I22" s="4">
        <f>SUM(G22:G23)</f>
        <v>8</v>
      </c>
      <c r="J22" s="5" t="s">
        <v>3</v>
      </c>
    </row>
    <row r="23" spans="1:10" x14ac:dyDescent="0.25">
      <c r="C23" s="35"/>
      <c r="D23" s="36" t="s">
        <v>5</v>
      </c>
      <c r="E23" s="37"/>
      <c r="F23" s="38">
        <f>HEX2DEC(A24)-HEX2DEC(A22)</f>
        <v>8192</v>
      </c>
      <c r="G23" s="15">
        <f>F23/1024</f>
        <v>8</v>
      </c>
      <c r="H23" s="9" t="s">
        <v>3</v>
      </c>
      <c r="I23" s="8"/>
      <c r="J23" s="9"/>
    </row>
    <row r="24" spans="1:10" x14ac:dyDescent="0.25">
      <c r="A24" s="1" t="s">
        <v>31</v>
      </c>
      <c r="C24" s="59" t="s">
        <v>32</v>
      </c>
      <c r="D24" s="60"/>
      <c r="E24" s="61"/>
      <c r="F24" s="62"/>
      <c r="G24" s="16">
        <v>8</v>
      </c>
      <c r="H24" s="17" t="s">
        <v>3</v>
      </c>
      <c r="I24" s="11">
        <v>8</v>
      </c>
      <c r="J24" s="12" t="s">
        <v>3</v>
      </c>
    </row>
    <row r="25" spans="1:10" x14ac:dyDescent="0.25">
      <c r="C25" s="59" t="s">
        <v>33</v>
      </c>
      <c r="D25" s="60"/>
      <c r="E25" s="61"/>
      <c r="F25" s="62"/>
      <c r="G25" s="16">
        <v>8</v>
      </c>
      <c r="H25" s="17" t="s">
        <v>3</v>
      </c>
      <c r="I25" s="11">
        <v>8</v>
      </c>
      <c r="J25" s="12" t="s">
        <v>3</v>
      </c>
    </row>
    <row r="26" spans="1:10" x14ac:dyDescent="0.25">
      <c r="I26" s="2">
        <f>SUM(I3:I25)</f>
        <v>64</v>
      </c>
      <c r="J26" s="18" t="s">
        <v>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2024-11-27T20:22:06Z</cp:lastPrinted>
  <dcterms:created xsi:type="dcterms:W3CDTF">2024-10-02T19:09:00Z</dcterms:created>
  <dcterms:modified xsi:type="dcterms:W3CDTF">2024-11-27T20:22:12Z</dcterms:modified>
</cp:coreProperties>
</file>